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52" windowWidth="19113" windowHeight="11546"/>
  </bookViews>
  <sheets>
    <sheet name="MPT Template -- First Pay" sheetId="8" r:id="rId1"/>
    <sheet name="MPT Template -- Second Pay" sheetId="7" r:id="rId2"/>
  </sheets>
  <definedNames>
    <definedName name="_Key2" hidden="1">#REF!</definedName>
    <definedName name="_Order2" hidden="1">255</definedName>
    <definedName name="BALANCE">#REF!</definedName>
    <definedName name="DIFFERENCE">#REF!</definedName>
    <definedName name="GAINING" localSheetId="0">'MPT Template -- First Pay'!$N$8</definedName>
    <definedName name="GAINING">'MPT Template -- Second Pay'!$N$8</definedName>
    <definedName name="GL_1319">#REF!</definedName>
    <definedName name="GL_1324">#REF!</definedName>
    <definedName name="GL_5111">#REF!</definedName>
    <definedName name="GL_5124">#REF!</definedName>
    <definedName name="GL_5145">#REF!</definedName>
    <definedName name="GL_5158">#REF!</definedName>
    <definedName name="GL_5181">#REF!</definedName>
    <definedName name="GL_5187">#REF!</definedName>
    <definedName name="GL_5188">#REF!</definedName>
    <definedName name="GL_5189">#REF!</definedName>
    <definedName name="GL_5194">#REF!</definedName>
    <definedName name="GL_5198">#REF!</definedName>
    <definedName name="GL_5199">#REF!</definedName>
    <definedName name="LOSING" localSheetId="0">'MPT Template -- First Pay'!$N$6</definedName>
    <definedName name="LOSING">'MPT Template -- Second Pay'!$N$6</definedName>
    <definedName name="MONTH">#REF!</definedName>
    <definedName name="REP_1319">#REF!</definedName>
    <definedName name="REP_1324">#REF!</definedName>
    <definedName name="REP_5111">#REF!</definedName>
    <definedName name="REP_5124">#REF!</definedName>
    <definedName name="REP_5145">#REF!</definedName>
    <definedName name="REP_5158">#REF!</definedName>
    <definedName name="REP_5181">#REF!</definedName>
    <definedName name="REP_5187">#REF!</definedName>
    <definedName name="REP_5188">#REF!</definedName>
    <definedName name="REP_5189">#REF!</definedName>
    <definedName name="REP_5194">#REF!</definedName>
    <definedName name="REP_5198">#REF!</definedName>
    <definedName name="REP_5199">#REF!</definedName>
    <definedName name="TITLE">#REF!</definedName>
    <definedName name="TITLE_1319">#REF!</definedName>
    <definedName name="TITLE_5111">#REF!</definedName>
    <definedName name="TITLE_5124">#REF!</definedName>
    <definedName name="TITLE_5145">#REF!</definedName>
    <definedName name="TITLE_5188">#REF!</definedName>
    <definedName name="TITLE_5189">#REF!</definedName>
    <definedName name="TITLE_5194">#REF!</definedName>
    <definedName name="TITLE_5199">#REF!</definedName>
  </definedNames>
  <calcPr calcId="145621"/>
</workbook>
</file>

<file path=xl/calcChain.xml><?xml version="1.0" encoding="utf-8"?>
<calcChain xmlns="http://schemas.openxmlformats.org/spreadsheetml/2006/main">
  <c r="M20" i="8" l="1"/>
  <c r="C28" i="8"/>
  <c r="C25" i="8"/>
  <c r="C19" i="8" l="1"/>
  <c r="C16" i="8"/>
  <c r="C10" i="8"/>
  <c r="C7" i="8"/>
  <c r="C28" i="7"/>
  <c r="C25" i="7"/>
  <c r="C19" i="7"/>
  <c r="C16" i="7"/>
  <c r="C10" i="7"/>
  <c r="C7" i="7"/>
  <c r="C33" i="7"/>
  <c r="C32" i="7"/>
  <c r="H39" i="8"/>
  <c r="P40" i="8" s="1"/>
  <c r="K27" i="8" s="1"/>
  <c r="J14" i="8"/>
  <c r="M14" i="8"/>
  <c r="K17" i="8"/>
  <c r="E16" i="8" s="1"/>
  <c r="K18" i="8"/>
  <c r="E17" i="8" s="1"/>
  <c r="N17" i="8"/>
  <c r="N18" i="8"/>
  <c r="J19" i="8"/>
  <c r="J26" i="8"/>
  <c r="M26" i="8"/>
  <c r="E33" i="8" s="1"/>
  <c r="M39" i="8"/>
  <c r="M40" i="8"/>
  <c r="C45" i="8"/>
  <c r="C46" i="8"/>
  <c r="C48" i="8"/>
  <c r="C49" i="8"/>
  <c r="G38" i="7"/>
  <c r="G37" i="7"/>
  <c r="H36" i="7"/>
  <c r="H41" i="7"/>
  <c r="P45" i="7" s="1"/>
  <c r="K17" i="7"/>
  <c r="E16" i="7" s="1"/>
  <c r="K18" i="7"/>
  <c r="J19" i="7"/>
  <c r="N19" i="7"/>
  <c r="E25" i="7"/>
  <c r="E26" i="7"/>
  <c r="N17" i="7"/>
  <c r="N18" i="7"/>
  <c r="M26" i="7"/>
  <c r="J26" i="7"/>
  <c r="M14" i="7"/>
  <c r="J14" i="7"/>
  <c r="C53" i="7"/>
  <c r="C52" i="7"/>
  <c r="C50" i="7"/>
  <c r="C49" i="7"/>
  <c r="E29" i="7"/>
  <c r="E28" i="7"/>
  <c r="M45" i="7"/>
  <c r="M44" i="7"/>
  <c r="M42" i="7"/>
  <c r="M41" i="7"/>
  <c r="M38" i="7"/>
  <c r="M37" i="7"/>
  <c r="E20" i="7" l="1"/>
  <c r="P42" i="7"/>
  <c r="E20" i="8"/>
  <c r="H44" i="7"/>
  <c r="J27" i="7" s="1"/>
  <c r="M22" i="7" s="1"/>
  <c r="P41" i="7"/>
  <c r="H38" i="7"/>
  <c r="H39" i="7" s="1"/>
  <c r="P37" i="7" s="1"/>
  <c r="P44" i="7"/>
  <c r="E17" i="7"/>
  <c r="E19" i="7"/>
  <c r="E19" i="8"/>
  <c r="J20" i="7"/>
  <c r="J28" i="8"/>
  <c r="J48" i="8" s="1"/>
  <c r="E32" i="8"/>
  <c r="N19" i="8"/>
  <c r="M23" i="8" s="1"/>
  <c r="J46" i="8" s="1"/>
  <c r="E25" i="8"/>
  <c r="P39" i="8"/>
  <c r="M27" i="8" s="1"/>
  <c r="M28" i="8" s="1"/>
  <c r="J49" i="8" s="1"/>
  <c r="J23" i="8"/>
  <c r="J45" i="8" s="1"/>
  <c r="J28" i="7" l="1"/>
  <c r="J52" i="7" s="1"/>
  <c r="N27" i="7"/>
  <c r="M28" i="7" s="1"/>
  <c r="J53" i="7" s="1"/>
  <c r="K22" i="7"/>
  <c r="K21" i="7"/>
  <c r="M21" i="7" s="1"/>
  <c r="M23" i="7" s="1"/>
  <c r="J50" i="7" s="1"/>
  <c r="P38" i="7"/>
  <c r="J23" i="7" l="1"/>
  <c r="J49" i="7" s="1"/>
</calcChain>
</file>

<file path=xl/comments1.xml><?xml version="1.0" encoding="utf-8"?>
<comments xmlns="http://schemas.openxmlformats.org/spreadsheetml/2006/main">
  <authors>
    <author>Steve Nielson</author>
  </authors>
  <commentList>
    <comment ref="N6" authorId="0">
      <text>
        <r>
          <rPr>
            <b/>
            <sz val="8"/>
            <color indexed="81"/>
            <rFont val="Tahoma"/>
            <family val="2"/>
          </rPr>
          <t>Enter name of losing agency</t>
        </r>
      </text>
    </comment>
    <comment ref="E7" authorId="0">
      <text>
        <r>
          <rPr>
            <b/>
            <sz val="8"/>
            <color indexed="81"/>
            <rFont val="Tahoma"/>
            <family val="2"/>
          </rPr>
          <t>Enter amount from HRMS ZHR_RPTPY126 report.  Enter as a negative number.</t>
        </r>
      </text>
    </comment>
    <comment ref="E8" authorId="0">
      <text>
        <r>
          <rPr>
            <b/>
            <sz val="8"/>
            <color indexed="81"/>
            <rFont val="Tahoma"/>
            <family val="2"/>
          </rPr>
          <t>Enter amount from HRMS ZHR_RPTPY126 report.  Enter as a negative number.</t>
        </r>
      </text>
    </comment>
    <comment ref="N8" authorId="0">
      <text>
        <r>
          <rPr>
            <b/>
            <sz val="8"/>
            <color indexed="81"/>
            <rFont val="Tahoma"/>
            <family val="2"/>
          </rPr>
          <t>Enter name of gainng agency</t>
        </r>
      </text>
    </comment>
    <comment ref="E10" authorId="0">
      <text>
        <r>
          <rPr>
            <b/>
            <sz val="8"/>
            <color indexed="81"/>
            <rFont val="Tahoma"/>
            <family val="2"/>
          </rPr>
          <t>Enter amount from HRMS ZHR_RPTPY126 report.  Enter as a negative number.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Enter amount from HRMS ZHR_RPTPY126 report.  Enter as a negative number.</t>
        </r>
      </text>
    </comment>
    <comment ref="F39" authorId="0">
      <text>
        <r>
          <rPr>
            <b/>
            <sz val="8"/>
            <color indexed="81"/>
            <rFont val="Tahoma"/>
            <family val="2"/>
          </rPr>
          <t>yy =calendar year
pp = pay period</t>
        </r>
      </text>
    </comment>
  </commentList>
</comments>
</file>

<file path=xl/comments2.xml><?xml version="1.0" encoding="utf-8"?>
<comments xmlns="http://schemas.openxmlformats.org/spreadsheetml/2006/main">
  <authors>
    <author>Steve Nielson</author>
  </authors>
  <commentList>
    <comment ref="N6" authorId="0">
      <text>
        <r>
          <rPr>
            <b/>
            <sz val="8"/>
            <color indexed="81"/>
            <rFont val="Tahoma"/>
            <family val="2"/>
          </rPr>
          <t>Enter name of losing agency</t>
        </r>
      </text>
    </comment>
    <comment ref="E7" authorId="0">
      <text>
        <r>
          <rPr>
            <b/>
            <sz val="8"/>
            <color indexed="81"/>
            <rFont val="Tahoma"/>
            <family val="2"/>
          </rPr>
          <t>Enter amount from HRMS ZHR_RPTPY126 report.  Enter as a negative number.</t>
        </r>
      </text>
    </comment>
    <comment ref="E8" authorId="0">
      <text>
        <r>
          <rPr>
            <b/>
            <sz val="8"/>
            <color indexed="81"/>
            <rFont val="Tahoma"/>
            <family val="2"/>
          </rPr>
          <t>Enter amount from HRMS ZHR_RPTPY126 report.  Enter as a negative number.</t>
        </r>
      </text>
    </comment>
    <comment ref="N8" authorId="0">
      <text>
        <r>
          <rPr>
            <b/>
            <sz val="8"/>
            <color indexed="81"/>
            <rFont val="Tahoma"/>
            <family val="2"/>
          </rPr>
          <t>Enter name of gainng agency</t>
        </r>
      </text>
    </comment>
    <comment ref="E10" authorId="0">
      <text>
        <r>
          <rPr>
            <b/>
            <sz val="8"/>
            <color indexed="81"/>
            <rFont val="Tahoma"/>
            <family val="2"/>
          </rPr>
          <t>Enter amount from HRMS ZHR_RPTPY126 report.  Enter as a negative number.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Enter amount from HRMS ZHR_RPTPY126 report.  Enter as a negative number.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yy =calendar year
pp = pay period</t>
        </r>
      </text>
    </comment>
  </commentList>
</comments>
</file>

<file path=xl/sharedStrings.xml><?xml version="1.0" encoding="utf-8"?>
<sst xmlns="http://schemas.openxmlformats.org/spreadsheetml/2006/main" count="186" uniqueCount="77">
  <si>
    <t>Amount</t>
  </si>
  <si>
    <t>035</t>
  </si>
  <si>
    <t>7140/5181</t>
  </si>
  <si>
    <t>5181/7140</t>
  </si>
  <si>
    <t>1)</t>
  </si>
  <si>
    <t>ER</t>
  </si>
  <si>
    <t>EE</t>
  </si>
  <si>
    <t>2)</t>
  </si>
  <si>
    <t>Now sitting in GL 5181:</t>
  </si>
  <si>
    <t>3)</t>
  </si>
  <si>
    <t>HCA still bills losing for insurance, because they're responsible!</t>
  </si>
  <si>
    <t>After billing:</t>
  </si>
  <si>
    <t>4)</t>
  </si>
  <si>
    <t>5)</t>
  </si>
  <si>
    <t>(Losing)</t>
  </si>
  <si>
    <t>(Gaining)</t>
  </si>
  <si>
    <r>
      <t xml:space="preserve">So, just JV all the money from gaining to losing, right?  </t>
    </r>
    <r>
      <rPr>
        <b/>
        <sz val="10"/>
        <rFont val="Arial"/>
        <family val="2"/>
      </rPr>
      <t>NO!!!!</t>
    </r>
  </si>
  <si>
    <t>Charges and deductions were split by HRMS:</t>
  </si>
  <si>
    <t>DECREASE Gaining expenditure (5181/7140) &amp; (7140/6510):</t>
  </si>
  <si>
    <t>GLs affected</t>
  </si>
  <si>
    <t>Trans Code</t>
  </si>
  <si>
    <t>Agency</t>
  </si>
  <si>
    <t>Fund</t>
  </si>
  <si>
    <t>DR/CR</t>
  </si>
  <si>
    <t>DR</t>
  </si>
  <si>
    <t>CR</t>
  </si>
  <si>
    <t>6510/7140</t>
  </si>
  <si>
    <t>263 or 669</t>
  </si>
  <si>
    <t>327 or 026</t>
  </si>
  <si>
    <t>7140/6510</t>
  </si>
  <si>
    <t>264 or 670</t>
  </si>
  <si>
    <t>341 or 025</t>
  </si>
  <si>
    <t>operating</t>
  </si>
  <si>
    <t>6510 (BD Only)</t>
  </si>
  <si>
    <t>ee</t>
  </si>
  <si>
    <t>Losing Agency Name:</t>
  </si>
  <si>
    <t>Gaining Agency Name:</t>
  </si>
  <si>
    <t>INCREASE Losing expenditure (6510/7140) &amp; (7140/5181):</t>
  </si>
  <si>
    <t>From HRMS ZHR_RPTPY126</t>
  </si>
  <si>
    <t>6)</t>
  </si>
  <si>
    <t>End Result:</t>
  </si>
  <si>
    <t>BD = ER cost for health insurance</t>
  </si>
  <si>
    <t>BD = 0</t>
  </si>
  <si>
    <t>035 balance should be 0</t>
  </si>
  <si>
    <t>Check Figure</t>
  </si>
  <si>
    <t xml:space="preserve">              Are these the expected numbers?</t>
  </si>
  <si>
    <t>TSFPyypp</t>
  </si>
  <si>
    <t>HRMS generated TSF JV sent the money that accrued at Losing to Gaining</t>
  </si>
  <si>
    <t>Note:  Be sure to display all business areas for the employee!</t>
  </si>
  <si>
    <t>JV Gaining employee share:</t>
  </si>
  <si>
    <t>and Losing employer share transferred on</t>
  </si>
  <si>
    <t>JV Losing employee share</t>
  </si>
  <si>
    <t>Input the amounts in the yellow boxes</t>
  </si>
  <si>
    <t>JV Losing employer share transferred on</t>
  </si>
  <si>
    <r>
      <t xml:space="preserve">(This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the full amount of the TSF JV, just the ER share from above)</t>
    </r>
  </si>
  <si>
    <t>Transfer of employee funds is OK--just a component of net pay.</t>
  </si>
  <si>
    <t>Losing</t>
  </si>
  <si>
    <t>Gaining</t>
  </si>
  <si>
    <t>Mid-Period Transfer JV Calculations--Second Payday of the Month (Insurance paid on the 25th pay date):</t>
  </si>
  <si>
    <t>Mid-Period Transfer JV Calculations--First Payday of the Month (Insurance paid on the 10th pay date):</t>
  </si>
  <si>
    <t>HCA bills gaining for insurance, because they're responsible!</t>
  </si>
  <si>
    <t>Everything looks fine, right?  But check out the expenditures…</t>
  </si>
  <si>
    <t>Losing Expenditure:</t>
  </si>
  <si>
    <t>Gaining Expenditure:</t>
  </si>
  <si>
    <r>
      <t xml:space="preserve">Losing shouldn't have </t>
    </r>
    <r>
      <rPr>
        <i/>
        <sz val="10"/>
        <rFont val="Arial"/>
        <family val="2"/>
      </rPr>
      <t>any</t>
    </r>
    <r>
      <rPr>
        <sz val="10"/>
        <rFont val="Arial"/>
        <family val="2"/>
      </rPr>
      <t xml:space="preserve"> expenditure, since the gaining is 100%</t>
    </r>
  </si>
  <si>
    <t>responsible for premiums!  But only the expenditures are off, so</t>
  </si>
  <si>
    <t xml:space="preserve">we can simply send the money from the gaining to the losing </t>
  </si>
  <si>
    <t>and fix the expenditures at the same time with a single JV.</t>
  </si>
  <si>
    <t>263</t>
  </si>
  <si>
    <t>264</t>
  </si>
  <si>
    <t>(Send copy to losing agency, original to OST)</t>
  </si>
  <si>
    <t>BD</t>
  </si>
  <si>
    <t>SubObj</t>
  </si>
  <si>
    <t>Operating</t>
  </si>
  <si>
    <t>Employee Name:</t>
  </si>
  <si>
    <t>Personnel #:</t>
  </si>
  <si>
    <t>Pay date Affected: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</si>
</sst>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_);\(0\)"/>
    <numFmt numFmtId="165" formatCode="mm/dd/yy;@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55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8"/>
      <color indexed="81"/>
      <name val="Tahoma"/>
      <family val="2"/>
    </font>
    <font>
      <b/>
      <sz val="12"/>
      <color indexed="9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2" fontId="0" fillId="0" borderId="0" xfId="0" applyNumberFormat="1"/>
    <xf numFmtId="43" fontId="0" fillId="0" borderId="0" xfId="0" applyNumberFormat="1"/>
    <xf numFmtId="0" fontId="0" fillId="2" borderId="1" xfId="0" applyFill="1" applyBorder="1"/>
    <xf numFmtId="0" fontId="4" fillId="2" borderId="0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4" xfId="0" applyFont="1" applyFill="1" applyBorder="1"/>
    <xf numFmtId="0" fontId="3" fillId="2" borderId="1" xfId="0" applyFont="1" applyFill="1" applyBorder="1"/>
    <xf numFmtId="0" fontId="3" fillId="2" borderId="5" xfId="0" applyFont="1" applyFill="1" applyBorder="1"/>
    <xf numFmtId="0" fontId="3" fillId="2" borderId="0" xfId="0" applyFont="1" applyFill="1" applyBorder="1"/>
    <xf numFmtId="0" fontId="8" fillId="3" borderId="0" xfId="0" applyFont="1" applyFill="1"/>
    <xf numFmtId="0" fontId="9" fillId="3" borderId="0" xfId="0" applyFont="1" applyFill="1"/>
    <xf numFmtId="43" fontId="0" fillId="4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0" fontId="11" fillId="3" borderId="0" xfId="0" applyFont="1" applyFill="1"/>
    <xf numFmtId="0" fontId="12" fillId="0" borderId="0" xfId="0" applyFont="1"/>
    <xf numFmtId="39" fontId="9" fillId="3" borderId="0" xfId="0" applyNumberFormat="1" applyFont="1" applyFill="1"/>
    <xf numFmtId="39" fontId="0" fillId="3" borderId="0" xfId="0" applyNumberFormat="1" applyFill="1"/>
    <xf numFmtId="39" fontId="8" fillId="3" borderId="0" xfId="0" applyNumberFormat="1" applyFont="1" applyFill="1"/>
    <xf numFmtId="39" fontId="0" fillId="0" borderId="0" xfId="0" applyNumberFormat="1"/>
    <xf numFmtId="39" fontId="0" fillId="4" borderId="0" xfId="0" applyNumberFormat="1" applyFill="1" applyProtection="1">
      <protection locked="0"/>
    </xf>
    <xf numFmtId="39" fontId="0" fillId="0" borderId="0" xfId="0" applyNumberFormat="1" applyProtection="1">
      <protection locked="0"/>
    </xf>
    <xf numFmtId="39" fontId="0" fillId="2" borderId="0" xfId="0" applyNumberFormat="1" applyFill="1"/>
    <xf numFmtId="39" fontId="5" fillId="5" borderId="0" xfId="0" applyNumberFormat="1" applyFont="1" applyFill="1" applyBorder="1"/>
    <xf numFmtId="39" fontId="7" fillId="5" borderId="6" xfId="0" applyNumberFormat="1" applyFont="1" applyFill="1" applyBorder="1"/>
    <xf numFmtId="39" fontId="5" fillId="5" borderId="1" xfId="0" applyNumberFormat="1" applyFont="1" applyFill="1" applyBorder="1"/>
    <xf numFmtId="39" fontId="7" fillId="5" borderId="0" xfId="0" applyNumberFormat="1" applyFont="1" applyFill="1" applyBorder="1"/>
    <xf numFmtId="39" fontId="7" fillId="5" borderId="7" xfId="0" applyNumberFormat="1" applyFont="1" applyFill="1" applyBorder="1"/>
    <xf numFmtId="39" fontId="5" fillId="5" borderId="7" xfId="0" applyNumberFormat="1" applyFont="1" applyFill="1" applyBorder="1"/>
    <xf numFmtId="39" fontId="5" fillId="5" borderId="8" xfId="0" applyNumberFormat="1" applyFont="1" applyFill="1" applyBorder="1"/>
    <xf numFmtId="39" fontId="5" fillId="5" borderId="9" xfId="0" applyNumberFormat="1" applyFont="1" applyFill="1" applyBorder="1"/>
    <xf numFmtId="39" fontId="5" fillId="5" borderId="6" xfId="0" applyNumberFormat="1" applyFont="1" applyFill="1" applyBorder="1"/>
    <xf numFmtId="39" fontId="7" fillId="5" borderId="1" xfId="0" applyNumberFormat="1" applyFont="1" applyFill="1" applyBorder="1"/>
    <xf numFmtId="39" fontId="6" fillId="5" borderId="7" xfId="0" applyNumberFormat="1" applyFont="1" applyFill="1" applyBorder="1"/>
    <xf numFmtId="39" fontId="1" fillId="0" borderId="0" xfId="0" applyNumberFormat="1" applyFont="1" applyFill="1" applyBorder="1"/>
    <xf numFmtId="39" fontId="3" fillId="0" borderId="0" xfId="0" applyNumberFormat="1" applyFont="1"/>
    <xf numFmtId="39" fontId="3" fillId="0" borderId="0" xfId="0" applyNumberFormat="1" applyFont="1" applyFill="1" applyBorder="1" applyAlignment="1">
      <alignment horizontal="center"/>
    </xf>
    <xf numFmtId="39" fontId="3" fillId="0" borderId="0" xfId="0" applyNumberFormat="1" applyFont="1" applyFill="1" applyBorder="1"/>
    <xf numFmtId="39" fontId="0" fillId="0" borderId="0" xfId="0" applyNumberFormat="1" applyAlignment="1">
      <alignment horizontal="center"/>
    </xf>
    <xf numFmtId="39" fontId="0" fillId="0" borderId="0" xfId="0" quotePrefix="1" applyNumberFormat="1" applyAlignment="1">
      <alignment horizontal="center"/>
    </xf>
    <xf numFmtId="39" fontId="3" fillId="0" borderId="10" xfId="0" applyNumberFormat="1" applyFont="1" applyBorder="1"/>
    <xf numFmtId="39" fontId="3" fillId="0" borderId="0" xfId="0" applyNumberFormat="1" applyFont="1" applyBorder="1"/>
    <xf numFmtId="39" fontId="0" fillId="2" borderId="1" xfId="0" applyNumberFormat="1" applyFill="1" applyBorder="1"/>
    <xf numFmtId="39" fontId="0" fillId="2" borderId="6" xfId="0" applyNumberFormat="1" applyFill="1" applyBorder="1"/>
    <xf numFmtId="39" fontId="3" fillId="2" borderId="0" xfId="0" applyNumberFormat="1" applyFont="1" applyFill="1" applyBorder="1"/>
    <xf numFmtId="39" fontId="0" fillId="2" borderId="0" xfId="0" applyNumberFormat="1" applyFill="1" applyBorder="1"/>
    <xf numFmtId="39" fontId="0" fillId="2" borderId="7" xfId="0" applyNumberFormat="1" applyFill="1" applyBorder="1"/>
    <xf numFmtId="39" fontId="0" fillId="2" borderId="3" xfId="0" applyNumberFormat="1" applyFill="1" applyBorder="1"/>
    <xf numFmtId="39" fontId="0" fillId="2" borderId="11" xfId="0" applyNumberFormat="1" applyFill="1" applyBorder="1"/>
    <xf numFmtId="39" fontId="7" fillId="5" borderId="8" xfId="0" applyNumberFormat="1" applyFont="1" applyFill="1" applyBorder="1"/>
    <xf numFmtId="39" fontId="7" fillId="5" borderId="9" xfId="0" applyNumberFormat="1" applyFont="1" applyFill="1" applyBorder="1"/>
    <xf numFmtId="39" fontId="0" fillId="0" borderId="3" xfId="0" applyNumberFormat="1" applyBorder="1"/>
    <xf numFmtId="39" fontId="3" fillId="0" borderId="3" xfId="0" applyNumberFormat="1" applyFont="1" applyBorder="1"/>
    <xf numFmtId="39" fontId="3" fillId="0" borderId="12" xfId="0" applyNumberFormat="1" applyFont="1" applyBorder="1"/>
    <xf numFmtId="0" fontId="4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39" fontId="4" fillId="0" borderId="0" xfId="0" applyNumberFormat="1" applyFont="1"/>
    <xf numFmtId="49" fontId="3" fillId="0" borderId="0" xfId="0" applyNumberFormat="1" applyFont="1" applyAlignment="1">
      <alignment horizontal="center" wrapText="1"/>
    </xf>
    <xf numFmtId="39" fontId="3" fillId="0" borderId="0" xfId="0" applyNumberFormat="1" applyFont="1" applyFill="1" applyBorder="1" applyAlignment="1">
      <alignment horizontal="center" wrapText="1"/>
    </xf>
    <xf numFmtId="39" fontId="3" fillId="0" borderId="0" xfId="0" applyNumberFormat="1" applyFont="1" applyAlignment="1">
      <alignment wrapText="1"/>
    </xf>
    <xf numFmtId="39" fontId="3" fillId="0" borderId="0" xfId="0" applyNumberFormat="1" applyFont="1" applyFill="1" applyBorder="1" applyAlignment="1">
      <alignment wrapText="1"/>
    </xf>
    <xf numFmtId="164" fontId="0" fillId="4" borderId="0" xfId="0" applyNumberFormat="1" applyFill="1" applyProtection="1">
      <protection locked="0"/>
    </xf>
    <xf numFmtId="165" fontId="0" fillId="4" borderId="0" xfId="0" applyNumberFormat="1" applyFill="1" applyAlignment="1" applyProtection="1">
      <alignment horizontal="center"/>
      <protection locked="0"/>
    </xf>
    <xf numFmtId="0" fontId="3" fillId="0" borderId="0" xfId="0" applyFont="1" applyFill="1" applyProtection="1"/>
    <xf numFmtId="39" fontId="3" fillId="0" borderId="0" xfId="0" applyNumberFormat="1" applyFont="1" applyFill="1" applyProtection="1"/>
    <xf numFmtId="0" fontId="0" fillId="0" borderId="0" xfId="0" applyProtection="1"/>
    <xf numFmtId="0" fontId="3" fillId="0" borderId="0" xfId="0" applyFont="1" applyFill="1" applyAlignment="1" applyProtection="1">
      <alignment horizontal="right"/>
    </xf>
    <xf numFmtId="43" fontId="0" fillId="4" borderId="0" xfId="0" applyNumberFormat="1" applyFill="1" applyProtection="1"/>
    <xf numFmtId="39" fontId="0" fillId="0" borderId="0" xfId="0" applyNumberFormat="1" applyProtection="1"/>
    <xf numFmtId="39" fontId="3" fillId="0" borderId="0" xfId="0" applyNumberFormat="1" applyFont="1" applyFill="1" applyAlignment="1" applyProtection="1">
      <alignment horizontal="right"/>
    </xf>
    <xf numFmtId="43" fontId="4" fillId="4" borderId="0" xfId="0" applyNumberFormat="1" applyFont="1" applyFill="1" applyProtection="1">
      <protection locked="0"/>
    </xf>
    <xf numFmtId="39" fontId="6" fillId="5" borderId="13" xfId="0" applyNumberFormat="1" applyFont="1" applyFill="1" applyBorder="1" applyAlignment="1">
      <alignment horizontal="center"/>
    </xf>
    <xf numFmtId="39" fontId="5" fillId="5" borderId="3" xfId="0" applyNumberFormat="1" applyFont="1" applyFill="1" applyBorder="1" applyAlignment="1">
      <alignment horizontal="center"/>
    </xf>
    <xf numFmtId="39" fontId="5" fillId="5" borderId="0" xfId="0" applyNumberFormat="1" applyFont="1" applyFill="1" applyBorder="1" applyAlignment="1">
      <alignment horizontal="center"/>
    </xf>
    <xf numFmtId="49" fontId="5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828675</xdr:colOff>
      <xdr:row>43</xdr:row>
      <xdr:rowOff>104775</xdr:rowOff>
    </xdr:from>
    <xdr:to>
      <xdr:col>10</xdr:col>
      <xdr:colOff>266700</xdr:colOff>
      <xdr:row>49</xdr:row>
      <xdr:rowOff>19050</xdr:rowOff>
    </xdr:to>
    <xdr:sp macro="" textlink="">
      <xdr:nvSpPr>
        <xdr:cNvPr id="8236" name="AutoShape 12"/>
        <xdr:cNvSpPr>
          <a:spLocks/>
        </xdr:cNvSpPr>
      </xdr:nvSpPr>
      <xdr:spPr bwMode="auto">
        <a:xfrm>
          <a:off x="5838825" y="7343775"/>
          <a:ext cx="314325" cy="885825"/>
        </a:xfrm>
        <a:prstGeom prst="rightBrace">
          <a:avLst>
            <a:gd name="adj1" fmla="val 234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838200</xdr:colOff>
      <xdr:row>18</xdr:row>
      <xdr:rowOff>85725</xdr:rowOff>
    </xdr:from>
    <xdr:to>
      <xdr:col>13</xdr:col>
      <xdr:colOff>76200</xdr:colOff>
      <xdr:row>18</xdr:row>
      <xdr:rowOff>85725</xdr:rowOff>
    </xdr:to>
    <xdr:sp macro="" textlink="">
      <xdr:nvSpPr>
        <xdr:cNvPr id="8240" name="Freeform 23"/>
        <xdr:cNvSpPr>
          <a:spLocks/>
        </xdr:cNvSpPr>
      </xdr:nvSpPr>
      <xdr:spPr bwMode="auto">
        <a:xfrm>
          <a:off x="5848350" y="2552700"/>
          <a:ext cx="1828800" cy="0"/>
        </a:xfrm>
        <a:custGeom>
          <a:avLst/>
          <a:gdLst>
            <a:gd name="T0" fmla="*/ 0 w 207"/>
            <a:gd name="T1" fmla="*/ 2147483647 w 207"/>
            <a:gd name="T2" fmla="*/ 0 60000 65536"/>
            <a:gd name="T3" fmla="*/ 0 60000 65536"/>
            <a:gd name="T4" fmla="*/ 0 w 207"/>
            <a:gd name="T5" fmla="*/ 207 w 207"/>
          </a:gdLst>
          <a:ahLst/>
          <a:cxnLst>
            <a:cxn ang="T2">
              <a:pos x="T0" y="0"/>
            </a:cxn>
            <a:cxn ang="T3">
              <a:pos x="T1" y="0"/>
            </a:cxn>
          </a:cxnLst>
          <a:rect l="T4" t="0" r="T5" b="0"/>
          <a:pathLst>
            <a:path w="207">
              <a:moveTo>
                <a:pt x="0" y="0"/>
              </a:moveTo>
              <a:lnTo>
                <a:pt x="207" y="0"/>
              </a:lnTo>
            </a:path>
          </a:pathLst>
        </a:custGeom>
        <a:noFill/>
        <a:ln w="9525">
          <a:solidFill>
            <a:srgbClr val="FFFFFF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200025</xdr:colOff>
      <xdr:row>16</xdr:row>
      <xdr:rowOff>104775</xdr:rowOff>
    </xdr:from>
    <xdr:to>
      <xdr:col>10</xdr:col>
      <xdr:colOff>85725</xdr:colOff>
      <xdr:row>25</xdr:row>
      <xdr:rowOff>66675</xdr:rowOff>
    </xdr:to>
    <xdr:sp macro="" textlink="">
      <xdr:nvSpPr>
        <xdr:cNvPr id="8241" name="Freeform 26"/>
        <xdr:cNvSpPr>
          <a:spLocks/>
        </xdr:cNvSpPr>
      </xdr:nvSpPr>
      <xdr:spPr bwMode="auto">
        <a:xfrm>
          <a:off x="4991100" y="2247900"/>
          <a:ext cx="981075" cy="1428750"/>
        </a:xfrm>
        <a:custGeom>
          <a:avLst/>
          <a:gdLst>
            <a:gd name="T0" fmla="*/ 2147483647 w 104"/>
            <a:gd name="T1" fmla="*/ 2147483647 h 151"/>
            <a:gd name="T2" fmla="*/ 0 w 104"/>
            <a:gd name="T3" fmla="*/ 2147483647 h 151"/>
            <a:gd name="T4" fmla="*/ 0 w 104"/>
            <a:gd name="T5" fmla="*/ 0 h 151"/>
            <a:gd name="T6" fmla="*/ 2147483647 w 104"/>
            <a:gd name="T7" fmla="*/ 0 h 151"/>
            <a:gd name="T8" fmla="*/ 0 60000 65536"/>
            <a:gd name="T9" fmla="*/ 0 60000 65536"/>
            <a:gd name="T10" fmla="*/ 0 60000 65536"/>
            <a:gd name="T11" fmla="*/ 0 60000 65536"/>
            <a:gd name="T12" fmla="*/ 0 w 104"/>
            <a:gd name="T13" fmla="*/ 0 h 151"/>
            <a:gd name="T14" fmla="*/ 104 w 104"/>
            <a:gd name="T15" fmla="*/ 151 h 15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04" h="151">
              <a:moveTo>
                <a:pt x="31" y="151"/>
              </a:moveTo>
              <a:lnTo>
                <a:pt x="0" y="151"/>
              </a:lnTo>
              <a:lnTo>
                <a:pt x="0" y="0"/>
              </a:lnTo>
              <a:lnTo>
                <a:pt x="104" y="0"/>
              </a:lnTo>
            </a:path>
          </a:pathLst>
        </a:custGeom>
        <a:noFill/>
        <a:ln w="9525">
          <a:solidFill>
            <a:srgbClr val="FFFFFF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104775</xdr:colOff>
      <xdr:row>16</xdr:row>
      <xdr:rowOff>85725</xdr:rowOff>
    </xdr:from>
    <xdr:to>
      <xdr:col>14</xdr:col>
      <xdr:colOff>180975</xdr:colOff>
      <xdr:row>25</xdr:row>
      <xdr:rowOff>85725</xdr:rowOff>
    </xdr:to>
    <xdr:sp macro="" textlink="">
      <xdr:nvSpPr>
        <xdr:cNvPr id="8242" name="Freeform 29"/>
        <xdr:cNvSpPr>
          <a:spLocks/>
        </xdr:cNvSpPr>
      </xdr:nvSpPr>
      <xdr:spPr bwMode="auto">
        <a:xfrm>
          <a:off x="7705725" y="2228850"/>
          <a:ext cx="771525" cy="1466850"/>
        </a:xfrm>
        <a:custGeom>
          <a:avLst/>
          <a:gdLst>
            <a:gd name="T0" fmla="*/ 0 w 81"/>
            <a:gd name="T1" fmla="*/ 2147483647 h 154"/>
            <a:gd name="T2" fmla="*/ 2147483647 w 81"/>
            <a:gd name="T3" fmla="*/ 2147483647 h 154"/>
            <a:gd name="T4" fmla="*/ 2147483647 w 81"/>
            <a:gd name="T5" fmla="*/ 0 h 154"/>
            <a:gd name="T6" fmla="*/ 2147483647 w 81"/>
            <a:gd name="T7" fmla="*/ 0 h 154"/>
            <a:gd name="T8" fmla="*/ 0 60000 65536"/>
            <a:gd name="T9" fmla="*/ 0 60000 65536"/>
            <a:gd name="T10" fmla="*/ 0 60000 65536"/>
            <a:gd name="T11" fmla="*/ 0 60000 65536"/>
            <a:gd name="T12" fmla="*/ 0 w 81"/>
            <a:gd name="T13" fmla="*/ 0 h 154"/>
            <a:gd name="T14" fmla="*/ 81 w 81"/>
            <a:gd name="T15" fmla="*/ 154 h 15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1" h="154">
              <a:moveTo>
                <a:pt x="0" y="154"/>
              </a:moveTo>
              <a:lnTo>
                <a:pt x="81" y="154"/>
              </a:lnTo>
              <a:lnTo>
                <a:pt x="81" y="0"/>
              </a:lnTo>
              <a:lnTo>
                <a:pt x="66" y="0"/>
              </a:lnTo>
            </a:path>
          </a:pathLst>
        </a:custGeom>
        <a:noFill/>
        <a:ln w="9525">
          <a:solidFill>
            <a:srgbClr val="FFFFFF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794498</xdr:colOff>
      <xdr:row>26</xdr:row>
      <xdr:rowOff>19271</xdr:rowOff>
    </xdr:from>
    <xdr:to>
      <xdr:col>12</xdr:col>
      <xdr:colOff>145676</xdr:colOff>
      <xdr:row>26</xdr:row>
      <xdr:rowOff>89645</xdr:rowOff>
    </xdr:to>
    <xdr:sp macro="" textlink="">
      <xdr:nvSpPr>
        <xdr:cNvPr id="9" name="Freeform 23"/>
        <xdr:cNvSpPr>
          <a:spLocks/>
        </xdr:cNvSpPr>
      </xdr:nvSpPr>
      <xdr:spPr bwMode="auto">
        <a:xfrm flipV="1">
          <a:off x="6856880" y="3683595"/>
          <a:ext cx="370914" cy="70374"/>
        </a:xfrm>
        <a:custGeom>
          <a:avLst/>
          <a:gdLst>
            <a:gd name="T0" fmla="*/ 0 w 207"/>
            <a:gd name="T1" fmla="*/ 2147483647 w 207"/>
            <a:gd name="T2" fmla="*/ 0 60000 65536"/>
            <a:gd name="T3" fmla="*/ 0 60000 65536"/>
            <a:gd name="T4" fmla="*/ 0 w 207"/>
            <a:gd name="T5" fmla="*/ 207 w 207"/>
          </a:gdLst>
          <a:ahLst/>
          <a:cxnLst>
            <a:cxn ang="T2">
              <a:pos x="T0" y="0"/>
            </a:cxn>
            <a:cxn ang="T3">
              <a:pos x="T1" y="0"/>
            </a:cxn>
          </a:cxnLst>
          <a:rect l="T4" t="0" r="T5" b="0"/>
          <a:pathLst>
            <a:path w="207">
              <a:moveTo>
                <a:pt x="0" y="0"/>
              </a:moveTo>
              <a:lnTo>
                <a:pt x="207" y="0"/>
              </a:lnTo>
            </a:path>
          </a:pathLst>
        </a:custGeom>
        <a:noFill/>
        <a:ln w="9525">
          <a:solidFill>
            <a:srgbClr val="FFFFFF"/>
          </a:solidFill>
          <a:round/>
          <a:headEnd type="triangle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22</xdr:row>
      <xdr:rowOff>47625</xdr:rowOff>
    </xdr:from>
    <xdr:to>
      <xdr:col>10</xdr:col>
      <xdr:colOff>609600</xdr:colOff>
      <xdr:row>26</xdr:row>
      <xdr:rowOff>104775</xdr:rowOff>
    </xdr:to>
    <xdr:sp macro="" textlink="">
      <xdr:nvSpPr>
        <xdr:cNvPr id="7211" name="Freeform 14"/>
        <xdr:cNvSpPr>
          <a:spLocks/>
        </xdr:cNvSpPr>
      </xdr:nvSpPr>
      <xdr:spPr bwMode="auto">
        <a:xfrm>
          <a:off x="5972175" y="3171825"/>
          <a:ext cx="523875" cy="704850"/>
        </a:xfrm>
        <a:custGeom>
          <a:avLst/>
          <a:gdLst>
            <a:gd name="T0" fmla="*/ 0 w 55"/>
            <a:gd name="T1" fmla="*/ 2147483647 h 74"/>
            <a:gd name="T2" fmla="*/ 2147483647 w 55"/>
            <a:gd name="T3" fmla="*/ 2147483647 h 74"/>
            <a:gd name="T4" fmla="*/ 2147483647 w 55"/>
            <a:gd name="T5" fmla="*/ 0 h 74"/>
            <a:gd name="T6" fmla="*/ 0 60000 65536"/>
            <a:gd name="T7" fmla="*/ 0 60000 65536"/>
            <a:gd name="T8" fmla="*/ 0 60000 65536"/>
            <a:gd name="T9" fmla="*/ 0 w 55"/>
            <a:gd name="T10" fmla="*/ 0 h 74"/>
            <a:gd name="T11" fmla="*/ 55 w 55"/>
            <a:gd name="T12" fmla="*/ 74 h 7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5" h="74">
              <a:moveTo>
                <a:pt x="0" y="74"/>
              </a:moveTo>
              <a:lnTo>
                <a:pt x="55" y="74"/>
              </a:lnTo>
              <a:lnTo>
                <a:pt x="55" y="0"/>
              </a:lnTo>
            </a:path>
          </a:pathLst>
        </a:custGeom>
        <a:noFill/>
        <a:ln w="9525">
          <a:solidFill>
            <a:srgbClr val="FFFFFF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66675</xdr:colOff>
      <xdr:row>21</xdr:row>
      <xdr:rowOff>66675</xdr:rowOff>
    </xdr:from>
    <xdr:to>
      <xdr:col>14</xdr:col>
      <xdr:colOff>390525</xdr:colOff>
      <xdr:row>26</xdr:row>
      <xdr:rowOff>66675</xdr:rowOff>
    </xdr:to>
    <xdr:sp macro="" textlink="">
      <xdr:nvSpPr>
        <xdr:cNvPr id="7212" name="Freeform 15"/>
        <xdr:cNvSpPr>
          <a:spLocks/>
        </xdr:cNvSpPr>
      </xdr:nvSpPr>
      <xdr:spPr bwMode="auto">
        <a:xfrm>
          <a:off x="7667625" y="3019425"/>
          <a:ext cx="1019175" cy="819150"/>
        </a:xfrm>
        <a:custGeom>
          <a:avLst/>
          <a:gdLst>
            <a:gd name="T0" fmla="*/ 0 w 107"/>
            <a:gd name="T1" fmla="*/ 0 h 86"/>
            <a:gd name="T2" fmla="*/ 2147483647 w 107"/>
            <a:gd name="T3" fmla="*/ 0 h 86"/>
            <a:gd name="T4" fmla="*/ 2147483647 w 107"/>
            <a:gd name="T5" fmla="*/ 2147483647 h 86"/>
            <a:gd name="T6" fmla="*/ 2147483647 w 107"/>
            <a:gd name="T7" fmla="*/ 2147483647 h 86"/>
            <a:gd name="T8" fmla="*/ 0 60000 65536"/>
            <a:gd name="T9" fmla="*/ 0 60000 65536"/>
            <a:gd name="T10" fmla="*/ 0 60000 65536"/>
            <a:gd name="T11" fmla="*/ 0 60000 65536"/>
            <a:gd name="T12" fmla="*/ 0 w 107"/>
            <a:gd name="T13" fmla="*/ 0 h 86"/>
            <a:gd name="T14" fmla="*/ 107 w 107"/>
            <a:gd name="T15" fmla="*/ 86 h 8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07" h="86">
              <a:moveTo>
                <a:pt x="0" y="0"/>
              </a:moveTo>
              <a:lnTo>
                <a:pt x="107" y="0"/>
              </a:lnTo>
              <a:lnTo>
                <a:pt x="107" y="86"/>
              </a:lnTo>
              <a:lnTo>
                <a:pt x="73" y="86"/>
              </a:lnTo>
            </a:path>
          </a:pathLst>
        </a:custGeom>
        <a:noFill/>
        <a:ln w="9525">
          <a:solidFill>
            <a:srgbClr val="FFFFFF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828675</xdr:colOff>
      <xdr:row>47</xdr:row>
      <xdr:rowOff>104775</xdr:rowOff>
    </xdr:from>
    <xdr:to>
      <xdr:col>10</xdr:col>
      <xdr:colOff>266700</xdr:colOff>
      <xdr:row>53</xdr:row>
      <xdr:rowOff>19050</xdr:rowOff>
    </xdr:to>
    <xdr:sp macro="" textlink="">
      <xdr:nvSpPr>
        <xdr:cNvPr id="7213" name="AutoShape 16"/>
        <xdr:cNvSpPr>
          <a:spLocks/>
        </xdr:cNvSpPr>
      </xdr:nvSpPr>
      <xdr:spPr bwMode="auto">
        <a:xfrm>
          <a:off x="5838825" y="7343775"/>
          <a:ext cx="314325" cy="885825"/>
        </a:xfrm>
        <a:prstGeom prst="rightBrace">
          <a:avLst>
            <a:gd name="adj1" fmla="val 234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800100</xdr:colOff>
      <xdr:row>20</xdr:row>
      <xdr:rowOff>66675</xdr:rowOff>
    </xdr:from>
    <xdr:to>
      <xdr:col>12</xdr:col>
      <xdr:colOff>123825</xdr:colOff>
      <xdr:row>20</xdr:row>
      <xdr:rowOff>66675</xdr:rowOff>
    </xdr:to>
    <xdr:sp macro="" textlink="">
      <xdr:nvSpPr>
        <xdr:cNvPr id="7214" name="Line 25"/>
        <xdr:cNvSpPr>
          <a:spLocks noChangeShapeType="1"/>
        </xdr:cNvSpPr>
      </xdr:nvSpPr>
      <xdr:spPr bwMode="auto">
        <a:xfrm flipH="1">
          <a:off x="6686550" y="2857500"/>
          <a:ext cx="34290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847725</xdr:colOff>
      <xdr:row>18</xdr:row>
      <xdr:rowOff>85725</xdr:rowOff>
    </xdr:from>
    <xdr:to>
      <xdr:col>13</xdr:col>
      <xdr:colOff>133350</xdr:colOff>
      <xdr:row>18</xdr:row>
      <xdr:rowOff>114300</xdr:rowOff>
    </xdr:to>
    <xdr:sp macro="" textlink="">
      <xdr:nvSpPr>
        <xdr:cNvPr id="7215" name="Freeform 26"/>
        <xdr:cNvSpPr>
          <a:spLocks/>
        </xdr:cNvSpPr>
      </xdr:nvSpPr>
      <xdr:spPr bwMode="auto">
        <a:xfrm>
          <a:off x="5857875" y="2552700"/>
          <a:ext cx="1876425" cy="28575"/>
        </a:xfrm>
        <a:custGeom>
          <a:avLst/>
          <a:gdLst>
            <a:gd name="T0" fmla="*/ 0 w 216"/>
            <a:gd name="T1" fmla="*/ 0 h 1"/>
            <a:gd name="T2" fmla="*/ 2147483647 w 216"/>
            <a:gd name="T3" fmla="*/ 0 h 1"/>
            <a:gd name="T4" fmla="*/ 0 60000 65536"/>
            <a:gd name="T5" fmla="*/ 0 60000 65536"/>
            <a:gd name="T6" fmla="*/ 0 w 216"/>
            <a:gd name="T7" fmla="*/ 0 h 1"/>
            <a:gd name="T8" fmla="*/ 216 w 216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16" h="1">
              <a:moveTo>
                <a:pt x="0" y="0"/>
              </a:moveTo>
              <a:lnTo>
                <a:pt x="216" y="0"/>
              </a:lnTo>
            </a:path>
          </a:pathLst>
        </a:custGeom>
        <a:noFill/>
        <a:ln w="9525">
          <a:solidFill>
            <a:srgbClr val="FFFFFF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190500</xdr:colOff>
      <xdr:row>16</xdr:row>
      <xdr:rowOff>104775</xdr:rowOff>
    </xdr:from>
    <xdr:to>
      <xdr:col>10</xdr:col>
      <xdr:colOff>180975</xdr:colOff>
      <xdr:row>25</xdr:row>
      <xdr:rowOff>57150</xdr:rowOff>
    </xdr:to>
    <xdr:sp macro="" textlink="">
      <xdr:nvSpPr>
        <xdr:cNvPr id="7216" name="Freeform 27"/>
        <xdr:cNvSpPr>
          <a:spLocks/>
        </xdr:cNvSpPr>
      </xdr:nvSpPr>
      <xdr:spPr bwMode="auto">
        <a:xfrm>
          <a:off x="4981575" y="2247900"/>
          <a:ext cx="1085850" cy="1419225"/>
        </a:xfrm>
        <a:custGeom>
          <a:avLst/>
          <a:gdLst>
            <a:gd name="T0" fmla="*/ 2147483647 w 112"/>
            <a:gd name="T1" fmla="*/ 2147483647 h 151"/>
            <a:gd name="T2" fmla="*/ 0 w 112"/>
            <a:gd name="T3" fmla="*/ 2147483647 h 151"/>
            <a:gd name="T4" fmla="*/ 0 w 112"/>
            <a:gd name="T5" fmla="*/ 0 h 151"/>
            <a:gd name="T6" fmla="*/ 2147483647 w 112"/>
            <a:gd name="T7" fmla="*/ 0 h 151"/>
            <a:gd name="T8" fmla="*/ 0 60000 65536"/>
            <a:gd name="T9" fmla="*/ 0 60000 65536"/>
            <a:gd name="T10" fmla="*/ 0 60000 65536"/>
            <a:gd name="T11" fmla="*/ 0 60000 65536"/>
            <a:gd name="T12" fmla="*/ 0 w 112"/>
            <a:gd name="T13" fmla="*/ 0 h 151"/>
            <a:gd name="T14" fmla="*/ 112 w 112"/>
            <a:gd name="T15" fmla="*/ 151 h 15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2" h="151">
              <a:moveTo>
                <a:pt x="33" y="151"/>
              </a:moveTo>
              <a:lnTo>
                <a:pt x="0" y="151"/>
              </a:lnTo>
              <a:lnTo>
                <a:pt x="0" y="0"/>
              </a:lnTo>
              <a:lnTo>
                <a:pt x="112" y="0"/>
              </a:lnTo>
            </a:path>
          </a:pathLst>
        </a:custGeom>
        <a:noFill/>
        <a:ln w="9525">
          <a:solidFill>
            <a:srgbClr val="FFFFFF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104775</xdr:colOff>
      <xdr:row>16</xdr:row>
      <xdr:rowOff>85725</xdr:rowOff>
    </xdr:from>
    <xdr:to>
      <xdr:col>14</xdr:col>
      <xdr:colOff>180975</xdr:colOff>
      <xdr:row>25</xdr:row>
      <xdr:rowOff>85725</xdr:rowOff>
    </xdr:to>
    <xdr:sp macro="" textlink="">
      <xdr:nvSpPr>
        <xdr:cNvPr id="7217" name="Freeform 28"/>
        <xdr:cNvSpPr>
          <a:spLocks/>
        </xdr:cNvSpPr>
      </xdr:nvSpPr>
      <xdr:spPr bwMode="auto">
        <a:xfrm>
          <a:off x="7705725" y="2228850"/>
          <a:ext cx="771525" cy="1466850"/>
        </a:xfrm>
        <a:custGeom>
          <a:avLst/>
          <a:gdLst>
            <a:gd name="T0" fmla="*/ 0 w 81"/>
            <a:gd name="T1" fmla="*/ 2147483647 h 154"/>
            <a:gd name="T2" fmla="*/ 2147483647 w 81"/>
            <a:gd name="T3" fmla="*/ 2147483647 h 154"/>
            <a:gd name="T4" fmla="*/ 2147483647 w 81"/>
            <a:gd name="T5" fmla="*/ 0 h 154"/>
            <a:gd name="T6" fmla="*/ 2147483647 w 81"/>
            <a:gd name="T7" fmla="*/ 0 h 154"/>
            <a:gd name="T8" fmla="*/ 0 60000 65536"/>
            <a:gd name="T9" fmla="*/ 0 60000 65536"/>
            <a:gd name="T10" fmla="*/ 0 60000 65536"/>
            <a:gd name="T11" fmla="*/ 0 60000 65536"/>
            <a:gd name="T12" fmla="*/ 0 w 81"/>
            <a:gd name="T13" fmla="*/ 0 h 154"/>
            <a:gd name="T14" fmla="*/ 81 w 81"/>
            <a:gd name="T15" fmla="*/ 154 h 15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1" h="154">
              <a:moveTo>
                <a:pt x="0" y="154"/>
              </a:moveTo>
              <a:lnTo>
                <a:pt x="81" y="154"/>
              </a:lnTo>
              <a:lnTo>
                <a:pt x="81" y="0"/>
              </a:lnTo>
              <a:lnTo>
                <a:pt x="66" y="0"/>
              </a:lnTo>
            </a:path>
          </a:pathLst>
        </a:custGeom>
        <a:noFill/>
        <a:ln w="9525">
          <a:solidFill>
            <a:srgbClr val="FFFFFF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Q50"/>
  <sheetViews>
    <sheetView tabSelected="1" zoomScale="85" zoomScaleNormal="85" workbookViewId="0">
      <selection activeCell="D4" sqref="D4"/>
    </sheetView>
  </sheetViews>
  <sheetFormatPr defaultRowHeight="12.45" x14ac:dyDescent="0.2"/>
  <cols>
    <col min="1" max="1" width="2.5" customWidth="1"/>
    <col min="3" max="3" width="12" customWidth="1"/>
    <col min="5" max="5" width="10.375" bestFit="1" customWidth="1"/>
    <col min="6" max="6" width="13.5" customWidth="1"/>
    <col min="7" max="7" width="9.875" bestFit="1" customWidth="1"/>
    <col min="8" max="8" width="8.875" style="20" bestFit="1" customWidth="1"/>
    <col min="9" max="9" width="3.375" style="20" customWidth="1"/>
    <col min="10" max="11" width="11.625" style="20" customWidth="1"/>
    <col min="12" max="12" width="5.5" style="20" customWidth="1"/>
    <col min="13" max="14" width="11.625" style="20" customWidth="1"/>
    <col min="15" max="15" width="9.125" style="20"/>
    <col min="16" max="16" width="9.375" style="20" bestFit="1" customWidth="1"/>
  </cols>
  <sheetData>
    <row r="1" spans="1:16" ht="15.05" x14ac:dyDescent="0.25">
      <c r="A1" s="15" t="s">
        <v>59</v>
      </c>
      <c r="B1" s="12"/>
      <c r="C1" s="12"/>
      <c r="D1" s="12"/>
      <c r="E1" s="12"/>
      <c r="F1" s="12"/>
      <c r="G1" s="12"/>
      <c r="H1" s="17"/>
      <c r="I1" s="17"/>
      <c r="J1" s="17"/>
      <c r="K1" s="18"/>
      <c r="L1" s="18"/>
      <c r="M1" s="18"/>
      <c r="N1" s="18"/>
      <c r="O1" s="18"/>
      <c r="P1" s="18"/>
    </row>
    <row r="2" spans="1:16" ht="13.1" x14ac:dyDescent="0.25">
      <c r="A2" s="11" t="s">
        <v>52</v>
      </c>
      <c r="B2" s="11"/>
      <c r="C2" s="11"/>
      <c r="D2" s="11"/>
      <c r="E2" s="11"/>
      <c r="F2" s="11"/>
      <c r="G2" s="11"/>
      <c r="H2" s="19"/>
      <c r="I2" s="19"/>
      <c r="J2" s="19"/>
      <c r="K2" s="19"/>
      <c r="L2" s="19"/>
      <c r="M2" s="19"/>
      <c r="N2" s="19"/>
      <c r="O2" s="19"/>
      <c r="P2" s="19"/>
    </row>
    <row r="3" spans="1:16" ht="13.1" x14ac:dyDescent="0.25">
      <c r="A3" s="66"/>
      <c r="B3" s="66"/>
      <c r="C3" s="66"/>
      <c r="D3" s="66"/>
      <c r="E3" s="66"/>
      <c r="F3" s="66"/>
      <c r="G3" s="66"/>
      <c r="H3" s="67"/>
      <c r="I3" s="67"/>
      <c r="J3" s="67"/>
      <c r="K3" s="67"/>
      <c r="L3" s="67"/>
      <c r="M3" s="67"/>
      <c r="N3" s="67"/>
      <c r="O3" s="67"/>
      <c r="P3" s="67"/>
    </row>
    <row r="4" spans="1:16" ht="13.1" x14ac:dyDescent="0.25">
      <c r="A4" s="66"/>
      <c r="B4" s="68"/>
      <c r="C4" s="69" t="s">
        <v>74</v>
      </c>
      <c r="D4" s="73"/>
      <c r="E4" s="70"/>
      <c r="F4" s="69" t="s">
        <v>75</v>
      </c>
      <c r="G4" s="64"/>
      <c r="H4" s="67"/>
      <c r="I4" s="67"/>
      <c r="J4" s="71"/>
      <c r="K4" s="67"/>
      <c r="L4" s="72" t="s">
        <v>76</v>
      </c>
      <c r="M4" s="65"/>
      <c r="N4" s="67"/>
      <c r="O4" s="67"/>
      <c r="P4" s="67"/>
    </row>
    <row r="5" spans="1:16" ht="13.1" x14ac:dyDescent="0.25">
      <c r="A5" s="66"/>
      <c r="B5" s="66"/>
      <c r="C5" s="66"/>
      <c r="D5" s="66"/>
      <c r="E5" s="66"/>
      <c r="F5" s="66"/>
      <c r="G5" s="66"/>
      <c r="H5" s="67"/>
      <c r="I5" s="67"/>
      <c r="J5" s="67"/>
      <c r="K5" s="67"/>
      <c r="L5" s="67"/>
      <c r="M5" s="67"/>
      <c r="N5" s="67"/>
      <c r="O5" s="67"/>
      <c r="P5" s="67"/>
    </row>
    <row r="6" spans="1:16" x14ac:dyDescent="0.2">
      <c r="A6" t="s">
        <v>4</v>
      </c>
      <c r="B6" t="s">
        <v>17</v>
      </c>
      <c r="K6" s="20" t="s">
        <v>35</v>
      </c>
      <c r="N6" s="21" t="s">
        <v>56</v>
      </c>
    </row>
    <row r="7" spans="1:16" x14ac:dyDescent="0.2">
      <c r="C7" t="str">
        <f>LOSING&amp;":"</f>
        <v>Losing:</v>
      </c>
      <c r="D7" t="s">
        <v>5</v>
      </c>
      <c r="E7" s="13"/>
      <c r="F7" t="s">
        <v>38</v>
      </c>
      <c r="N7" s="22"/>
    </row>
    <row r="8" spans="1:16" x14ac:dyDescent="0.2">
      <c r="D8" t="s">
        <v>6</v>
      </c>
      <c r="E8" s="13"/>
      <c r="F8" t="s">
        <v>38</v>
      </c>
      <c r="K8" s="20" t="s">
        <v>36</v>
      </c>
      <c r="N8" s="21" t="s">
        <v>57</v>
      </c>
    </row>
    <row r="9" spans="1:16" x14ac:dyDescent="0.2">
      <c r="E9" s="2"/>
    </row>
    <row r="10" spans="1:16" x14ac:dyDescent="0.2">
      <c r="C10" t="str">
        <f>GAINING&amp;":"</f>
        <v>Gaining:</v>
      </c>
      <c r="D10" t="s">
        <v>5</v>
      </c>
      <c r="E10" s="13"/>
      <c r="F10" t="s">
        <v>38</v>
      </c>
      <c r="K10" s="23" t="s">
        <v>48</v>
      </c>
      <c r="L10" s="23"/>
      <c r="M10" s="23"/>
      <c r="N10" s="23"/>
      <c r="O10" s="23"/>
      <c r="P10" s="23"/>
    </row>
    <row r="11" spans="1:16" x14ac:dyDescent="0.2">
      <c r="D11" t="s">
        <v>6</v>
      </c>
      <c r="E11" s="13"/>
      <c r="F11" t="s">
        <v>38</v>
      </c>
    </row>
    <row r="12" spans="1:16" x14ac:dyDescent="0.2">
      <c r="E12" s="2"/>
    </row>
    <row r="13" spans="1:16" x14ac:dyDescent="0.2">
      <c r="A13" t="s">
        <v>7</v>
      </c>
      <c r="B13" t="s">
        <v>47</v>
      </c>
      <c r="E13" s="2"/>
    </row>
    <row r="14" spans="1:16" x14ac:dyDescent="0.2">
      <c r="B14" t="s">
        <v>8</v>
      </c>
      <c r="E14" s="2"/>
      <c r="H14" s="24"/>
      <c r="I14" s="24"/>
      <c r="J14" s="76" t="str">
        <f>LOSING</f>
        <v>Losing</v>
      </c>
      <c r="K14" s="76"/>
      <c r="L14" s="24"/>
      <c r="M14" s="76" t="str">
        <f>GAINING</f>
        <v>Gaining</v>
      </c>
      <c r="N14" s="76"/>
      <c r="O14" s="24"/>
    </row>
    <row r="15" spans="1:16" x14ac:dyDescent="0.2">
      <c r="E15" s="2"/>
      <c r="H15" s="24"/>
      <c r="I15" s="24"/>
      <c r="J15" s="76" t="s">
        <v>14</v>
      </c>
      <c r="K15" s="76"/>
      <c r="L15" s="24"/>
      <c r="M15" s="76" t="s">
        <v>15</v>
      </c>
      <c r="N15" s="76"/>
      <c r="O15" s="24"/>
    </row>
    <row r="16" spans="1:16" x14ac:dyDescent="0.2">
      <c r="C16" t="str">
        <f>LOSING&amp;":"</f>
        <v>Losing:</v>
      </c>
      <c r="D16" t="s">
        <v>5</v>
      </c>
      <c r="E16" s="2">
        <f>E7+K17</f>
        <v>0</v>
      </c>
      <c r="H16" s="24"/>
      <c r="I16" s="24"/>
      <c r="J16" s="77">
        <v>5181</v>
      </c>
      <c r="K16" s="77"/>
      <c r="L16" s="24"/>
      <c r="M16" s="77">
        <v>5181</v>
      </c>
      <c r="N16" s="77"/>
      <c r="O16" s="24"/>
    </row>
    <row r="17" spans="1:17" x14ac:dyDescent="0.2">
      <c r="D17" t="s">
        <v>6</v>
      </c>
      <c r="E17" s="2">
        <f>E8+K18</f>
        <v>0</v>
      </c>
      <c r="H17" s="24"/>
      <c r="I17" s="24" t="s">
        <v>4</v>
      </c>
      <c r="J17" s="25"/>
      <c r="K17" s="26">
        <f>E7*-1</f>
        <v>0</v>
      </c>
      <c r="L17" s="27"/>
      <c r="M17" s="25"/>
      <c r="N17" s="26">
        <f>E10*-1</f>
        <v>0</v>
      </c>
      <c r="O17" s="24"/>
    </row>
    <row r="18" spans="1:17" x14ac:dyDescent="0.2">
      <c r="E18" s="2"/>
      <c r="H18" s="24"/>
      <c r="I18" s="24" t="s">
        <v>4</v>
      </c>
      <c r="J18" s="28"/>
      <c r="K18" s="24">
        <f>E8*-1</f>
        <v>0</v>
      </c>
      <c r="L18" s="24" t="s">
        <v>34</v>
      </c>
      <c r="M18" s="28"/>
      <c r="N18" s="24">
        <f>E11*-1</f>
        <v>0</v>
      </c>
      <c r="O18" s="24" t="s">
        <v>34</v>
      </c>
    </row>
    <row r="19" spans="1:17" x14ac:dyDescent="0.2">
      <c r="C19" t="str">
        <f>GAINING&amp;":"</f>
        <v>Gaining:</v>
      </c>
      <c r="D19" t="s">
        <v>5</v>
      </c>
      <c r="E19" s="2">
        <f>(K17+N17)*-1</f>
        <v>0</v>
      </c>
      <c r="H19" s="24"/>
      <c r="I19" s="24" t="s">
        <v>7</v>
      </c>
      <c r="J19" s="29">
        <f>(E7+E8)*-1</f>
        <v>0</v>
      </c>
      <c r="K19" s="27"/>
      <c r="L19" s="27"/>
      <c r="M19" s="28"/>
      <c r="N19" s="24">
        <f>J19</f>
        <v>0</v>
      </c>
      <c r="O19" s="24"/>
      <c r="Q19" s="1"/>
    </row>
    <row r="20" spans="1:17" x14ac:dyDescent="0.2">
      <c r="D20" t="s">
        <v>6</v>
      </c>
      <c r="E20" s="2">
        <f>(K18+N18)*-1</f>
        <v>0</v>
      </c>
      <c r="H20" s="24"/>
      <c r="I20" s="24" t="s">
        <v>9</v>
      </c>
      <c r="J20" s="29">
        <v>0</v>
      </c>
      <c r="K20" s="27"/>
      <c r="L20" s="27"/>
      <c r="M20" s="29">
        <f>-SUM(E7:E8,E10:E11)</f>
        <v>0</v>
      </c>
      <c r="N20" s="27"/>
      <c r="O20" s="24"/>
    </row>
    <row r="21" spans="1:17" x14ac:dyDescent="0.2">
      <c r="E21" s="2"/>
      <c r="H21" s="24"/>
      <c r="I21" s="24"/>
      <c r="J21" s="29"/>
      <c r="K21" s="24"/>
      <c r="L21" s="27"/>
      <c r="M21" s="29"/>
      <c r="N21" s="27"/>
      <c r="O21" s="24"/>
    </row>
    <row r="22" spans="1:17" ht="13.1" thickBot="1" x14ac:dyDescent="0.25">
      <c r="A22" t="s">
        <v>9</v>
      </c>
      <c r="B22" t="s">
        <v>60</v>
      </c>
      <c r="E22" s="2"/>
      <c r="H22" s="24"/>
      <c r="I22" s="24"/>
      <c r="J22" s="30"/>
      <c r="K22" s="31"/>
      <c r="L22" s="27"/>
      <c r="M22" s="30"/>
      <c r="N22" s="31"/>
      <c r="O22" s="24"/>
    </row>
    <row r="23" spans="1:17" ht="13.1" x14ac:dyDescent="0.25">
      <c r="B23" t="s">
        <v>11</v>
      </c>
      <c r="E23" s="2"/>
      <c r="H23" s="24"/>
      <c r="I23" s="24"/>
      <c r="J23" s="74">
        <f>SUM(J17:J22)-SUM(K17:K22)</f>
        <v>0</v>
      </c>
      <c r="K23" s="74"/>
      <c r="L23" s="27"/>
      <c r="M23" s="74">
        <f>SUM(M17:M22)-SUM(N17:N22)</f>
        <v>0</v>
      </c>
      <c r="N23" s="74"/>
      <c r="O23" s="24"/>
    </row>
    <row r="24" spans="1:17" x14ac:dyDescent="0.2">
      <c r="E24" s="2"/>
      <c r="H24" s="24"/>
      <c r="I24" s="24"/>
      <c r="J24" s="27"/>
      <c r="K24" s="27"/>
      <c r="L24" s="27"/>
      <c r="M24" s="27"/>
      <c r="N24" s="27"/>
      <c r="O24" s="24"/>
    </row>
    <row r="25" spans="1:17" x14ac:dyDescent="0.2">
      <c r="C25" t="str">
        <f>LOSING&amp;" 035:"</f>
        <v>Losing 035:</v>
      </c>
      <c r="D25" t="s">
        <v>5</v>
      </c>
      <c r="E25" s="2">
        <f>SUM(J17:J20)-SUM(K17:K20)</f>
        <v>0</v>
      </c>
      <c r="H25" s="24"/>
      <c r="I25" s="24"/>
      <c r="J25" s="75" t="s">
        <v>33</v>
      </c>
      <c r="K25" s="75"/>
      <c r="L25" s="27"/>
      <c r="M25" s="75" t="s">
        <v>33</v>
      </c>
      <c r="N25" s="75"/>
      <c r="O25" s="24"/>
    </row>
    <row r="26" spans="1:17" x14ac:dyDescent="0.2">
      <c r="D26" t="s">
        <v>6</v>
      </c>
      <c r="E26" s="2">
        <v>0</v>
      </c>
      <c r="H26" s="24"/>
      <c r="I26" s="24" t="s">
        <v>4</v>
      </c>
      <c r="J26" s="32">
        <f>E7*-1</f>
        <v>0</v>
      </c>
      <c r="K26" s="33"/>
      <c r="L26" s="27"/>
      <c r="M26" s="32">
        <f>E10*-1</f>
        <v>0</v>
      </c>
      <c r="N26" s="33"/>
      <c r="O26" s="24"/>
    </row>
    <row r="27" spans="1:17" ht="13.1" thickBot="1" x14ac:dyDescent="0.25">
      <c r="E27" s="2"/>
      <c r="H27" s="24"/>
      <c r="I27" s="24" t="s">
        <v>12</v>
      </c>
      <c r="J27" s="30"/>
      <c r="K27" s="31">
        <f>P40</f>
        <v>0</v>
      </c>
      <c r="L27" s="27"/>
      <c r="M27" s="30">
        <f>P39</f>
        <v>0</v>
      </c>
      <c r="N27" s="31"/>
      <c r="O27" s="24"/>
    </row>
    <row r="28" spans="1:17" ht="13.1" x14ac:dyDescent="0.25">
      <c r="C28" t="str">
        <f>GAINING&amp;" 035:"</f>
        <v>Gaining 035:</v>
      </c>
      <c r="D28" t="s">
        <v>5</v>
      </c>
      <c r="E28" s="2">
        <v>0</v>
      </c>
      <c r="H28" s="24"/>
      <c r="I28" s="24"/>
      <c r="J28" s="34">
        <f>SUM(J26:J27)-SUM(K26:K27)</f>
        <v>0</v>
      </c>
      <c r="K28" s="27"/>
      <c r="L28" s="27"/>
      <c r="M28" s="74">
        <f>SUM(M26:M27)-SUM(N26:N27)</f>
        <v>0</v>
      </c>
      <c r="N28" s="74"/>
      <c r="O28" s="24"/>
    </row>
    <row r="29" spans="1:17" x14ac:dyDescent="0.2">
      <c r="D29" t="s">
        <v>6</v>
      </c>
      <c r="E29" s="2">
        <v>0</v>
      </c>
      <c r="H29" s="24"/>
      <c r="I29" s="24"/>
      <c r="J29" s="24"/>
      <c r="K29" s="24"/>
      <c r="L29" s="24"/>
      <c r="M29" s="24"/>
      <c r="N29" s="24"/>
      <c r="O29" s="24"/>
    </row>
    <row r="30" spans="1:17" x14ac:dyDescent="0.2">
      <c r="H30" s="24"/>
      <c r="I30" s="24"/>
      <c r="J30" s="24"/>
      <c r="K30" s="24"/>
      <c r="L30" s="24"/>
      <c r="M30" s="24"/>
      <c r="N30" s="24"/>
      <c r="O30" s="24"/>
    </row>
    <row r="31" spans="1:17" x14ac:dyDescent="0.2">
      <c r="B31" t="s">
        <v>61</v>
      </c>
      <c r="H31" s="24"/>
      <c r="I31" s="24"/>
      <c r="J31" s="24"/>
      <c r="K31" s="24"/>
      <c r="L31" s="24"/>
      <c r="M31" s="24"/>
      <c r="N31" s="24"/>
      <c r="O31" s="24"/>
    </row>
    <row r="32" spans="1:17" x14ac:dyDescent="0.2">
      <c r="C32" t="s">
        <v>62</v>
      </c>
      <c r="E32" s="20">
        <f>J26</f>
        <v>0</v>
      </c>
      <c r="H32" s="24"/>
      <c r="I32" s="24"/>
      <c r="J32" s="24"/>
      <c r="K32" s="24"/>
      <c r="L32" s="24"/>
      <c r="M32" s="24"/>
      <c r="N32" s="24"/>
      <c r="O32" s="24"/>
    </row>
    <row r="33" spans="1:16" x14ac:dyDescent="0.2">
      <c r="C33" t="s">
        <v>63</v>
      </c>
      <c r="E33" s="20">
        <f>M26</f>
        <v>0</v>
      </c>
      <c r="H33" s="24"/>
      <c r="I33" s="24"/>
      <c r="J33" s="24"/>
      <c r="K33" s="24"/>
      <c r="L33" s="24"/>
      <c r="M33" s="24"/>
      <c r="N33" s="24"/>
      <c r="O33" s="24"/>
    </row>
    <row r="34" spans="1:16" x14ac:dyDescent="0.2">
      <c r="B34" s="55" t="s">
        <v>64</v>
      </c>
      <c r="H34" s="35"/>
      <c r="I34" s="35"/>
      <c r="J34" s="35"/>
      <c r="K34" s="35"/>
      <c r="L34" s="35"/>
      <c r="M34" s="35"/>
      <c r="N34" s="35"/>
      <c r="O34" s="35"/>
    </row>
    <row r="35" spans="1:16" x14ac:dyDescent="0.2">
      <c r="B35" s="55" t="s">
        <v>65</v>
      </c>
      <c r="H35" s="35"/>
      <c r="I35" s="35"/>
      <c r="J35" s="35"/>
      <c r="K35" s="35"/>
      <c r="L35" s="35"/>
      <c r="M35" s="35"/>
      <c r="N35" s="35"/>
      <c r="O35" s="35"/>
    </row>
    <row r="36" spans="1:16" ht="13.1" x14ac:dyDescent="0.25">
      <c r="B36" s="55" t="s">
        <v>66</v>
      </c>
      <c r="H36" s="36"/>
      <c r="I36" s="35"/>
    </row>
    <row r="37" spans="1:16" x14ac:dyDescent="0.2">
      <c r="B37" s="55" t="s">
        <v>67</v>
      </c>
      <c r="G37" s="1"/>
    </row>
    <row r="38" spans="1:16" ht="26.2" x14ac:dyDescent="0.25">
      <c r="G38" s="1"/>
      <c r="J38" s="60" t="s">
        <v>19</v>
      </c>
      <c r="K38" s="61" t="s">
        <v>20</v>
      </c>
      <c r="L38" s="62" t="s">
        <v>72</v>
      </c>
      <c r="M38" s="38" t="s">
        <v>21</v>
      </c>
      <c r="N38" s="37" t="s">
        <v>22</v>
      </c>
      <c r="O38" s="37" t="s">
        <v>23</v>
      </c>
      <c r="P38" s="38" t="s">
        <v>0</v>
      </c>
    </row>
    <row r="39" spans="1:16" ht="13.75" thickBot="1" x14ac:dyDescent="0.3">
      <c r="A39" t="s">
        <v>12</v>
      </c>
      <c r="B39" s="55" t="s">
        <v>53</v>
      </c>
      <c r="F39" s="14" t="s">
        <v>46</v>
      </c>
      <c r="H39" s="41">
        <f>-E7</f>
        <v>0</v>
      </c>
      <c r="J39" s="58" t="s">
        <v>26</v>
      </c>
      <c r="K39" s="58" t="s">
        <v>68</v>
      </c>
      <c r="L39" s="59" t="s">
        <v>71</v>
      </c>
      <c r="M39" s="20" t="str">
        <f>GAINING</f>
        <v>Gaining</v>
      </c>
      <c r="N39" s="39" t="s">
        <v>73</v>
      </c>
      <c r="O39" s="39" t="s">
        <v>24</v>
      </c>
      <c r="P39" s="20">
        <f>H$39</f>
        <v>0</v>
      </c>
    </row>
    <row r="40" spans="1:16" ht="13.75" thickTop="1" x14ac:dyDescent="0.25">
      <c r="B40" s="55" t="s">
        <v>70</v>
      </c>
      <c r="H40" s="42"/>
      <c r="J40" s="58" t="s">
        <v>29</v>
      </c>
      <c r="K40" s="58" t="s">
        <v>69</v>
      </c>
      <c r="L40" s="59" t="s">
        <v>71</v>
      </c>
      <c r="M40" s="20" t="str">
        <f>LOSING</f>
        <v>Losing</v>
      </c>
      <c r="N40" s="39" t="s">
        <v>73</v>
      </c>
      <c r="O40" s="39" t="s">
        <v>25</v>
      </c>
      <c r="P40" s="20">
        <f>H$39</f>
        <v>0</v>
      </c>
    </row>
    <row r="41" spans="1:16" ht="13.1" x14ac:dyDescent="0.25">
      <c r="B41" s="16" t="s">
        <v>54</v>
      </c>
      <c r="G41" s="1"/>
      <c r="H41" s="36"/>
      <c r="J41" s="58"/>
      <c r="K41" s="57"/>
    </row>
    <row r="42" spans="1:16" ht="13.1" x14ac:dyDescent="0.25">
      <c r="B42" s="16"/>
      <c r="G42" s="1"/>
      <c r="H42" s="36"/>
      <c r="J42" s="58"/>
      <c r="K42" s="57"/>
    </row>
    <row r="44" spans="1:16" ht="13.1" x14ac:dyDescent="0.25">
      <c r="A44" s="7" t="s">
        <v>39</v>
      </c>
      <c r="B44" s="8" t="s">
        <v>40</v>
      </c>
      <c r="C44" s="8"/>
      <c r="D44" s="8"/>
      <c r="E44" s="8"/>
      <c r="F44" s="8"/>
      <c r="G44" s="3"/>
      <c r="H44" s="43"/>
      <c r="I44" s="43"/>
      <c r="J44" s="43"/>
      <c r="K44" s="43"/>
      <c r="L44" s="43"/>
      <c r="M44" s="43"/>
      <c r="N44" s="43"/>
      <c r="O44" s="44"/>
    </row>
    <row r="45" spans="1:16" ht="13.1" x14ac:dyDescent="0.25">
      <c r="A45" s="9"/>
      <c r="B45" s="10"/>
      <c r="C45" s="4" t="str">
        <f>LOSING</f>
        <v>Losing</v>
      </c>
      <c r="D45" s="4" t="s">
        <v>43</v>
      </c>
      <c r="E45" s="4"/>
      <c r="F45" s="4"/>
      <c r="G45" s="10" t="s">
        <v>44</v>
      </c>
      <c r="H45" s="45"/>
      <c r="I45" s="45"/>
      <c r="J45" s="45">
        <f>J23</f>
        <v>0</v>
      </c>
      <c r="K45" s="46"/>
      <c r="L45" s="46"/>
      <c r="M45" s="46"/>
      <c r="N45" s="46"/>
      <c r="O45" s="47"/>
    </row>
    <row r="46" spans="1:16" ht="13.1" x14ac:dyDescent="0.25">
      <c r="A46" s="9"/>
      <c r="B46" s="10"/>
      <c r="C46" s="4" t="str">
        <f>GAINING</f>
        <v>Gaining</v>
      </c>
      <c r="D46" s="4" t="s">
        <v>43</v>
      </c>
      <c r="E46" s="4"/>
      <c r="F46" s="4"/>
      <c r="G46" s="10" t="s">
        <v>44</v>
      </c>
      <c r="H46" s="45"/>
      <c r="I46" s="45"/>
      <c r="J46" s="45">
        <f>M23</f>
        <v>0</v>
      </c>
      <c r="K46" s="46"/>
      <c r="L46" s="46"/>
      <c r="M46" s="46"/>
      <c r="N46" s="46"/>
      <c r="O46" s="47"/>
    </row>
    <row r="47" spans="1:16" ht="13.1" x14ac:dyDescent="0.25">
      <c r="A47" s="9"/>
      <c r="B47" s="10"/>
      <c r="C47" s="4"/>
      <c r="D47" s="4"/>
      <c r="E47" s="4"/>
      <c r="F47" s="4"/>
      <c r="G47" s="10"/>
      <c r="H47" s="45"/>
      <c r="I47" s="45"/>
      <c r="J47" s="45"/>
      <c r="K47" s="45" t="s">
        <v>45</v>
      </c>
      <c r="L47" s="46"/>
      <c r="M47" s="46"/>
      <c r="N47" s="46"/>
      <c r="O47" s="47"/>
    </row>
    <row r="48" spans="1:16" ht="13.1" x14ac:dyDescent="0.25">
      <c r="A48" s="9"/>
      <c r="B48" s="10"/>
      <c r="C48" s="4" t="str">
        <f>LOSING</f>
        <v>Losing</v>
      </c>
      <c r="D48" s="4" t="s">
        <v>42</v>
      </c>
      <c r="E48" s="4"/>
      <c r="F48" s="4"/>
      <c r="G48" s="10" t="s">
        <v>44</v>
      </c>
      <c r="H48" s="45"/>
      <c r="I48" s="45"/>
      <c r="J48" s="45">
        <f>J28</f>
        <v>0</v>
      </c>
      <c r="K48" s="46"/>
      <c r="L48" s="46"/>
      <c r="M48" s="46"/>
      <c r="N48" s="46"/>
      <c r="O48" s="47"/>
    </row>
    <row r="49" spans="1:15" ht="13.1" x14ac:dyDescent="0.25">
      <c r="A49" s="9"/>
      <c r="B49" s="10"/>
      <c r="C49" s="4" t="str">
        <f>GAINING</f>
        <v>Gaining</v>
      </c>
      <c r="D49" s="4" t="s">
        <v>41</v>
      </c>
      <c r="E49" s="4"/>
      <c r="F49" s="4"/>
      <c r="G49" s="10" t="s">
        <v>44</v>
      </c>
      <c r="H49" s="45"/>
      <c r="I49" s="45"/>
      <c r="J49" s="45">
        <f>M28</f>
        <v>0</v>
      </c>
      <c r="K49" s="46"/>
      <c r="L49" s="46"/>
      <c r="M49" s="46"/>
      <c r="N49" s="46"/>
      <c r="O49" s="47"/>
    </row>
    <row r="50" spans="1:15" ht="5.9" customHeight="1" x14ac:dyDescent="0.2">
      <c r="A50" s="5"/>
      <c r="B50" s="6"/>
      <c r="C50" s="6"/>
      <c r="D50" s="6"/>
      <c r="E50" s="6"/>
      <c r="F50" s="6"/>
      <c r="G50" s="6"/>
      <c r="H50" s="48"/>
      <c r="I50" s="48"/>
      <c r="J50" s="48"/>
      <c r="K50" s="48"/>
      <c r="L50" s="48"/>
      <c r="M50" s="48"/>
      <c r="N50" s="48"/>
      <c r="O50" s="49"/>
    </row>
  </sheetData>
  <sheetProtection password="C8BD" sheet="1" objects="1" scenarios="1" selectLockedCells="1"/>
  <mergeCells count="11">
    <mergeCell ref="M28:N28"/>
    <mergeCell ref="J25:K25"/>
    <mergeCell ref="M25:N25"/>
    <mergeCell ref="J23:K23"/>
    <mergeCell ref="J14:K14"/>
    <mergeCell ref="M14:N14"/>
    <mergeCell ref="J16:K16"/>
    <mergeCell ref="M16:N16"/>
    <mergeCell ref="M23:N23"/>
    <mergeCell ref="J15:K15"/>
    <mergeCell ref="M15:N15"/>
  </mergeCells>
  <phoneticPr fontId="2" type="noConversion"/>
  <pageMargins left="0.48" right="0.41" top="0.7" bottom="0.77" header="0.23" footer="0.26"/>
  <pageSetup scale="7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Q54"/>
  <sheetViews>
    <sheetView zoomScale="85" zoomScaleNormal="85" workbookViewId="0">
      <selection activeCell="D4" sqref="D4"/>
    </sheetView>
  </sheetViews>
  <sheetFormatPr defaultRowHeight="12.45" x14ac:dyDescent="0.2"/>
  <cols>
    <col min="1" max="1" width="2.5" customWidth="1"/>
    <col min="5" max="5" width="10.125" bestFit="1" customWidth="1"/>
    <col min="6" max="6" width="13.5" customWidth="1"/>
    <col min="7" max="7" width="9.875" style="20" bestFit="1" customWidth="1"/>
    <col min="8" max="8" width="8.875" style="20" bestFit="1" customWidth="1"/>
    <col min="9" max="9" width="3.375" style="20" customWidth="1"/>
    <col min="10" max="10" width="12" style="20" customWidth="1"/>
    <col min="11" max="11" width="12.5" style="20" customWidth="1"/>
    <col min="12" max="12" width="5.5" style="20" customWidth="1"/>
    <col min="13" max="14" width="10.5" style="20" customWidth="1"/>
    <col min="15" max="15" width="9.125" style="20"/>
    <col min="16" max="16" width="9.375" style="20" bestFit="1" customWidth="1"/>
  </cols>
  <sheetData>
    <row r="1" spans="1:16" ht="15.05" x14ac:dyDescent="0.25">
      <c r="A1" s="15" t="s">
        <v>58</v>
      </c>
      <c r="B1" s="12"/>
      <c r="C1" s="12"/>
      <c r="D1" s="12"/>
      <c r="E1" s="12"/>
      <c r="F1" s="12"/>
      <c r="G1" s="17"/>
      <c r="H1" s="17"/>
      <c r="I1" s="17"/>
      <c r="J1" s="17"/>
      <c r="K1" s="18"/>
      <c r="L1" s="18"/>
      <c r="M1" s="18"/>
      <c r="N1" s="18"/>
      <c r="O1" s="18"/>
      <c r="P1" s="18"/>
    </row>
    <row r="2" spans="1:16" ht="13.1" x14ac:dyDescent="0.25">
      <c r="A2" s="11" t="s">
        <v>52</v>
      </c>
      <c r="B2" s="11"/>
      <c r="C2" s="11"/>
      <c r="D2" s="11"/>
      <c r="E2" s="11"/>
      <c r="F2" s="11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3.1" x14ac:dyDescent="0.25">
      <c r="A3" s="66"/>
      <c r="B3" s="66"/>
      <c r="C3" s="66"/>
      <c r="D3" s="66"/>
      <c r="E3" s="66"/>
      <c r="F3" s="66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3.1" x14ac:dyDescent="0.25">
      <c r="A4" s="66"/>
      <c r="B4" s="68"/>
      <c r="C4" s="69" t="s">
        <v>74</v>
      </c>
      <c r="D4" s="73"/>
      <c r="E4" s="70"/>
      <c r="F4" s="69" t="s">
        <v>75</v>
      </c>
      <c r="G4" s="64"/>
      <c r="H4" s="67"/>
      <c r="I4" s="67"/>
      <c r="J4" s="71"/>
      <c r="K4" s="67"/>
      <c r="L4" s="72" t="s">
        <v>76</v>
      </c>
      <c r="M4" s="65"/>
      <c r="N4" s="67"/>
      <c r="O4" s="67"/>
      <c r="P4" s="67"/>
    </row>
    <row r="5" spans="1:16" ht="13.1" x14ac:dyDescent="0.25">
      <c r="A5" s="66"/>
      <c r="B5" s="66"/>
      <c r="C5" s="66"/>
      <c r="D5" s="66"/>
      <c r="E5" s="66"/>
      <c r="F5" s="66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x14ac:dyDescent="0.2">
      <c r="A6" t="s">
        <v>4</v>
      </c>
      <c r="B6" t="s">
        <v>17</v>
      </c>
      <c r="K6" s="20" t="s">
        <v>35</v>
      </c>
      <c r="N6" s="21" t="s">
        <v>56</v>
      </c>
    </row>
    <row r="7" spans="1:16" x14ac:dyDescent="0.2">
      <c r="C7" t="str">
        <f>LOSING&amp;":"</f>
        <v>Losing:</v>
      </c>
      <c r="D7" t="s">
        <v>5</v>
      </c>
      <c r="E7" s="13">
        <v>0</v>
      </c>
      <c r="F7" t="s">
        <v>38</v>
      </c>
      <c r="N7" s="22"/>
    </row>
    <row r="8" spans="1:16" x14ac:dyDescent="0.2">
      <c r="D8" t="s">
        <v>6</v>
      </c>
      <c r="E8" s="13">
        <v>0</v>
      </c>
      <c r="F8" t="s">
        <v>38</v>
      </c>
      <c r="K8" s="20" t="s">
        <v>36</v>
      </c>
      <c r="N8" s="21" t="s">
        <v>57</v>
      </c>
    </row>
    <row r="9" spans="1:16" x14ac:dyDescent="0.2">
      <c r="E9" s="2"/>
    </row>
    <row r="10" spans="1:16" x14ac:dyDescent="0.2">
      <c r="C10" t="str">
        <f>GAINING&amp;":"</f>
        <v>Gaining:</v>
      </c>
      <c r="D10" t="s">
        <v>5</v>
      </c>
      <c r="E10" s="13">
        <v>0</v>
      </c>
      <c r="F10" t="s">
        <v>38</v>
      </c>
      <c r="K10" s="23" t="s">
        <v>48</v>
      </c>
      <c r="L10" s="23"/>
      <c r="M10" s="23"/>
      <c r="N10" s="23"/>
      <c r="O10" s="23"/>
      <c r="P10" s="23"/>
    </row>
    <row r="11" spans="1:16" x14ac:dyDescent="0.2">
      <c r="D11" t="s">
        <v>6</v>
      </c>
      <c r="E11" s="13">
        <v>0</v>
      </c>
      <c r="F11" t="s">
        <v>38</v>
      </c>
    </row>
    <row r="12" spans="1:16" x14ac:dyDescent="0.2">
      <c r="E12" s="2"/>
    </row>
    <row r="13" spans="1:16" x14ac:dyDescent="0.2">
      <c r="A13" t="s">
        <v>7</v>
      </c>
      <c r="B13" t="s">
        <v>47</v>
      </c>
      <c r="E13" s="2"/>
    </row>
    <row r="14" spans="1:16" x14ac:dyDescent="0.2">
      <c r="B14" t="s">
        <v>8</v>
      </c>
      <c r="E14" s="2"/>
      <c r="H14" s="24"/>
      <c r="I14" s="24"/>
      <c r="J14" s="76" t="str">
        <f>LOSING</f>
        <v>Losing</v>
      </c>
      <c r="K14" s="76"/>
      <c r="L14" s="24"/>
      <c r="M14" s="76" t="str">
        <f>GAINING</f>
        <v>Gaining</v>
      </c>
      <c r="N14" s="76"/>
      <c r="O14" s="24"/>
    </row>
    <row r="15" spans="1:16" x14ac:dyDescent="0.2">
      <c r="E15" s="2"/>
      <c r="H15" s="24"/>
      <c r="I15" s="24"/>
      <c r="J15" s="76" t="s">
        <v>14</v>
      </c>
      <c r="K15" s="76"/>
      <c r="L15" s="24"/>
      <c r="M15" s="76" t="s">
        <v>15</v>
      </c>
      <c r="N15" s="76"/>
      <c r="O15" s="24"/>
    </row>
    <row r="16" spans="1:16" x14ac:dyDescent="0.2">
      <c r="C16" t="str">
        <f>LOSING&amp;":"</f>
        <v>Losing:</v>
      </c>
      <c r="D16" t="s">
        <v>5</v>
      </c>
      <c r="E16" s="2">
        <f>E7+K17</f>
        <v>0</v>
      </c>
      <c r="H16" s="24"/>
      <c r="I16" s="24"/>
      <c r="J16" s="77">
        <v>5181</v>
      </c>
      <c r="K16" s="77"/>
      <c r="L16" s="24"/>
      <c r="M16" s="77">
        <v>5181</v>
      </c>
      <c r="N16" s="77"/>
      <c r="O16" s="24"/>
    </row>
    <row r="17" spans="1:17" x14ac:dyDescent="0.2">
      <c r="D17" t="s">
        <v>6</v>
      </c>
      <c r="E17" s="2">
        <f>E8+K18</f>
        <v>0</v>
      </c>
      <c r="H17" s="24"/>
      <c r="I17" s="24" t="s">
        <v>4</v>
      </c>
      <c r="J17" s="25"/>
      <c r="K17" s="26">
        <f>E7*-1</f>
        <v>0</v>
      </c>
      <c r="L17" s="27"/>
      <c r="M17" s="25"/>
      <c r="N17" s="26">
        <f>E10*-1</f>
        <v>0</v>
      </c>
      <c r="O17" s="24"/>
    </row>
    <row r="18" spans="1:17" x14ac:dyDescent="0.2">
      <c r="E18" s="2"/>
      <c r="H18" s="24"/>
      <c r="I18" s="24" t="s">
        <v>4</v>
      </c>
      <c r="J18" s="28"/>
      <c r="K18" s="24">
        <f>E8*-1</f>
        <v>0</v>
      </c>
      <c r="L18" s="24" t="s">
        <v>34</v>
      </c>
      <c r="M18" s="28"/>
      <c r="N18" s="24">
        <f>E11*-1</f>
        <v>0</v>
      </c>
      <c r="O18" s="24" t="s">
        <v>34</v>
      </c>
    </row>
    <row r="19" spans="1:17" x14ac:dyDescent="0.2">
      <c r="C19" t="str">
        <f>GAINING&amp;":"</f>
        <v>Gaining:</v>
      </c>
      <c r="D19" t="s">
        <v>5</v>
      </c>
      <c r="E19" s="2">
        <f>(K17+N17)*-1</f>
        <v>0</v>
      </c>
      <c r="H19" s="24"/>
      <c r="I19" s="24" t="s">
        <v>7</v>
      </c>
      <c r="J19" s="29">
        <f>(E7+E8)*-1</f>
        <v>0</v>
      </c>
      <c r="K19" s="27"/>
      <c r="L19" s="27"/>
      <c r="M19" s="28"/>
      <c r="N19" s="24">
        <f>J19</f>
        <v>0</v>
      </c>
      <c r="O19" s="24"/>
      <c r="Q19" s="1"/>
    </row>
    <row r="20" spans="1:17" x14ac:dyDescent="0.2">
      <c r="D20" t="s">
        <v>6</v>
      </c>
      <c r="E20" s="2">
        <f>(K18+N18)*-1</f>
        <v>0</v>
      </c>
      <c r="H20" s="24"/>
      <c r="I20" s="24" t="s">
        <v>9</v>
      </c>
      <c r="J20" s="29">
        <f>E25+E26</f>
        <v>0</v>
      </c>
      <c r="K20" s="27"/>
      <c r="L20" s="27"/>
      <c r="M20" s="29">
        <v>0</v>
      </c>
      <c r="N20" s="27"/>
      <c r="O20" s="24"/>
    </row>
    <row r="21" spans="1:17" x14ac:dyDescent="0.2">
      <c r="E21" s="2"/>
      <c r="H21" s="24"/>
      <c r="I21" s="24" t="s">
        <v>12</v>
      </c>
      <c r="J21" s="28"/>
      <c r="K21" s="24">
        <f>H39</f>
        <v>0</v>
      </c>
      <c r="L21" s="27"/>
      <c r="M21" s="29">
        <f>K21</f>
        <v>0</v>
      </c>
      <c r="N21" s="27"/>
      <c r="O21" s="24"/>
    </row>
    <row r="22" spans="1:17" ht="13.1" thickBot="1" x14ac:dyDescent="0.25">
      <c r="A22" t="s">
        <v>9</v>
      </c>
      <c r="B22" t="s">
        <v>10</v>
      </c>
      <c r="E22" s="2"/>
      <c r="H22" s="24"/>
      <c r="I22" s="24" t="s">
        <v>13</v>
      </c>
      <c r="J22" s="50"/>
      <c r="K22" s="31">
        <f>J27</f>
        <v>0</v>
      </c>
      <c r="L22" s="27"/>
      <c r="M22" s="30">
        <f>J27</f>
        <v>0</v>
      </c>
      <c r="N22" s="51"/>
      <c r="O22" s="24"/>
    </row>
    <row r="23" spans="1:17" ht="13.1" x14ac:dyDescent="0.25">
      <c r="B23" t="s">
        <v>11</v>
      </c>
      <c r="E23" s="2"/>
      <c r="H23" s="24"/>
      <c r="I23" s="24"/>
      <c r="J23" s="74">
        <f>SUM(J17:J22)-SUM(K17:K22)</f>
        <v>0</v>
      </c>
      <c r="K23" s="74"/>
      <c r="L23" s="27"/>
      <c r="M23" s="74">
        <f>SUM(M17:M22)-SUM(N17:N22)</f>
        <v>0</v>
      </c>
      <c r="N23" s="74"/>
      <c r="O23" s="24"/>
    </row>
    <row r="24" spans="1:17" x14ac:dyDescent="0.2">
      <c r="E24" s="2"/>
      <c r="H24" s="24"/>
      <c r="I24" s="24"/>
      <c r="J24" s="27"/>
      <c r="K24" s="27"/>
      <c r="L24" s="27"/>
      <c r="M24" s="27"/>
      <c r="N24" s="27"/>
      <c r="O24" s="24"/>
    </row>
    <row r="25" spans="1:17" x14ac:dyDescent="0.2">
      <c r="C25" t="str">
        <f>LOSING&amp;":"</f>
        <v>Losing:</v>
      </c>
      <c r="D25" t="s">
        <v>5</v>
      </c>
      <c r="E25" s="2">
        <f>(E10+E7)*-1</f>
        <v>0</v>
      </c>
      <c r="H25" s="24"/>
      <c r="I25" s="24"/>
      <c r="J25" s="75" t="s">
        <v>33</v>
      </c>
      <c r="K25" s="75"/>
      <c r="L25" s="27"/>
      <c r="M25" s="75" t="s">
        <v>33</v>
      </c>
      <c r="N25" s="75"/>
      <c r="O25" s="24"/>
    </row>
    <row r="26" spans="1:17" x14ac:dyDescent="0.2">
      <c r="D26" t="s">
        <v>6</v>
      </c>
      <c r="E26" s="2">
        <f>(E11+E8)*-1</f>
        <v>0</v>
      </c>
      <c r="H26" s="24"/>
      <c r="I26" s="24" t="s">
        <v>4</v>
      </c>
      <c r="J26" s="32">
        <f>E7*-1</f>
        <v>0</v>
      </c>
      <c r="K26" s="33"/>
      <c r="L26" s="27"/>
      <c r="M26" s="32">
        <f>E10*-1</f>
        <v>0</v>
      </c>
      <c r="N26" s="33"/>
      <c r="O26" s="24"/>
    </row>
    <row r="27" spans="1:17" ht="13.1" thickBot="1" x14ac:dyDescent="0.25">
      <c r="E27" s="2"/>
      <c r="H27" s="24"/>
      <c r="I27" s="24" t="s">
        <v>13</v>
      </c>
      <c r="J27" s="30">
        <f>H44</f>
        <v>0</v>
      </c>
      <c r="K27" s="51"/>
      <c r="L27" s="27"/>
      <c r="M27" s="50"/>
      <c r="N27" s="31">
        <f>J27</f>
        <v>0</v>
      </c>
      <c r="O27" s="24"/>
    </row>
    <row r="28" spans="1:17" ht="13.1" x14ac:dyDescent="0.25">
      <c r="C28" t="str">
        <f>GAINING&amp;":"</f>
        <v>Gaining:</v>
      </c>
      <c r="D28" t="s">
        <v>5</v>
      </c>
      <c r="E28" s="2">
        <f>E7+E10</f>
        <v>0</v>
      </c>
      <c r="H28" s="24"/>
      <c r="I28" s="24"/>
      <c r="J28" s="34">
        <f>SUM(J26:J27)-SUM(K26:K27)</f>
        <v>0</v>
      </c>
      <c r="K28" s="27"/>
      <c r="L28" s="27"/>
      <c r="M28" s="74">
        <f>SUM(M26:M27)-SUM(N26:N27)</f>
        <v>0</v>
      </c>
      <c r="N28" s="74"/>
      <c r="O28" s="24"/>
    </row>
    <row r="29" spans="1:17" x14ac:dyDescent="0.2">
      <c r="D29" t="s">
        <v>6</v>
      </c>
      <c r="E29" s="2">
        <f>E8+E11</f>
        <v>0</v>
      </c>
      <c r="H29" s="24"/>
      <c r="I29" s="24"/>
      <c r="J29" s="24"/>
      <c r="K29" s="24"/>
      <c r="L29" s="24"/>
      <c r="M29" s="24"/>
      <c r="N29" s="24"/>
      <c r="O29" s="24"/>
    </row>
    <row r="30" spans="1:17" x14ac:dyDescent="0.2">
      <c r="H30" s="24"/>
      <c r="I30" s="24"/>
      <c r="J30" s="24"/>
      <c r="K30" s="24"/>
      <c r="L30" s="24"/>
      <c r="M30" s="24"/>
      <c r="N30" s="24"/>
      <c r="O30" s="24"/>
    </row>
    <row r="31" spans="1:17" ht="13.1" x14ac:dyDescent="0.25">
      <c r="B31" t="s">
        <v>16</v>
      </c>
      <c r="H31" s="24"/>
      <c r="I31" s="24"/>
      <c r="J31" s="24"/>
      <c r="K31" s="24"/>
      <c r="L31" s="24"/>
      <c r="M31" s="24"/>
      <c r="N31" s="24"/>
      <c r="O31" s="24"/>
    </row>
    <row r="32" spans="1:17" x14ac:dyDescent="0.2">
      <c r="C32" t="str">
        <f>"Losing has understated expenditures of $"&amp;-E10&amp;" in 1)."</f>
        <v>Losing has understated expenditures of $0 in 1).</v>
      </c>
      <c r="H32" s="24"/>
      <c r="I32" s="24"/>
      <c r="J32" s="24"/>
      <c r="K32" s="24"/>
      <c r="L32" s="24"/>
      <c r="M32" s="24"/>
      <c r="N32" s="24"/>
      <c r="O32" s="24"/>
    </row>
    <row r="33" spans="1:16" x14ac:dyDescent="0.2">
      <c r="C33" t="str">
        <f>"Gaining has overstated expenditures of $"&amp;-E10&amp;" in 1)."</f>
        <v>Gaining has overstated expenditures of $0 in 1).</v>
      </c>
      <c r="H33" s="24"/>
      <c r="I33" s="24"/>
      <c r="J33" s="24"/>
      <c r="K33" s="24"/>
      <c r="L33" s="24"/>
      <c r="M33" s="24"/>
      <c r="N33" s="24"/>
      <c r="O33" s="24"/>
    </row>
    <row r="34" spans="1:16" x14ac:dyDescent="0.2">
      <c r="C34" t="s">
        <v>55</v>
      </c>
      <c r="H34" s="35"/>
      <c r="I34" s="35"/>
      <c r="J34" s="35"/>
      <c r="K34" s="35"/>
      <c r="L34" s="35"/>
      <c r="M34" s="35"/>
      <c r="N34" s="35"/>
      <c r="O34" s="35"/>
    </row>
    <row r="35" spans="1:16" x14ac:dyDescent="0.2">
      <c r="H35" s="35"/>
      <c r="I35" s="35"/>
      <c r="J35" s="35"/>
      <c r="K35" s="35"/>
      <c r="L35" s="35"/>
      <c r="M35" s="35"/>
      <c r="N35" s="35"/>
      <c r="O35" s="35"/>
    </row>
    <row r="36" spans="1:16" ht="26.35" customHeight="1" x14ac:dyDescent="0.25">
      <c r="A36" t="s">
        <v>12</v>
      </c>
      <c r="B36" t="s">
        <v>49</v>
      </c>
      <c r="H36" s="36">
        <f>-E11</f>
        <v>0</v>
      </c>
      <c r="I36" s="35"/>
      <c r="J36" s="61" t="s">
        <v>19</v>
      </c>
      <c r="K36" s="61" t="s">
        <v>20</v>
      </c>
      <c r="L36" s="62" t="s">
        <v>72</v>
      </c>
      <c r="M36" s="63" t="s">
        <v>21</v>
      </c>
      <c r="N36" s="61" t="s">
        <v>22</v>
      </c>
      <c r="O36" s="61" t="s">
        <v>23</v>
      </c>
      <c r="P36" s="63" t="s">
        <v>0</v>
      </c>
    </row>
    <row r="37" spans="1:16" x14ac:dyDescent="0.2">
      <c r="B37" t="s">
        <v>51</v>
      </c>
      <c r="G37" s="20">
        <f>-E8</f>
        <v>0</v>
      </c>
      <c r="J37" s="39" t="s">
        <v>3</v>
      </c>
      <c r="K37" s="56">
        <v>341</v>
      </c>
      <c r="M37" s="20" t="str">
        <f>GAINING</f>
        <v>Gaining</v>
      </c>
      <c r="N37" s="40" t="s">
        <v>1</v>
      </c>
      <c r="O37" s="39" t="s">
        <v>24</v>
      </c>
      <c r="P37" s="20">
        <f>H$39</f>
        <v>0</v>
      </c>
    </row>
    <row r="38" spans="1:16" ht="13.1" x14ac:dyDescent="0.25">
      <c r="B38" t="s">
        <v>50</v>
      </c>
      <c r="F38" s="14" t="s">
        <v>46</v>
      </c>
      <c r="G38" s="52">
        <f>-E7</f>
        <v>0</v>
      </c>
      <c r="H38" s="53">
        <f>SUM(G37:G38)</f>
        <v>0</v>
      </c>
      <c r="J38" s="39" t="s">
        <v>2</v>
      </c>
      <c r="K38" s="56">
        <v>327</v>
      </c>
      <c r="M38" s="20" t="str">
        <f>LOSING</f>
        <v>Losing</v>
      </c>
      <c r="N38" s="40" t="s">
        <v>1</v>
      </c>
      <c r="O38" s="39" t="s">
        <v>25</v>
      </c>
      <c r="P38" s="20">
        <f>H$39</f>
        <v>0</v>
      </c>
    </row>
    <row r="39" spans="1:16" ht="13.75" thickBot="1" x14ac:dyDescent="0.3">
      <c r="H39" s="54">
        <f>SUM(H36:H38)</f>
        <v>0</v>
      </c>
    </row>
    <row r="40" spans="1:16" ht="13.75" thickTop="1" x14ac:dyDescent="0.25">
      <c r="H40" s="36"/>
    </row>
    <row r="41" spans="1:16" ht="13.75" thickBot="1" x14ac:dyDescent="0.3">
      <c r="A41" t="s">
        <v>13</v>
      </c>
      <c r="B41" t="s">
        <v>37</v>
      </c>
      <c r="H41" s="41">
        <f>E10*-1</f>
        <v>0</v>
      </c>
      <c r="J41" s="39" t="s">
        <v>26</v>
      </c>
      <c r="K41" s="39" t="s">
        <v>27</v>
      </c>
      <c r="L41" s="59" t="s">
        <v>71</v>
      </c>
      <c r="M41" s="20" t="str">
        <f>LOSING</f>
        <v>Losing</v>
      </c>
      <c r="N41" s="39" t="s">
        <v>32</v>
      </c>
      <c r="O41" s="39" t="s">
        <v>24</v>
      </c>
      <c r="P41" s="20">
        <f>H$41</f>
        <v>0</v>
      </c>
    </row>
    <row r="42" spans="1:16" ht="13.75" thickTop="1" x14ac:dyDescent="0.25">
      <c r="H42" s="36"/>
      <c r="J42" s="39" t="s">
        <v>2</v>
      </c>
      <c r="K42" s="40" t="s">
        <v>28</v>
      </c>
      <c r="M42" s="20" t="str">
        <f>LOSING</f>
        <v>Losing</v>
      </c>
      <c r="N42" s="40" t="s">
        <v>1</v>
      </c>
      <c r="O42" s="39" t="s">
        <v>25</v>
      </c>
      <c r="P42" s="20">
        <f>H$41</f>
        <v>0</v>
      </c>
    </row>
    <row r="43" spans="1:16" ht="13.1" x14ac:dyDescent="0.25">
      <c r="H43" s="36"/>
      <c r="J43" s="39"/>
      <c r="K43" s="39"/>
      <c r="N43" s="39"/>
      <c r="O43" s="39"/>
    </row>
    <row r="44" spans="1:16" ht="13.75" thickBot="1" x14ac:dyDescent="0.3">
      <c r="B44" t="s">
        <v>18</v>
      </c>
      <c r="H44" s="41">
        <f>H41</f>
        <v>0</v>
      </c>
      <c r="J44" s="39" t="s">
        <v>3</v>
      </c>
      <c r="K44" s="39" t="s">
        <v>31</v>
      </c>
      <c r="M44" s="20" t="str">
        <f>GAINING</f>
        <v>Gaining</v>
      </c>
      <c r="N44" s="40" t="s">
        <v>1</v>
      </c>
      <c r="O44" s="39" t="s">
        <v>24</v>
      </c>
      <c r="P44" s="20">
        <f>H$41</f>
        <v>0</v>
      </c>
    </row>
    <row r="45" spans="1:16" ht="13.1" thickTop="1" x14ac:dyDescent="0.2">
      <c r="J45" s="39" t="s">
        <v>29</v>
      </c>
      <c r="K45" s="39" t="s">
        <v>30</v>
      </c>
      <c r="L45" s="59" t="s">
        <v>71</v>
      </c>
      <c r="M45" s="20" t="str">
        <f>GAINING</f>
        <v>Gaining</v>
      </c>
      <c r="N45" s="39" t="s">
        <v>32</v>
      </c>
      <c r="O45" s="39" t="s">
        <v>25</v>
      </c>
      <c r="P45" s="20">
        <f>H$41</f>
        <v>0</v>
      </c>
    </row>
    <row r="48" spans="1:16" ht="13.1" x14ac:dyDescent="0.25">
      <c r="A48" s="7" t="s">
        <v>39</v>
      </c>
      <c r="B48" s="8" t="s">
        <v>40</v>
      </c>
      <c r="C48" s="8"/>
      <c r="D48" s="8"/>
      <c r="E48" s="8"/>
      <c r="F48" s="8"/>
      <c r="G48" s="43"/>
      <c r="H48" s="43"/>
      <c r="I48" s="43"/>
      <c r="J48" s="43"/>
      <c r="K48" s="43"/>
      <c r="L48" s="43"/>
      <c r="M48" s="43"/>
      <c r="N48" s="43"/>
      <c r="O48" s="44"/>
    </row>
    <row r="49" spans="1:15" ht="13.1" x14ac:dyDescent="0.25">
      <c r="A49" s="9"/>
      <c r="B49" s="10"/>
      <c r="C49" s="4" t="str">
        <f>LOSING</f>
        <v>Losing</v>
      </c>
      <c r="D49" s="4" t="s">
        <v>43</v>
      </c>
      <c r="E49" s="4"/>
      <c r="F49" s="4"/>
      <c r="G49" s="45" t="s">
        <v>44</v>
      </c>
      <c r="H49" s="45"/>
      <c r="I49" s="45"/>
      <c r="J49" s="45">
        <f>J23</f>
        <v>0</v>
      </c>
      <c r="K49" s="46"/>
      <c r="L49" s="46"/>
      <c r="M49" s="46"/>
      <c r="N49" s="46"/>
      <c r="O49" s="47"/>
    </row>
    <row r="50" spans="1:15" ht="13.1" x14ac:dyDescent="0.25">
      <c r="A50" s="9"/>
      <c r="B50" s="10"/>
      <c r="C50" s="4" t="str">
        <f>GAINING</f>
        <v>Gaining</v>
      </c>
      <c r="D50" s="4" t="s">
        <v>43</v>
      </c>
      <c r="E50" s="4"/>
      <c r="F50" s="4"/>
      <c r="G50" s="45" t="s">
        <v>44</v>
      </c>
      <c r="H50" s="45"/>
      <c r="I50" s="45"/>
      <c r="J50" s="45">
        <f>M23</f>
        <v>0</v>
      </c>
      <c r="K50" s="46"/>
      <c r="L50" s="46"/>
      <c r="M50" s="46"/>
      <c r="N50" s="46"/>
      <c r="O50" s="47"/>
    </row>
    <row r="51" spans="1:15" ht="13.1" x14ac:dyDescent="0.25">
      <c r="A51" s="9"/>
      <c r="B51" s="10"/>
      <c r="C51" s="4"/>
      <c r="D51" s="4"/>
      <c r="E51" s="4"/>
      <c r="F51" s="4"/>
      <c r="G51" s="45"/>
      <c r="H51" s="45"/>
      <c r="I51" s="45"/>
      <c r="J51" s="45"/>
      <c r="K51" s="45" t="s">
        <v>45</v>
      </c>
      <c r="L51" s="46"/>
      <c r="M51" s="46"/>
      <c r="N51" s="46"/>
      <c r="O51" s="47"/>
    </row>
    <row r="52" spans="1:15" ht="13.1" x14ac:dyDescent="0.25">
      <c r="A52" s="9"/>
      <c r="B52" s="10"/>
      <c r="C52" s="4" t="str">
        <f>LOSING</f>
        <v>Losing</v>
      </c>
      <c r="D52" s="4" t="s">
        <v>41</v>
      </c>
      <c r="E52" s="4"/>
      <c r="F52" s="4"/>
      <c r="G52" s="45" t="s">
        <v>44</v>
      </c>
      <c r="H52" s="45"/>
      <c r="I52" s="45"/>
      <c r="J52" s="45">
        <f>J28</f>
        <v>0</v>
      </c>
      <c r="K52" s="46"/>
      <c r="L52" s="46"/>
      <c r="M52" s="46"/>
      <c r="N52" s="46"/>
      <c r="O52" s="47"/>
    </row>
    <row r="53" spans="1:15" ht="13.1" x14ac:dyDescent="0.25">
      <c r="A53" s="9"/>
      <c r="B53" s="10"/>
      <c r="C53" s="4" t="str">
        <f>GAINING</f>
        <v>Gaining</v>
      </c>
      <c r="D53" s="4" t="s">
        <v>42</v>
      </c>
      <c r="E53" s="4"/>
      <c r="F53" s="4"/>
      <c r="G53" s="45" t="s">
        <v>44</v>
      </c>
      <c r="H53" s="45"/>
      <c r="I53" s="45"/>
      <c r="J53" s="45">
        <f>M28</f>
        <v>0</v>
      </c>
      <c r="K53" s="46"/>
      <c r="L53" s="46"/>
      <c r="M53" s="46"/>
      <c r="N53" s="46"/>
      <c r="O53" s="47"/>
    </row>
    <row r="54" spans="1:15" ht="5.9" customHeight="1" x14ac:dyDescent="0.2">
      <c r="A54" s="5"/>
      <c r="B54" s="6"/>
      <c r="C54" s="6"/>
      <c r="D54" s="6"/>
      <c r="E54" s="6"/>
      <c r="F54" s="6"/>
      <c r="G54" s="48"/>
      <c r="H54" s="48"/>
      <c r="I54" s="48"/>
      <c r="J54" s="48"/>
      <c r="K54" s="48"/>
      <c r="L54" s="48"/>
      <c r="M54" s="48"/>
      <c r="N54" s="48"/>
      <c r="O54" s="49"/>
    </row>
  </sheetData>
  <sheetProtection password="C8BD" sheet="1" objects="1" scenarios="1" selectLockedCells="1"/>
  <mergeCells count="11">
    <mergeCell ref="M28:N28"/>
    <mergeCell ref="J25:K25"/>
    <mergeCell ref="M25:N25"/>
    <mergeCell ref="J23:K23"/>
    <mergeCell ref="J14:K14"/>
    <mergeCell ref="M14:N14"/>
    <mergeCell ref="J16:K16"/>
    <mergeCell ref="M16:N16"/>
    <mergeCell ref="M23:N23"/>
    <mergeCell ref="J15:K15"/>
    <mergeCell ref="M15:N15"/>
  </mergeCells>
  <phoneticPr fontId="2" type="noConversion"/>
  <pageMargins left="0.48" right="0.41" top="0.7" bottom="0.77" header="0.23" footer="0.26"/>
  <pageSetup scale="72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MPT Template -- First Pay</vt:lpstr>
      <vt:lpstr>MPT Template -- Second Pay</vt:lpstr>
      <vt:lpstr>'MPT Template -- First Pay'!GAINING</vt:lpstr>
      <vt:lpstr>GAINING</vt:lpstr>
      <vt:lpstr>'MPT Template -- First Pay'!LOSING</vt:lpstr>
      <vt:lpstr>LOSING</vt:lpstr>
    </vt:vector>
  </TitlesOfParts>
  <Company>State of Washington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</dc:creator>
  <cp:lastModifiedBy>Anwar Wilson</cp:lastModifiedBy>
  <cp:lastPrinted>2014-04-24T23:18:39Z</cp:lastPrinted>
  <dcterms:created xsi:type="dcterms:W3CDTF">2007-05-23T17:51:09Z</dcterms:created>
  <dcterms:modified xsi:type="dcterms:W3CDTF">2014-04-28T16:18:33Z</dcterms:modified>
</cp:coreProperties>
</file>