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00000000-0000-0000-0000-000000000000}"/>
  <workbookPr codeName="ThisWorkbook"/>
  <mc:AlternateContent xmlns:mc="http://schemas.openxmlformats.org/markup-compatibility/2006">
    <mc:Choice Requires="x15">
      <x15ac:absPath xmlns:x15ac="http://schemas.microsoft.com/office/spreadsheetml/2010/11/ac" url="\\encmsoly1024\ofm\OFM\Budget\Budget_Instructions\2023-25 Budget instructions\Forms\"/>
    </mc:Choice>
  </mc:AlternateContent>
  <xr:revisionPtr revIDLastSave="0" documentId="8_{5FF3FDD6-25B3-423A-B71E-95863ACA3CE0}" xr6:coauthVersionLast="47" xr6:coauthVersionMax="47" xr10:uidLastSave="{00000000-0000-0000-0000-000000000000}"/>
  <bookViews>
    <workbookView xWindow="31770" yWindow="1035" windowWidth="23355" windowHeight="15375" xr2:uid="{00000000-000D-0000-FFFF-FFFF00000000}"/>
  </bookViews>
  <sheets>
    <sheet name="Information" sheetId="4" r:id="rId1"/>
    <sheet name="FundSplits" sheetId="3" r:id="rId2"/>
    <sheet name="FundSplitsDB" sheetId="1" state="veryHidden" r:id="rId3"/>
    <sheet name="ActiveFunds" sheetId="2" state="veryHidden" r:id="rId4"/>
  </sheets>
  <externalReferences>
    <externalReference r:id="rId5"/>
    <externalReference r:id="rId6"/>
  </externalReferences>
  <definedNames>
    <definedName name="_xlnm._FilterDatabase" localSheetId="1" hidden="1">FundSplits!$A$7:$S$372</definedName>
    <definedName name="_xlnm._FilterDatabase" localSheetId="2" hidden="1">FundSplitsDB!$A$1:$S$337</definedName>
    <definedName name="Agency">FundSplits!$D$1</definedName>
    <definedName name="Agency076">[1]Sheet4!$R$4</definedName>
    <definedName name="AgencyFund">Table_clallam_Oversight_ActiveFunds[Agency]</definedName>
    <definedName name="AgencyList">ActiveFunds!$H$4:$H$110</definedName>
    <definedName name="AgencyProgram">Table_clallam_Titles_Entity[Agency]</definedName>
    <definedName name="AgyChoice">FundSplits!$A$1</definedName>
    <definedName name="AgyCode">FundSplits!$B$1</definedName>
    <definedName name="AgySpread">[1]Sheet4!$Q$6</definedName>
    <definedName name="ChckAgyExist">FundSplitsDB!$V$1</definedName>
    <definedName name="clallam_Oversight_ActiveFunds" localSheetId="3" hidden="1">ActiveFunds!$B$3:$C$862</definedName>
    <definedName name="clallam_Titles_Entity" localSheetId="3" hidden="1">ActiveFunds!$N$3:$R$78</definedName>
    <definedName name="Clear">FundSplits!$A$9:$S$4980</definedName>
    <definedName name="DataTopAgy">#REF!</definedName>
    <definedName name="Extra">[1]MiscLoad!#REF!</definedName>
    <definedName name="Formulas">FundSplits!$A$6:$E$6</definedName>
    <definedName name="FundList">ActiveFunds!$K$4:$K$456</definedName>
    <definedName name="itemgrpList">[1]WinSum!$K$5:$K$6</definedName>
    <definedName name="ItemSel">[1]WinSum!$H$21:$H$42</definedName>
    <definedName name="Maint">[1]AssumptionsSummary!$AA$1</definedName>
    <definedName name="MaintPol">[1]WinSum!$A$3:$A$4</definedName>
    <definedName name="MiscLoad">#REF!</definedName>
    <definedName name="OPTRAN">#REF!</definedName>
    <definedName name="Paste">[1]MiscLoad!#REF!</definedName>
    <definedName name="PasteNew">[1]MiscLoad!#REF!</definedName>
    <definedName name="pgmcheck">ActiveFunds!$P$2</definedName>
    <definedName name="pgmComment">FundSplits!$G$7</definedName>
    <definedName name="PgmList">Table_clallam_Titles_Entity[ProgramTitle60]</definedName>
    <definedName name="Policy">[1]AssumptionsSummary!$AA$2</definedName>
    <definedName name="RollItems">[1]AssumptionsSummary!$E$4</definedName>
    <definedName name="sheetname">[1]ChecksCalcs!#REF!</definedName>
    <definedName name="Spread">[1]WinSum!$J$15:$J$16</definedName>
    <definedName name="Start">FundSplits!$A$7</definedName>
    <definedName name="StartRolledItem">[1]Sheet4!#REF!</definedName>
    <definedName name="Top">FundSplitsDB!$A$1</definedName>
    <definedName name="TotalsOperating">#REF!</definedName>
    <definedName name="TotalsTranspo">#REF!</definedName>
    <definedName name="TotBill">'[1]095_Auditor'!#REF!</definedName>
    <definedName name="YesNo">[1]WinSum!$C$3:$C$4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8" i="2" l="1"/>
  <c r="U78" i="2"/>
  <c r="V77" i="2"/>
  <c r="U77" i="2"/>
  <c r="V76" i="2"/>
  <c r="U76" i="2"/>
  <c r="V75" i="2"/>
  <c r="U75" i="2"/>
  <c r="V74" i="2"/>
  <c r="U74" i="2"/>
  <c r="V73" i="2"/>
  <c r="U73" i="2"/>
  <c r="V72" i="2"/>
  <c r="U72" i="2"/>
  <c r="V71" i="2"/>
  <c r="U71" i="2"/>
  <c r="V70" i="2"/>
  <c r="U70" i="2"/>
  <c r="V69" i="2"/>
  <c r="U69" i="2"/>
  <c r="V68" i="2"/>
  <c r="U68" i="2"/>
  <c r="V67" i="2"/>
  <c r="U67" i="2"/>
  <c r="V66" i="2"/>
  <c r="U66" i="2"/>
  <c r="V65" i="2"/>
  <c r="U65" i="2"/>
  <c r="V64" i="2"/>
  <c r="U64" i="2"/>
  <c r="V63" i="2"/>
  <c r="U63" i="2"/>
  <c r="V62" i="2"/>
  <c r="U62" i="2"/>
  <c r="V61" i="2"/>
  <c r="U61" i="2"/>
  <c r="V60" i="2"/>
  <c r="U60" i="2"/>
  <c r="V59" i="2"/>
  <c r="U59" i="2"/>
  <c r="V58" i="2"/>
  <c r="U58" i="2"/>
  <c r="V57" i="2"/>
  <c r="U57" i="2"/>
  <c r="V56" i="2"/>
  <c r="U56" i="2"/>
  <c r="V55" i="2"/>
  <c r="U55" i="2"/>
  <c r="V54" i="2"/>
  <c r="U54" i="2"/>
  <c r="V53" i="2"/>
  <c r="U53" i="2"/>
  <c r="V52" i="2"/>
  <c r="U52" i="2"/>
  <c r="V51" i="2"/>
  <c r="U51" i="2"/>
  <c r="V50" i="2"/>
  <c r="U50" i="2"/>
  <c r="V49" i="2"/>
  <c r="U49" i="2"/>
  <c r="V48" i="2"/>
  <c r="U48" i="2"/>
  <c r="V47" i="2"/>
  <c r="U47" i="2"/>
  <c r="V46" i="2"/>
  <c r="U46" i="2"/>
  <c r="V45" i="2"/>
  <c r="U45" i="2"/>
  <c r="V44" i="2"/>
  <c r="U44" i="2"/>
  <c r="V43" i="2"/>
  <c r="U43" i="2"/>
  <c r="V42" i="2"/>
  <c r="U42" i="2"/>
  <c r="V41" i="2"/>
  <c r="U41" i="2"/>
  <c r="V40" i="2"/>
  <c r="U40" i="2"/>
  <c r="V39" i="2"/>
  <c r="U39" i="2"/>
  <c r="V38" i="2"/>
  <c r="U38" i="2"/>
  <c r="V37" i="2"/>
  <c r="U37" i="2"/>
  <c r="V36" i="2"/>
  <c r="U36" i="2"/>
  <c r="V35" i="2"/>
  <c r="U35" i="2"/>
  <c r="V34" i="2"/>
  <c r="U34" i="2"/>
  <c r="V33" i="2"/>
  <c r="U33" i="2"/>
  <c r="V32" i="2"/>
  <c r="U32" i="2"/>
  <c r="V31" i="2"/>
  <c r="U31" i="2"/>
  <c r="V30" i="2"/>
  <c r="U30" i="2"/>
  <c r="V29" i="2"/>
  <c r="U29" i="2"/>
  <c r="V28" i="2"/>
  <c r="U28" i="2"/>
  <c r="V27" i="2"/>
  <c r="U27" i="2"/>
  <c r="V26" i="2"/>
  <c r="U26" i="2"/>
  <c r="V25" i="2"/>
  <c r="U25" i="2"/>
  <c r="V24" i="2"/>
  <c r="U24" i="2"/>
  <c r="V23" i="2"/>
  <c r="U23" i="2"/>
  <c r="V22" i="2"/>
  <c r="U22" i="2"/>
  <c r="V21" i="2"/>
  <c r="U21" i="2"/>
  <c r="V20" i="2"/>
  <c r="U20" i="2"/>
  <c r="V19" i="2"/>
  <c r="U19" i="2"/>
  <c r="V18" i="2"/>
  <c r="U18" i="2"/>
  <c r="V17" i="2"/>
  <c r="U17" i="2"/>
  <c r="V16" i="2"/>
  <c r="U16" i="2"/>
  <c r="V15" i="2"/>
  <c r="U15" i="2"/>
  <c r="V14" i="2"/>
  <c r="U14" i="2"/>
  <c r="V13" i="2"/>
  <c r="U13" i="2"/>
  <c r="V12" i="2"/>
  <c r="U12" i="2"/>
  <c r="V11" i="2"/>
  <c r="U11" i="2"/>
  <c r="V10" i="2"/>
  <c r="U10" i="2"/>
  <c r="V9" i="2"/>
  <c r="U9" i="2"/>
  <c r="V8" i="2"/>
  <c r="U8" i="2"/>
  <c r="V7" i="2"/>
  <c r="U7" i="2"/>
  <c r="V6" i="2"/>
  <c r="U6" i="2"/>
  <c r="V5" i="2"/>
  <c r="U5" i="2"/>
  <c r="V4" i="2"/>
  <c r="U4"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J472" i="2" l="1"/>
  <c r="J471" i="2"/>
  <c r="J470" i="2"/>
  <c r="J469" i="2"/>
  <c r="J468" i="2"/>
  <c r="J467" i="2"/>
  <c r="J466" i="2"/>
  <c r="J465" i="2"/>
  <c r="J464" i="2"/>
  <c r="J463" i="2"/>
  <c r="J462" i="2"/>
  <c r="J461" i="2"/>
  <c r="J460" i="2"/>
  <c r="J459" i="2"/>
  <c r="J458" i="2"/>
  <c r="J457" i="2"/>
  <c r="I112" i="2"/>
  <c r="Q8" i="3"/>
  <c r="R8" i="3"/>
  <c r="H6" i="3" l="1"/>
  <c r="C6" i="3" s="1"/>
  <c r="Z30" i="2"/>
  <c r="Z29" i="2"/>
  <c r="Z28" i="2"/>
  <c r="Z27" i="2"/>
  <c r="Z26" i="2"/>
  <c r="Z25" i="2"/>
  <c r="Z24" i="2"/>
  <c r="Z23" i="2"/>
  <c r="Z22" i="2"/>
  <c r="I4" i="3"/>
  <c r="Z21" i="2"/>
  <c r="S8" i="3" l="1"/>
  <c r="P8" i="3"/>
  <c r="O8" i="3"/>
  <c r="J456" i="2" l="1"/>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E6" i="3" l="1"/>
  <c r="D6" i="3"/>
  <c r="B6" i="3"/>
  <c r="A6" i="3"/>
  <c r="N8" i="3" l="1"/>
  <c r="M8" i="3"/>
  <c r="L8" i="3"/>
  <c r="K8" i="3"/>
  <c r="J8" i="3"/>
  <c r="D1" i="3" l="1"/>
  <c r="J1" i="2" l="1"/>
  <c r="I111" i="2" l="1"/>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B1" i="3" l="1"/>
  <c r="P2" i="2" s="1"/>
  <c r="N1" i="2" l="1"/>
  <c r="R2" i="2"/>
  <c r="S2" i="2"/>
  <c r="V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lallam Oversight ActiveFunds" type="5" refreshedVersion="5" background="1" saveData="1">
    <dbPr connection="Provider=SQLOLEDB.1;Integrated Security=SSPI;Persist Security Info=True;Initial Catalog=Oversight;Data Source=Clallam;Use Procedure for Prepare=1;Auto Translate=True;Packet Size=4096;Workstation ID=LEGFELTUS-KE3;Use Encryption for Data=False;Tag with column collation when possible=False" command="SELECT DISTINCT Expenditure.Agency+'-'+rtrim(Agency.Title35) AS 'Agency', Fund.Fund+'-'+AppropType.AppropType+' '+rtrim(Fund.Title35)+'-'+rtrim(AppropType.Title35) AS 'Fund'_x000d__x000a_FROM Titles.dbo.Agency Agency, Titles.dbo.AppropType AppropType, Oversight.dbo.Expenditure, Titles.dbo.Fund Fund_x000d__x000a_WHERE Expenditure.Agency = Agency.Agency _x000d__x000a_And agency.biennium = '2015-17'_x000d__x000a_AND Expenditure.AppropType = AppropType.AppropType _x000d__x000a_AND Expenditure.Fund = Fund.Fund_x000d__x000a_and Fund.Biennium &gt;= '2015-17'_x000d__x000a_and Fund.Biennium = expenditure.Biennium_x000d__x000a_and expenditure.agency = agency.Agency_x000d__x000a_and expenditure.biennium &gt;= '2015-17'_x000d__x000a_and AppropType.SystemCode = 'm'_x000d__x000a_and fund.inactiveflag = 0_x000d__x000a_and fund.fund not in ('290', '057')_x000d__x000a_and expenditure.appropriationcharacter &lt;&gt; 'c'_x000d__x000a_and agency.agency not in ('010', '076')_x000d__x000a_and agency.agency &lt; '700'_x000d__x000a_ORDER BY  Fund.Fund+'-'+AppropType.AppropType+' '+rtrim(Fund.Title35)+'-'+rtrim(AppropType.Title35)"/>
  </connection>
  <connection id="2" xr16:uid="{00000000-0015-0000-FFFF-FFFF01000000}" keepAlive="1" name="clallam Titles Entity" type="5" refreshedVersion="5" background="1" saveData="1">
    <dbPr connection="Provider=SQLOLEDB.1;Integrated Security=SSPI;Persist Security Info=True;Initial Catalog=Titles;Data Source=clallam;Use Procedure for Prepare=1;Auto Translate=True;Packet Size=4096;Workstation ID=LEGFELTUS-KE3;Use Encryption for Data=False;Tag with column collation when possible=False" command="SELECT [Agency]_x000d__x000a_      ,[Program]_x000d__x000a_      ,[BudgetType]_x000d__x000a_      ,[SummFlag]_x000d__x000a_      ,[ProgramTitle60]_x000d__x000a_  FROM [Titles].[dbo].[Entity]_x000d__x000a_  where biennium = '2015-17'_x000d__x000a__x0009_and program &lt;&gt; ''_x000d__x000a__x0009_and agency not in ('010', '740','225','465')_x000d__x000a__x0009_and agency+program not in ('405I1C', '405I2C', '405I3C', '405I4C', '405I5C', '405I7C', '405P1C', '405I1C', '405P2C', '405P3C', '405P4C', '405P5C') _x000d__x000a__x0009_and right(program,1) &lt;&gt; 'c'_x000d__x000a__x0009_and subprogram = ''"/>
  </connection>
</connections>
</file>

<file path=xl/sharedStrings.xml><?xml version="1.0" encoding="utf-8"?>
<sst xmlns="http://schemas.openxmlformats.org/spreadsheetml/2006/main" count="8053" uniqueCount="1340">
  <si>
    <t>Agency Code</t>
  </si>
  <si>
    <t>Agency</t>
  </si>
  <si>
    <t>Program Code</t>
  </si>
  <si>
    <t>Program</t>
  </si>
  <si>
    <t>Account</t>
  </si>
  <si>
    <t>AppType</t>
  </si>
  <si>
    <t>Account and Approp Title</t>
  </si>
  <si>
    <t>Auditor</t>
  </si>
  <si>
    <t>Facilities &amp; Services Only</t>
  </si>
  <si>
    <t>011</t>
  </si>
  <si>
    <t>001</t>
  </si>
  <si>
    <t>1</t>
  </si>
  <si>
    <t>012</t>
  </si>
  <si>
    <t>013</t>
  </si>
  <si>
    <t>108</t>
  </si>
  <si>
    <t>014</t>
  </si>
  <si>
    <t>553</t>
  </si>
  <si>
    <t>020</t>
  </si>
  <si>
    <t>035</t>
  </si>
  <si>
    <t>600</t>
  </si>
  <si>
    <t>037</t>
  </si>
  <si>
    <t>038</t>
  </si>
  <si>
    <t>040</t>
  </si>
  <si>
    <t>197</t>
  </si>
  <si>
    <t>6</t>
  </si>
  <si>
    <t>045</t>
  </si>
  <si>
    <t>046</t>
  </si>
  <si>
    <t>048</t>
  </si>
  <si>
    <t>050</t>
  </si>
  <si>
    <t>055</t>
  </si>
  <si>
    <t>056</t>
  </si>
  <si>
    <t>057</t>
  </si>
  <si>
    <t>075</t>
  </si>
  <si>
    <t>080</t>
  </si>
  <si>
    <t>082</t>
  </si>
  <si>
    <t>085</t>
  </si>
  <si>
    <t>006</t>
  </si>
  <si>
    <t>407</t>
  </si>
  <si>
    <t>441</t>
  </si>
  <si>
    <t>086</t>
  </si>
  <si>
    <t>087</t>
  </si>
  <si>
    <t>090</t>
  </si>
  <si>
    <t>404</t>
  </si>
  <si>
    <t>091</t>
  </si>
  <si>
    <t>095</t>
  </si>
  <si>
    <t>413</t>
  </si>
  <si>
    <t>483</t>
  </si>
  <si>
    <t>099</t>
  </si>
  <si>
    <t>100</t>
  </si>
  <si>
    <t>405</t>
  </si>
  <si>
    <t>101</t>
  </si>
  <si>
    <t>102</t>
  </si>
  <si>
    <t>300</t>
  </si>
  <si>
    <t>103</t>
  </si>
  <si>
    <t>2</t>
  </si>
  <si>
    <t>7</t>
  </si>
  <si>
    <t>8</t>
  </si>
  <si>
    <t>058</t>
  </si>
  <si>
    <t>05R</t>
  </si>
  <si>
    <t>10B</t>
  </si>
  <si>
    <t>12C</t>
  </si>
  <si>
    <t>150</t>
  </si>
  <si>
    <t>15A</t>
  </si>
  <si>
    <t>17L</t>
  </si>
  <si>
    <t>205</t>
  </si>
  <si>
    <t>263</t>
  </si>
  <si>
    <t>501</t>
  </si>
  <si>
    <t>532</t>
  </si>
  <si>
    <t>887</t>
  </si>
  <si>
    <t>104</t>
  </si>
  <si>
    <t>105</t>
  </si>
  <si>
    <t>107</t>
  </si>
  <si>
    <t>OTH</t>
  </si>
  <si>
    <t>418</t>
  </si>
  <si>
    <t>110</t>
  </si>
  <si>
    <t>484</t>
  </si>
  <si>
    <t>116</t>
  </si>
  <si>
    <t>578</t>
  </si>
  <si>
    <t>117</t>
  </si>
  <si>
    <t>884</t>
  </si>
  <si>
    <t>118</t>
  </si>
  <si>
    <t>119</t>
  </si>
  <si>
    <t>120</t>
  </si>
  <si>
    <t>124</t>
  </si>
  <si>
    <t>874</t>
  </si>
  <si>
    <t>888</t>
  </si>
  <si>
    <t>126</t>
  </si>
  <si>
    <t>031</t>
  </si>
  <si>
    <t>140</t>
  </si>
  <si>
    <t>02W</t>
  </si>
  <si>
    <t>03N</t>
  </si>
  <si>
    <t>196</t>
  </si>
  <si>
    <t>142</t>
  </si>
  <si>
    <t>147</t>
  </si>
  <si>
    <t>453</t>
  </si>
  <si>
    <t>160</t>
  </si>
  <si>
    <t>138</t>
  </si>
  <si>
    <t>163</t>
  </si>
  <si>
    <t>419</t>
  </si>
  <si>
    <t>165</t>
  </si>
  <si>
    <t>02J</t>
  </si>
  <si>
    <t>167</t>
  </si>
  <si>
    <t>02K</t>
  </si>
  <si>
    <t>179</t>
  </si>
  <si>
    <t>415</t>
  </si>
  <si>
    <t>422</t>
  </si>
  <si>
    <t>546</t>
  </si>
  <si>
    <t>185</t>
  </si>
  <si>
    <t>169</t>
  </si>
  <si>
    <t>190</t>
  </si>
  <si>
    <t>608</t>
  </si>
  <si>
    <t>609</t>
  </si>
  <si>
    <t>195</t>
  </si>
  <si>
    <t>025</t>
  </si>
  <si>
    <t>215</t>
  </si>
  <si>
    <t>111</t>
  </si>
  <si>
    <t>297</t>
  </si>
  <si>
    <t>220</t>
  </si>
  <si>
    <t>204</t>
  </si>
  <si>
    <t>225</t>
  </si>
  <si>
    <t>081</t>
  </si>
  <si>
    <t>227</t>
  </si>
  <si>
    <t>228</t>
  </si>
  <si>
    <t>106</t>
  </si>
  <si>
    <t>235</t>
  </si>
  <si>
    <t>234</t>
  </si>
  <si>
    <t>885</t>
  </si>
  <si>
    <t>892</t>
  </si>
  <si>
    <t>240</t>
  </si>
  <si>
    <t/>
  </si>
  <si>
    <t>003</t>
  </si>
  <si>
    <t>024</t>
  </si>
  <si>
    <t>026</t>
  </si>
  <si>
    <t>04E</t>
  </si>
  <si>
    <t>06G</t>
  </si>
  <si>
    <t>06L</t>
  </si>
  <si>
    <t>15V</t>
  </si>
  <si>
    <t>16B</t>
  </si>
  <si>
    <t>16M</t>
  </si>
  <si>
    <t>201</t>
  </si>
  <si>
    <t>298</t>
  </si>
  <si>
    <t>245</t>
  </si>
  <si>
    <t>275</t>
  </si>
  <si>
    <t>455</t>
  </si>
  <si>
    <t>145</t>
  </si>
  <si>
    <t>303</t>
  </si>
  <si>
    <t>02G</t>
  </si>
  <si>
    <t>03R</t>
  </si>
  <si>
    <t>04R</t>
  </si>
  <si>
    <t>305</t>
  </si>
  <si>
    <t>010</t>
  </si>
  <si>
    <t>310</t>
  </si>
  <si>
    <t>315</t>
  </si>
  <si>
    <t>02H</t>
  </si>
  <si>
    <t>340</t>
  </si>
  <si>
    <t>PCA</t>
  </si>
  <si>
    <t>SFA</t>
  </si>
  <si>
    <t>788</t>
  </si>
  <si>
    <t>341</t>
  </si>
  <si>
    <t>548</t>
  </si>
  <si>
    <t>350</t>
  </si>
  <si>
    <t>351</t>
  </si>
  <si>
    <t>353</t>
  </si>
  <si>
    <t>354</t>
  </si>
  <si>
    <t>503</t>
  </si>
  <si>
    <t>355</t>
  </si>
  <si>
    <t>357</t>
  </si>
  <si>
    <t>359</t>
  </si>
  <si>
    <t>360</t>
  </si>
  <si>
    <t>149</t>
  </si>
  <si>
    <t>365</t>
  </si>
  <si>
    <t>370</t>
  </si>
  <si>
    <t>375</t>
  </si>
  <si>
    <t>376</t>
  </si>
  <si>
    <t>380</t>
  </si>
  <si>
    <t>387</t>
  </si>
  <si>
    <t>390</t>
  </si>
  <si>
    <t>184</t>
  </si>
  <si>
    <t>395</t>
  </si>
  <si>
    <t>U00</t>
  </si>
  <si>
    <t>218</t>
  </si>
  <si>
    <t>406</t>
  </si>
  <si>
    <t>144</t>
  </si>
  <si>
    <t>410</t>
  </si>
  <si>
    <t>411</t>
  </si>
  <si>
    <t>460</t>
  </si>
  <si>
    <t>461</t>
  </si>
  <si>
    <t>044</t>
  </si>
  <si>
    <t>174</t>
  </si>
  <si>
    <t>176</t>
  </si>
  <si>
    <t>207</t>
  </si>
  <si>
    <t>217</t>
  </si>
  <si>
    <t>462</t>
  </si>
  <si>
    <t>544</t>
  </si>
  <si>
    <t>545</t>
  </si>
  <si>
    <t>465</t>
  </si>
  <si>
    <t>269</t>
  </si>
  <si>
    <t>467</t>
  </si>
  <si>
    <t>267</t>
  </si>
  <si>
    <t>468</t>
  </si>
  <si>
    <t>471</t>
  </si>
  <si>
    <t>477</t>
  </si>
  <si>
    <t>478</t>
  </si>
  <si>
    <t>490</t>
  </si>
  <si>
    <t>02R</t>
  </si>
  <si>
    <t>041</t>
  </si>
  <si>
    <t>04H</t>
  </si>
  <si>
    <t>193</t>
  </si>
  <si>
    <t>198</t>
  </si>
  <si>
    <t>495</t>
  </si>
  <si>
    <t>128</t>
  </si>
  <si>
    <t>131</t>
  </si>
  <si>
    <t>516</t>
  </si>
  <si>
    <t>540</t>
  </si>
  <si>
    <t>134</t>
  </si>
  <si>
    <t>699</t>
  </si>
  <si>
    <t>Fund</t>
  </si>
  <si>
    <t>Column1</t>
  </si>
  <si>
    <t>303-Department of Health</t>
  </si>
  <si>
    <t>240-Department of Licensing</t>
  </si>
  <si>
    <t>003-1 Architects' License Account-State</t>
  </si>
  <si>
    <t>465-State Parks and Recreation Comm</t>
  </si>
  <si>
    <t>235-Department of Labor and Industries</t>
  </si>
  <si>
    <t>01M-1 Snowmobile Account-State</t>
  </si>
  <si>
    <t>024-1 Professional Engineers' Account-State</t>
  </si>
  <si>
    <t>205-Board of Pilotage Commissioners</t>
  </si>
  <si>
    <t>026-1 Real Estate Commission Account-State</t>
  </si>
  <si>
    <t>461-Department of Ecology</t>
  </si>
  <si>
    <t>027-1 Reclamation Account-State</t>
  </si>
  <si>
    <t>490-Department of Natural Resources</t>
  </si>
  <si>
    <t>02G-1 Health Professions Account-State</t>
  </si>
  <si>
    <t>315-Dept of Services for the Blind</t>
  </si>
  <si>
    <t>02H-6 Business Enterprises Revolving Acct-Non-Appropriated</t>
  </si>
  <si>
    <t>165-State Board of Accountancy</t>
  </si>
  <si>
    <t>02J-1 Certified Public Accountants' Acct-State</t>
  </si>
  <si>
    <t>405-Department of Transportation</t>
  </si>
  <si>
    <t>02P-1 Flood Control Assistance Account-State</t>
  </si>
  <si>
    <t>140-Department of Revenue</t>
  </si>
  <si>
    <t>02W-1 Timber Tax Distribution Account-State</t>
  </si>
  <si>
    <t>126-State Investment Board</t>
  </si>
  <si>
    <t>031-1 State Investment Board Expense Acct-State</t>
  </si>
  <si>
    <t>039-1 Aeronautics Account-State</t>
  </si>
  <si>
    <t>03B-1 Asbestos Account-State</t>
  </si>
  <si>
    <t>107-WA State Health Care Authority</t>
  </si>
  <si>
    <t>225-Washington State Patrol</t>
  </si>
  <si>
    <t>245-Military Department</t>
  </si>
  <si>
    <t>075-Office of the Governor</t>
  </si>
  <si>
    <t>080-Office of the Lieutenant Governor</t>
  </si>
  <si>
    <t>099-Comm Salaries for Elected Officials</t>
  </si>
  <si>
    <t>103-Department of Commerce</t>
  </si>
  <si>
    <t>110-Office of Administrative Hearings</t>
  </si>
  <si>
    <t>163-Consolidated Technology Services</t>
  </si>
  <si>
    <t>215-Utilities and Transportation Comm</t>
  </si>
  <si>
    <t>275-Public Employment Relations Comm</t>
  </si>
  <si>
    <t>300-Dept of Social and Health Services</t>
  </si>
  <si>
    <t>340-Student Achievement Council</t>
  </si>
  <si>
    <t>354-Workforce Trng &amp; Educ Coord Board</t>
  </si>
  <si>
    <t>360-University of Washington</t>
  </si>
  <si>
    <t>395-East Wash State Historical Society</t>
  </si>
  <si>
    <t>495-Department of Agriculture</t>
  </si>
  <si>
    <t>040-Statute Law Committee</t>
  </si>
  <si>
    <t>082-Public Disclosure Commission</t>
  </si>
  <si>
    <t>105-Office of Financial Management</t>
  </si>
  <si>
    <t>116-State Lottery Commission</t>
  </si>
  <si>
    <t>117-Washington State Gambling Comm</t>
  </si>
  <si>
    <t>185-Washington Horse Racing Commission</t>
  </si>
  <si>
    <t>305-Department of Veterans' Affairs</t>
  </si>
  <si>
    <t>351-State School for the Blind</t>
  </si>
  <si>
    <t>387-Washington State Arts Commission</t>
  </si>
  <si>
    <t>467-Rec and Conservation Funding Board</t>
  </si>
  <si>
    <t>478-Puget Sound Partnership</t>
  </si>
  <si>
    <t>03N-1 Business License Account-State</t>
  </si>
  <si>
    <t>03R-1 Safe Drinking Water Account-State</t>
  </si>
  <si>
    <t>044-1 Waste Reduct/Recycle/Litter Control-State</t>
  </si>
  <si>
    <t>04E-1 Uniform Commercial Code Account-State</t>
  </si>
  <si>
    <t>05R-1 Drinking Water Assist Admin Acct-State</t>
  </si>
  <si>
    <t>06G-1 Real Estate Appraiser Comm Acct-State</t>
  </si>
  <si>
    <t>085-Office of the Secretary of State</t>
  </si>
  <si>
    <t>102-Dept of Financial Institutions</t>
  </si>
  <si>
    <t>06K-1 Lead Paint Account-State</t>
  </si>
  <si>
    <t>06L-1 Business &amp; Professions Account-State</t>
  </si>
  <si>
    <t>477-Dept of Fish and Wildlife</t>
  </si>
  <si>
    <t>082-1 Motorcycle Safety Education Account-State</t>
  </si>
  <si>
    <t>350-Public Schools</t>
  </si>
  <si>
    <t>365-Washington State University</t>
  </si>
  <si>
    <t>370-Eastern Washington University</t>
  </si>
  <si>
    <t>375-Central Washington University</t>
  </si>
  <si>
    <t>376-The Evergreen State College</t>
  </si>
  <si>
    <t>380-Western Washington University</t>
  </si>
  <si>
    <t>699-Community/Technical College System</t>
  </si>
  <si>
    <t>407-Transportation Improvement Board</t>
  </si>
  <si>
    <t>411-Freight Mobility Strategic Invest</t>
  </si>
  <si>
    <t>09H-1 Transportation Partnership Account-State</t>
  </si>
  <si>
    <t>406-County Road Administration Board</t>
  </si>
  <si>
    <t>107-1 Liquor Excise Tax Account-State</t>
  </si>
  <si>
    <t>109-1 Puget Sound Ferry Operations Acct-State</t>
  </si>
  <si>
    <t>10B-1 Home Security Fund Account-State</t>
  </si>
  <si>
    <t>310-Department of Corrections</t>
  </si>
  <si>
    <t>227-Criminal Justice Training Comm</t>
  </si>
  <si>
    <t>126-6 Agricultural Local Account-Non-Appropriated</t>
  </si>
  <si>
    <t>128-6 Grain Inspection Revolving Acct-Non-Appropriated</t>
  </si>
  <si>
    <t>12C-1 Affordable Housing For All-State</t>
  </si>
  <si>
    <t>100-Office of the Attorney General</t>
  </si>
  <si>
    <t>12F-6 Manufactured/Mobile Home Dispute-Non-Appropriated</t>
  </si>
  <si>
    <t>131-6 Fair Account-Non-Appropriated</t>
  </si>
  <si>
    <t>540-Employment Security Department</t>
  </si>
  <si>
    <t>134-1 Employment Services Administrative-State</t>
  </si>
  <si>
    <t>160-Office of Insurance Commissioner</t>
  </si>
  <si>
    <t>195-Liquor and Cannabis Board</t>
  </si>
  <si>
    <t>144-1 Transportation Improvement Account-State</t>
  </si>
  <si>
    <t>14M-1 Finan Frd &amp; Id Thft Crimes Inv &amp; Pr-State</t>
  </si>
  <si>
    <t>037-Office of Legislative Support Svcs</t>
  </si>
  <si>
    <t>355-Archaeology &amp; Historic Preservation</t>
  </si>
  <si>
    <t>14V-1 Ignition Interlock Device Revolving-State</t>
  </si>
  <si>
    <t>150-1 Low-Income Weath/Struct Rehab Asst-State</t>
  </si>
  <si>
    <t>154-1 New Motor Vehicle Arbitration Acct-State</t>
  </si>
  <si>
    <t>15A-6 Transitional Housing Oper &amp; Rent-Non-Appropriated</t>
  </si>
  <si>
    <t>15M-1 Biotoxin Account-State</t>
  </si>
  <si>
    <t>15V-6 Funeral and Cemetery Account-Non-Appropriated</t>
  </si>
  <si>
    <t>190-Bd of Industrial Insurance Appeals</t>
  </si>
  <si>
    <t>055-Administrative Office of the Courts</t>
  </si>
  <si>
    <t>16A-1 Judicial Stabilization Trust Accoun-State</t>
  </si>
  <si>
    <t>056-Office of Public Defense</t>
  </si>
  <si>
    <t>057-Office of Civil Legal Aid</t>
  </si>
  <si>
    <t>16B-6 Landscape Architects' License Acct-Non-Appropriated</t>
  </si>
  <si>
    <t>16J-1 SR 520 Corridor Account-State</t>
  </si>
  <si>
    <t>16M-6 Appraisal Management Company Acct-Non-Appropriated</t>
  </si>
  <si>
    <t>176-1 Water Quality Permit Account-State</t>
  </si>
  <si>
    <t>359-Washington Charter School Comm</t>
  </si>
  <si>
    <t>17L-6 Foreclosure Fairness Account-Non-Appropriated</t>
  </si>
  <si>
    <t>17R-1 Aerospace Training Student Loan Acc-State</t>
  </si>
  <si>
    <t>182-1 Underground Storage Tank Account-State</t>
  </si>
  <si>
    <t>390-Washington State Historical Society</t>
  </si>
  <si>
    <t>184-6 Local Museum Acct-Wa St Hist Soc-Non-Appropriated</t>
  </si>
  <si>
    <t>197-6 Statute Law Committee Publications-Non-Appropriated</t>
  </si>
  <si>
    <t>199-1 Biosolids Permit Account-State</t>
  </si>
  <si>
    <t>353-Childhood Deafness &amp; Hearing Loss</t>
  </si>
  <si>
    <t>19L-1 Charter School Oversight Account-State</t>
  </si>
  <si>
    <t>19P-1 Child Rescue Fund-State</t>
  </si>
  <si>
    <t>201-1 DOL Services Account-State</t>
  </si>
  <si>
    <t>220-Board for Volunteer Firefighters</t>
  </si>
  <si>
    <t>204-1 Vol Firefight/Resv Officer Admin-State</t>
  </si>
  <si>
    <t>205-6 Mobile Home Park Relocation Account-Non-Appropriated</t>
  </si>
  <si>
    <t>207-1 Hazardous Waste Assistance Account-State</t>
  </si>
  <si>
    <t>217-1 Oil Spill Prevention Account-State</t>
  </si>
  <si>
    <t>219-1 Air Operating Permit Account-State</t>
  </si>
  <si>
    <t>263-1 Community/Economic Development Fee-State</t>
  </si>
  <si>
    <t>011-House of Representatives</t>
  </si>
  <si>
    <t>012-Senate</t>
  </si>
  <si>
    <t>045-Supreme Court</t>
  </si>
  <si>
    <t>048-Court of Appeals</t>
  </si>
  <si>
    <t>050-Commission on Judicial Conduct</t>
  </si>
  <si>
    <t>297-1 Pipeline Safety-State</t>
  </si>
  <si>
    <t>297-2 Pipeline Safety-Federal</t>
  </si>
  <si>
    <t>298-1 Geologists' Account-State</t>
  </si>
  <si>
    <t>298-6 Geologists' Account-Non-Appropriated</t>
  </si>
  <si>
    <t>300-6 Financial Services Regulation Acct-Non-Appropriated</t>
  </si>
  <si>
    <t>315-1 Dedicated Marijuana Account-State</t>
  </si>
  <si>
    <t>179-Dept of Enterprise Services</t>
  </si>
  <si>
    <t>090-Office of the State Treasurer</t>
  </si>
  <si>
    <t>404-1 State Treasurer's Service Account-State</t>
  </si>
  <si>
    <t>405-1 Legal Services Revolving Account-State</t>
  </si>
  <si>
    <t>407-6 Secretary of State's Revolving Acct-Non-Appropriated</t>
  </si>
  <si>
    <t>095-Office of the State Auditor</t>
  </si>
  <si>
    <t>413-6 Municipal Revolving Account-Non-Appropriated</t>
  </si>
  <si>
    <t>035-Office of the State Actuary</t>
  </si>
  <si>
    <t>418-1 St Health Care Authority Admin Acct-State</t>
  </si>
  <si>
    <t>424-6 Anti-Trust Revolving Account-Non-Appropriated</t>
  </si>
  <si>
    <t>436-6 OFM Labor Relations Service Acct-Non-Appropriated</t>
  </si>
  <si>
    <t>147-Minority &amp; Women's Business Enterp</t>
  </si>
  <si>
    <t>453-1 OMWBE Enterprises Account-State</t>
  </si>
  <si>
    <t>455-1 Higher Education Personnel Services-State</t>
  </si>
  <si>
    <t>458-1 Consolidated Tech Services Rev Acct-State</t>
  </si>
  <si>
    <t>458-6 Consolidated Tech Services Rev Acct-Non-Appropriated</t>
  </si>
  <si>
    <t>461-6 Shared IT Systems Revolving Acct-Non-Appropriated</t>
  </si>
  <si>
    <t>472-6 Statewide IT Systems M&amp;O Rev Acct-Non-Appropriated</t>
  </si>
  <si>
    <t>483-1 Auditing Services Revolving Acct-State</t>
  </si>
  <si>
    <t>484-1 Administrative Hearings Revolving-State</t>
  </si>
  <si>
    <t>496-6 Future Teachers Condtnl Scholarship-Non-Appropriated</t>
  </si>
  <si>
    <t>503-6 Tuition Recovery Trust Fund-Non-Appropriated</t>
  </si>
  <si>
    <t>511-1 Tacoma Narrows Toll Bridge Account-State</t>
  </si>
  <si>
    <t>516-6 Fruit and Vegetable Inspection Acct-Non-Appropriated</t>
  </si>
  <si>
    <t>462-WA Pollution Liab Insurance Program</t>
  </si>
  <si>
    <t>546-6 Risk Management Administration Acct-Non-Appropriated</t>
  </si>
  <si>
    <t>341-LEOFF 2 Retirement Board</t>
  </si>
  <si>
    <t>548-6 LEOFF Plan 2 Expense Fund-Non-Appropriated</t>
  </si>
  <si>
    <t>549-2 Election Account-Federal</t>
  </si>
  <si>
    <t>014-Jt Leg Audit &amp; Review Committee</t>
  </si>
  <si>
    <t>553-1 Performance Audits of Govt Acct-State</t>
  </si>
  <si>
    <t>020-LEAP Committee</t>
  </si>
  <si>
    <t>553-6 Performance Audits of Govt Acct-Non-Appropriated</t>
  </si>
  <si>
    <t>578-1 Lottery Administrative Account-State</t>
  </si>
  <si>
    <t>104-Economic &amp; Revenue Forecast Council</t>
  </si>
  <si>
    <t>595-1 I-405 Express Toll Lanes Operations-State</t>
  </si>
  <si>
    <t>600-1 Dept of Retirement Systems Expense-State</t>
  </si>
  <si>
    <t>124-Department of Retirement Systems</t>
  </si>
  <si>
    <t>747-6 Health Prof Loan Repay/Scholar Prog-Non-Appropriated</t>
  </si>
  <si>
    <t>228-WA Traffic Safety Commission</t>
  </si>
  <si>
    <t>788-6 Adv College Tuition Payment Pgm-Non-Appropriated</t>
  </si>
  <si>
    <t>828-1 Tobacco Prevention and Control Acct-State</t>
  </si>
  <si>
    <t>874-6 OASI Revolving Account-Non-Appropriated</t>
  </si>
  <si>
    <t>885-1 Plumbing Certificate Account-State</t>
  </si>
  <si>
    <t>888-6 Deferred Compensation Admin Account-Non-Appropriated</t>
  </si>
  <si>
    <t>001-1 General Fund-State</t>
  </si>
  <si>
    <t>038-Joint Legislative Systems Comm</t>
  </si>
  <si>
    <t>086-Governor's Office of Indian Affairs</t>
  </si>
  <si>
    <t>087-Asian-Pacific-American Affrs</t>
  </si>
  <si>
    <t>101-Caseload Forecast Council</t>
  </si>
  <si>
    <t>119-African-American Affairs Comm</t>
  </si>
  <si>
    <t>120-Human Rights Commission</t>
  </si>
  <si>
    <t>142-Board of Tax Appeals</t>
  </si>
  <si>
    <t>460-Columbia River Gorge Commission</t>
  </si>
  <si>
    <t>046-State Law Library</t>
  </si>
  <si>
    <t>118-WA State Comm on Hispanic Affairs</t>
  </si>
  <si>
    <t>468-Environ &amp; Land Use Hearings Office</t>
  </si>
  <si>
    <t>001-2 General Fund-Federal</t>
  </si>
  <si>
    <t>001-7 General Fund-Private/Local</t>
  </si>
  <si>
    <t>001-8 General Fund-Federal ARRA</t>
  </si>
  <si>
    <t>006-1 Public Records Effic/Presrv/Access-State</t>
  </si>
  <si>
    <t>02K-1 Death Investigations Account-State</t>
  </si>
  <si>
    <t>167-Forensic Investigations Council</t>
  </si>
  <si>
    <t>02R-1 Aquatic Lands Enhancement Account-State</t>
  </si>
  <si>
    <t>045-6 State Vehicle Parking Account-Non-Appropriated</t>
  </si>
  <si>
    <t>04R-1 Drinking Water Assistance Account-State</t>
  </si>
  <si>
    <t>04R-2 Drinking Water Assistance Account-Federal</t>
  </si>
  <si>
    <t>058-1 Public Works Assistance Account-State</t>
  </si>
  <si>
    <t>081-1 State Patrol Highway Account-State</t>
  </si>
  <si>
    <t>084-1 Building Code Council Account-State</t>
  </si>
  <si>
    <t>095-1 Electrical License Account-State</t>
  </si>
  <si>
    <t>104-1 State Wildlife Account-State</t>
  </si>
  <si>
    <t>106-1 Highway Safety Account-State</t>
  </si>
  <si>
    <t>106-2 Highway Safety Account-Federal</t>
  </si>
  <si>
    <t>108-1 Motor Vehicle Account-State</t>
  </si>
  <si>
    <t>013-Joint Transportation Committee</t>
  </si>
  <si>
    <t>410-Transportation Commission</t>
  </si>
  <si>
    <t>111-1 Public Service Revolving Account-State</t>
  </si>
  <si>
    <t>119-2 Unemployment Compensation Admin-Federal</t>
  </si>
  <si>
    <t>120-1 Administrative Contingency Account-State</t>
  </si>
  <si>
    <t>125-1 Site Closure Account-State</t>
  </si>
  <si>
    <t>149-6 Inst of Hi Ed-Operating Fees Acct-Non-Appropriated</t>
  </si>
  <si>
    <t>14E-1 WA State Heritage Center Account-State</t>
  </si>
  <si>
    <t>174-1 Local Toxics Control Account-State</t>
  </si>
  <si>
    <t>20H-1 Connecting Washington Account-State</t>
  </si>
  <si>
    <t>20R-1 Radioactive Mixed Waste Account-State</t>
  </si>
  <si>
    <t>216-1 Air Pollution Control Account-State</t>
  </si>
  <si>
    <t>218-1 Multimodal Transportation Account-State</t>
  </si>
  <si>
    <t>234-1 Public Works Administration Acct-State</t>
  </si>
  <si>
    <t>267-1 Recreation Resources Account-State</t>
  </si>
  <si>
    <t>268-1 NOVA Program Account-State</t>
  </si>
  <si>
    <t>269-1 Parks Renewal &amp; Stewardship Acct-State</t>
  </si>
  <si>
    <t>415-1 Personnel Service Account-State</t>
  </si>
  <si>
    <t>419-1 Data Processing Revolving Account-State</t>
  </si>
  <si>
    <t>422-6 Enterprise Services Account-Non-Appropriated</t>
  </si>
  <si>
    <t>441-1 Local Government Archives Account-State</t>
  </si>
  <si>
    <t>468-1 OFM Central Services-State</t>
  </si>
  <si>
    <t>501-1 Liquor Revolving Account-State</t>
  </si>
  <si>
    <t>532-1 Washington Housing Trust Account-State</t>
  </si>
  <si>
    <t>564-1 Water Pollution Ctrl Revl Admin-State</t>
  </si>
  <si>
    <t>608-1 Accident Account-State</t>
  </si>
  <si>
    <t>608-2 Accident Account-Federal</t>
  </si>
  <si>
    <t>609-1 Medical Aid Account-State</t>
  </si>
  <si>
    <t>609-2 Medical Aid Account-Federal</t>
  </si>
  <si>
    <t>887-1 Public Facility Const Loan Revolv-State</t>
  </si>
  <si>
    <t>892-1 Pressure Systems Safety Account-State</t>
  </si>
  <si>
    <t>Check Agency has Fund Splits</t>
  </si>
  <si>
    <t>All Agencies</t>
  </si>
  <si>
    <t>Percent Totals (only applies when one agency chosen)</t>
  </si>
  <si>
    <t>All</t>
  </si>
  <si>
    <t>All Columns by Agency must equal 100%</t>
  </si>
  <si>
    <t>SubprogramCode</t>
  </si>
  <si>
    <t>Subprogram Code</t>
  </si>
  <si>
    <t>AgencyFund Table</t>
  </si>
  <si>
    <t>BudgetType</t>
  </si>
  <si>
    <t>SummFlag</t>
  </si>
  <si>
    <t>ProgramTitle60</t>
  </si>
  <si>
    <t>HBE</t>
  </si>
  <si>
    <t>O</t>
  </si>
  <si>
    <t>Health Care Auth-Health Benefit Exchange</t>
  </si>
  <si>
    <t>Health Care Auth-Other</t>
  </si>
  <si>
    <t>PEB</t>
  </si>
  <si>
    <t>Health Care Auth-Employee Benefits</t>
  </si>
  <si>
    <t>Children &amp; Family Services</t>
  </si>
  <si>
    <t>Juvenile Rehabilitation</t>
  </si>
  <si>
    <t>030</t>
  </si>
  <si>
    <t>Mental Health</t>
  </si>
  <si>
    <t>Developmental Disabilities</t>
  </si>
  <si>
    <t>Long-Term Care Services</t>
  </si>
  <si>
    <t>060</t>
  </si>
  <si>
    <t>Economic Services Administration</t>
  </si>
  <si>
    <t>070</t>
  </si>
  <si>
    <t>Alcohol &amp; Substance Abuse</t>
  </si>
  <si>
    <t>Vocational Rehabilitation</t>
  </si>
  <si>
    <t>Administration &amp; Supporting Services</t>
  </si>
  <si>
    <t>135</t>
  </si>
  <si>
    <t>Special Commitment Center</t>
  </si>
  <si>
    <t>Payments to Other Agencies</t>
  </si>
  <si>
    <t>Information System Services</t>
  </si>
  <si>
    <t>Consolidated Field Services</t>
  </si>
  <si>
    <t>Headquarters</t>
  </si>
  <si>
    <t>Field Services</t>
  </si>
  <si>
    <t>Institutional Services</t>
  </si>
  <si>
    <t>Administration &amp; Support Services</t>
  </si>
  <si>
    <t>200</t>
  </si>
  <si>
    <t>Correctional Operations</t>
  </si>
  <si>
    <t>Community Supervision</t>
  </si>
  <si>
    <t>400</t>
  </si>
  <si>
    <t>Correctional Industries</t>
  </si>
  <si>
    <t>Interagency Payments</t>
  </si>
  <si>
    <t>700</t>
  </si>
  <si>
    <t>Offender Change</t>
  </si>
  <si>
    <t>Policy Coordination &amp; Administration</t>
  </si>
  <si>
    <t>021</t>
  </si>
  <si>
    <t>022</t>
  </si>
  <si>
    <t>028</t>
  </si>
  <si>
    <t>029</t>
  </si>
  <si>
    <t>032</t>
  </si>
  <si>
    <t>061</t>
  </si>
  <si>
    <t>068</t>
  </si>
  <si>
    <t>714</t>
  </si>
  <si>
    <t>B00</t>
  </si>
  <si>
    <t>T</t>
  </si>
  <si>
    <t>Program B - Toll Operations &amp; Maintenance</t>
  </si>
  <si>
    <t>C00</t>
  </si>
  <si>
    <t>Program C - Information Technology</t>
  </si>
  <si>
    <t>D00</t>
  </si>
  <si>
    <t>Program D - Facilities - Operating</t>
  </si>
  <si>
    <t>E00</t>
  </si>
  <si>
    <t>Program E - Transportation Equipment Fund</t>
  </si>
  <si>
    <t>F00</t>
  </si>
  <si>
    <t>Program F - Aviation</t>
  </si>
  <si>
    <t>G00</t>
  </si>
  <si>
    <t>Program G - Local Climate Initiatives</t>
  </si>
  <si>
    <t>H00</t>
  </si>
  <si>
    <t>Program H - Program Delivery Management &amp; Support</t>
  </si>
  <si>
    <t>I</t>
  </si>
  <si>
    <t>Program I - Highway Construction/Improvements</t>
  </si>
  <si>
    <t>K00</t>
  </si>
  <si>
    <t>Program K - Public/Private Partnerships</t>
  </si>
  <si>
    <t>M00</t>
  </si>
  <si>
    <t>Program M - Highway Maintenance</t>
  </si>
  <si>
    <t>P</t>
  </si>
  <si>
    <t>Program P - Highway Construction/Preservation</t>
  </si>
  <si>
    <t>Q00</t>
  </si>
  <si>
    <t>Program Q - Traffic Operations</t>
  </si>
  <si>
    <t>S00</t>
  </si>
  <si>
    <t>Program S - Transportation Management - Operating</t>
  </si>
  <si>
    <t>T00</t>
  </si>
  <si>
    <t>Program T - Transportation Planning, Data and Research - Op</t>
  </si>
  <si>
    <t>Program U - Charges from Other Agencies</t>
  </si>
  <si>
    <t>V00</t>
  </si>
  <si>
    <t>Program V - Public Transportation</t>
  </si>
  <si>
    <t>X00</t>
  </si>
  <si>
    <t>Program X - Washington State Ferries - Operating</t>
  </si>
  <si>
    <t>Y00</t>
  </si>
  <si>
    <t>Program Y - Rail - Operating</t>
  </si>
  <si>
    <t>Z00</t>
  </si>
  <si>
    <t>Program Z - Local Programs - Operating</t>
  </si>
  <si>
    <t>Operating</t>
  </si>
  <si>
    <t>Distinct Fund List</t>
  </si>
  <si>
    <t>Programcheck</t>
  </si>
  <si>
    <t>IF(AgyChoice=1,FundList,OFFSET(AgencyFund,MATCH((Agency),AgencyFund,0)-1,1,COUNTIF(AgencyFund,Agency)))</t>
  </si>
  <si>
    <t>DuplicateCheck</t>
  </si>
  <si>
    <t>11H</t>
  </si>
  <si>
    <t>OAH</t>
  </si>
  <si>
    <t>AttGen</t>
  </si>
  <si>
    <t>Workers' Comp</t>
  </si>
  <si>
    <t>CTS</t>
  </si>
  <si>
    <t xml:space="preserve">Debt Services </t>
  </si>
  <si>
    <t>12F</t>
  </si>
  <si>
    <t>154</t>
  </si>
  <si>
    <t>828</t>
  </si>
  <si>
    <t>06K</t>
  </si>
  <si>
    <t>436</t>
  </si>
  <si>
    <t>20R</t>
  </si>
  <si>
    <t>01B</t>
  </si>
  <si>
    <t>02A</t>
  </si>
  <si>
    <t>19C</t>
  </si>
  <si>
    <t>830</t>
  </si>
  <si>
    <t>039</t>
  </si>
  <si>
    <t>109</t>
  </si>
  <si>
    <t>Subprogram (only used for DSHS in Program 030 and 040)</t>
  </si>
  <si>
    <t>091-Redistricting Commission</t>
  </si>
  <si>
    <t>458</t>
  </si>
  <si>
    <t>472</t>
  </si>
  <si>
    <t>SFA-Student Finanical Aid</t>
  </si>
  <si>
    <t>010-Operating</t>
  </si>
  <si>
    <t>OTH-Health Care Auth-Other</t>
  </si>
  <si>
    <t>010-Children &amp; Family Services</t>
  </si>
  <si>
    <t>020-Juvenile Rehabilitation</t>
  </si>
  <si>
    <t>145-Payments to Other Agencies</t>
  </si>
  <si>
    <t>010-Headquarters</t>
  </si>
  <si>
    <t>020-Field Services</t>
  </si>
  <si>
    <t>035-Institutional Services</t>
  </si>
  <si>
    <t>600-Interagency Payments</t>
  </si>
  <si>
    <t>PCA-Policy Coordination &amp; Administration</t>
  </si>
  <si>
    <t>010-OSPI &amp; Statewide Programs</t>
  </si>
  <si>
    <t>B00-Program B - Toll Operations &amp; Maintenance</t>
  </si>
  <si>
    <t>C00-Program C - Information Technology</t>
  </si>
  <si>
    <t>D00-Program D - Facilities - Operating</t>
  </si>
  <si>
    <t>F00-Program F - Aviation</t>
  </si>
  <si>
    <t>H00-Program H - Program Delivery Management &amp; Support</t>
  </si>
  <si>
    <t>M00-Program M - Highway Maintenance</t>
  </si>
  <si>
    <t>Q00-Program Q - Traffic Operations</t>
  </si>
  <si>
    <t>T00-Program T - Transportation Planning, Data and Research - Op</t>
  </si>
  <si>
    <t>U00-Program U - Charges from Other Agencies</t>
  </si>
  <si>
    <t>V00-Program V - Public Transportation</t>
  </si>
  <si>
    <t>X00-Program X - Washington State Ferries - Operating</t>
  </si>
  <si>
    <t>Y00-Program Y - Rail - Operating</t>
  </si>
  <si>
    <t>Z00-Program Z - Local Programs - Operating</t>
  </si>
  <si>
    <t>Central Service Fund Splits</t>
  </si>
  <si>
    <t>Subprogram</t>
  </si>
  <si>
    <t>AgencyProgram</t>
  </si>
  <si>
    <t>300030</t>
  </si>
  <si>
    <t xml:space="preserve">1000-Community Services/RSN             </t>
  </si>
  <si>
    <t xml:space="preserve">2000-State Facility Services            </t>
  </si>
  <si>
    <t xml:space="preserve">8000-Special Projects                   </t>
  </si>
  <si>
    <t xml:space="preserve">9000-Program Support                    </t>
  </si>
  <si>
    <t>300040</t>
  </si>
  <si>
    <t xml:space="preserve">1000-Community Services                 </t>
  </si>
  <si>
    <t xml:space="preserve">2000-Residential Habilitation Services  </t>
  </si>
  <si>
    <t>IF(pgmcheck=1,OFFSET(AgencyProgram,MATCH((AgyCode),AgencyProgram,0)-1,4,COUNTIF(AgencyProgram,AgyCode)),$A$2)</t>
  </si>
  <si>
    <t xml:space="preserve">Central Service Fund Splits </t>
  </si>
  <si>
    <t>Information and Instructions</t>
  </si>
  <si>
    <t>2.  To view a specific agencies splits choose the agency in the drop down box</t>
  </si>
  <si>
    <t>3.  The top choice in the drop down box will be to view all agencies.</t>
  </si>
  <si>
    <t>8.  Program and Subprogram detail is only needed for certain agencies.  The drop down will display a blank if the agency does not need program/subprogram detail.</t>
  </si>
  <si>
    <t>4.  You will only be able to update, edit or delete a fund split at the agency level.  If all agencies are chosen it is view only and edits cannot be made.</t>
  </si>
  <si>
    <t>5.  Agencies fund splits begin on row 10.  You will be able to delete or clear any row starting at row 10 and below.  Unlike the previous fund split sheet deleting is allowed</t>
  </si>
  <si>
    <t xml:space="preserve">    This will simplyfy formulas in the model.  If an agency has only one split for all services then you will just need to copy the split to all columns.</t>
  </si>
  <si>
    <t>Non Budgeted Fund</t>
  </si>
  <si>
    <t>Program2</t>
  </si>
  <si>
    <t>ProgramCode</t>
  </si>
  <si>
    <t>6.  Once you have selected an agency there will be drop down selections that needs to be filled out in columns F, G, H, and I.  These will be smart lists that only apply to the specific agency.</t>
  </si>
  <si>
    <t>16A</t>
  </si>
  <si>
    <t>14E</t>
  </si>
  <si>
    <t>424</t>
  </si>
  <si>
    <t>PEB-Health Care Auth-Employee Benefits</t>
  </si>
  <si>
    <t>SEB</t>
  </si>
  <si>
    <t>492</t>
  </si>
  <si>
    <t>SEB-School Employee Benefits Board</t>
  </si>
  <si>
    <t>492-1 School Employees' Insurance Account</t>
  </si>
  <si>
    <t>Non</t>
  </si>
  <si>
    <t>B</t>
  </si>
  <si>
    <t>169-6 Horse Racing Commission Op Account-Non Appropriated</t>
  </si>
  <si>
    <t>14V</t>
  </si>
  <si>
    <t>15M</t>
  </si>
  <si>
    <t>08V</t>
  </si>
  <si>
    <t>08V-6 Stewardship Account</t>
  </si>
  <si>
    <t>11V</t>
  </si>
  <si>
    <t>11V-7 Veterans Estate Mgmt Program</t>
  </si>
  <si>
    <t>500</t>
  </si>
  <si>
    <t>496</t>
  </si>
  <si>
    <t>747</t>
  </si>
  <si>
    <t>16J</t>
  </si>
  <si>
    <t>511</t>
  </si>
  <si>
    <t>595</t>
  </si>
  <si>
    <t>182</t>
  </si>
  <si>
    <t>216</t>
  </si>
  <si>
    <t>219</t>
  </si>
  <si>
    <t>268</t>
  </si>
  <si>
    <t>513</t>
  </si>
  <si>
    <t>All Other</t>
  </si>
  <si>
    <t>Risk Mgmt Division</t>
  </si>
  <si>
    <t>Self Insurance</t>
  </si>
  <si>
    <t xml:space="preserve">7.  Each column starting in column J through column S will need to have a fund split that equals 100% for the agency.  All columns will need to be filled unlike the previous sheet where blanks were ok.  </t>
  </si>
  <si>
    <t>011-House of Reps</t>
  </si>
  <si>
    <t>108-1 Motor Vehicle Acct-State</t>
  </si>
  <si>
    <t>013-Jt Trans Committee</t>
  </si>
  <si>
    <t>218-1 Multimodal Acct-State</t>
  </si>
  <si>
    <t>014-Leg Audit &amp; Review</t>
  </si>
  <si>
    <t>553-1 Perf Audits of Govt-State</t>
  </si>
  <si>
    <t>099-1 PS Cap Construction-State</t>
  </si>
  <si>
    <t>035-State Actuary</t>
  </si>
  <si>
    <t>418-1 St Hlth Care Admn Ac-State</t>
  </si>
  <si>
    <t>492-1 School Employees' In-State</t>
  </si>
  <si>
    <t>600-1 Retirmnt Sys Expense-State</t>
  </si>
  <si>
    <t>036-St Leg Labor Rel</t>
  </si>
  <si>
    <t>037-Leg Support Services</t>
  </si>
  <si>
    <t>442-6 Leg Gift Center Acct-Non-Appr</t>
  </si>
  <si>
    <t>038-Joint Leg Syst Comm</t>
  </si>
  <si>
    <t>040-Statute Law Comm</t>
  </si>
  <si>
    <t>197-6 Statute Law Comm Pub-Non-Appr</t>
  </si>
  <si>
    <t>050-Judicial Conduct</t>
  </si>
  <si>
    <t>055-Admin Office Courts</t>
  </si>
  <si>
    <t>001-7 General Fund-Local</t>
  </si>
  <si>
    <t>001-X General Fund-CRF App</t>
  </si>
  <si>
    <t>16A-1 Judicial Stabil Trst-State</t>
  </si>
  <si>
    <t>543-1 Judicial Info System-State</t>
  </si>
  <si>
    <t>056-Public Defense</t>
  </si>
  <si>
    <t>057-Civil Legal Aid</t>
  </si>
  <si>
    <t>17L-6 Foreclosure Fairness-Non-Appr</t>
  </si>
  <si>
    <t>075-Governor</t>
  </si>
  <si>
    <t>09R-1 Econ Dev Strat R A-State</t>
  </si>
  <si>
    <t>26B-1 Climate Investment-State</t>
  </si>
  <si>
    <t>081-1 WSP Highway Account-State</t>
  </si>
  <si>
    <t>076-Spec Approps to Gov</t>
  </si>
  <si>
    <t>001-A General Fund-Fam Supt</t>
  </si>
  <si>
    <t>001-C General Fund-Medicaid</t>
  </si>
  <si>
    <t>001-H General Fund-ARPA</t>
  </si>
  <si>
    <t>006-1 Public Records Effic-State</t>
  </si>
  <si>
    <t>02G-1 Health Prfessns Acct-State</t>
  </si>
  <si>
    <t>202-1 Med Test Site Licen-State</t>
  </si>
  <si>
    <t>24B-1 Found Pub Hlth Svc-State</t>
  </si>
  <si>
    <t>24J-1 Workforce Ed Invest-State</t>
  </si>
  <si>
    <t>441-1 Local Gov Archives-State</t>
  </si>
  <si>
    <t>447-6 Info Tech Invest Rev-Non-Appr</t>
  </si>
  <si>
    <t>706-2 COVID Fiscal Recover-Federal</t>
  </si>
  <si>
    <t>080-Lieutenant Governor</t>
  </si>
  <si>
    <t>07L-6 Leg Int Trade Acct-Non-Appr</t>
  </si>
  <si>
    <t>082-Public Disclosure</t>
  </si>
  <si>
    <t>22W-1 Publc Disclsr Transp-State</t>
  </si>
  <si>
    <t>083-WA St Leadership Bd</t>
  </si>
  <si>
    <t>26H-1 WA Leader Board-State</t>
  </si>
  <si>
    <t>26J-6 WA Leader Brd Sp Lic-Non-Appr</t>
  </si>
  <si>
    <t>085-Secretary of State</t>
  </si>
  <si>
    <t>06H-6 WA St Legacy Proj-Non-Appr</t>
  </si>
  <si>
    <t>12M-1 Charitable Org Ed-State</t>
  </si>
  <si>
    <t>14E-1 WA St Library Ops-State</t>
  </si>
  <si>
    <t>14E-6 WA St Library Ops-Non-Appr</t>
  </si>
  <si>
    <t>407-6 Secretary State Rev-Non-Appr</t>
  </si>
  <si>
    <t>415-1 Personnel Svc Acct-State</t>
  </si>
  <si>
    <t>470-6 Imaging Account-Non-Appr</t>
  </si>
  <si>
    <t>086-Indian Affairs</t>
  </si>
  <si>
    <t>087-Asian-Pac-Amer Affr</t>
  </si>
  <si>
    <t>090-State Treasurer</t>
  </si>
  <si>
    <t>404-1 Treasurer's Service-State</t>
  </si>
  <si>
    <t>091-Redistricting Comm</t>
  </si>
  <si>
    <t>095-State Auditor</t>
  </si>
  <si>
    <t>413-6 Municipal Revolving-Non-Appr</t>
  </si>
  <si>
    <t>483-1 Auditing Svcs Revolv-State</t>
  </si>
  <si>
    <t>553-6 Perf Audits of Govt-Non-Appr</t>
  </si>
  <si>
    <t>099-Sal Elected Official</t>
  </si>
  <si>
    <t>100-Attorney General</t>
  </si>
  <si>
    <t>001-Y General Fund-Oth UAR</t>
  </si>
  <si>
    <t>111-1 Public Srvc Revlv-State</t>
  </si>
  <si>
    <t>12F-6 Manf/Mob Hme Disp-Non-Appr</t>
  </si>
  <si>
    <t>141-6 Fed Narcotics Forfet-Non-Appr</t>
  </si>
  <si>
    <t>154-1 Motor Vehcle Arbitrn-State</t>
  </si>
  <si>
    <t>19A-1 Medicaid Fraud Pnlty-State</t>
  </si>
  <si>
    <t>25V-6 Charitable Assets Pr-Non-Appr</t>
  </si>
  <si>
    <t>405-1 Legal Serv Rev Acct-State</t>
  </si>
  <si>
    <t>424-6 Anti-Trust Revolving - Non-Appr</t>
  </si>
  <si>
    <t>828-1 Tobacco Prev/Ctl-State</t>
  </si>
  <si>
    <t>101-Caseload Forecast</t>
  </si>
  <si>
    <t>102-Financial Inst Dept</t>
  </si>
  <si>
    <t>06J-6 Securities Pros Acct-Non-Appr</t>
  </si>
  <si>
    <t>07A-6 M L Fraud Pros Acct-Non-Appr</t>
  </si>
  <si>
    <t>300-6 Financial Svcs Regul-Non-Appr</t>
  </si>
  <si>
    <t>103-Dept Commerce</t>
  </si>
  <si>
    <t>001-Z General Fund-CRRSA</t>
  </si>
  <si>
    <t>058-1 Public Works Assist-State</t>
  </si>
  <si>
    <t>084-1 Building Code Cncl-State</t>
  </si>
  <si>
    <t>107-1 Liquor Excise-State</t>
  </si>
  <si>
    <t>10B-1 Home Security Fund-State</t>
  </si>
  <si>
    <t>12C-1 Affordable Housing-State</t>
  </si>
  <si>
    <t>14H-1 Comm Pres/Dev Auth-State</t>
  </si>
  <si>
    <t>14M-1 Finan Frd &amp; Id Thft-State</t>
  </si>
  <si>
    <t>150-1 Low-Inc Weath/Str - State</t>
  </si>
  <si>
    <t>19V-1 Cancer Research Endo-State</t>
  </si>
  <si>
    <t>205-6 Mobile Home Pk Reloc-Non-Appr</t>
  </si>
  <si>
    <t>22S-6 Landlord Mitigation-Non-Appr</t>
  </si>
  <si>
    <t>22T-1 SW Tourism Marketing-State</t>
  </si>
  <si>
    <t>23R-1 Model Toxics Strmwtr-State</t>
  </si>
  <si>
    <t>263-1 Comm Economic Devel-State</t>
  </si>
  <si>
    <t>26U-1 Apple Health &amp; Homes-State</t>
  </si>
  <si>
    <t>27B-1 Elec Veh Incentive-State</t>
  </si>
  <si>
    <t>285-1 Growth Mgmt Planning-State</t>
  </si>
  <si>
    <t>315-1 Dedicated Cannabis-State</t>
  </si>
  <si>
    <t>501-1 Liquor Revolving Acc-State</t>
  </si>
  <si>
    <t>532-1 Wa Housing Trust Acc-State</t>
  </si>
  <si>
    <t>746-6 Hanford Econ Invest-Non-Appr</t>
  </si>
  <si>
    <t>759-6 Miscellaneous Pgm-Non-Appr</t>
  </si>
  <si>
    <t>777-1 Prostitution Prevent-State</t>
  </si>
  <si>
    <t>887-1 Pub Facil Const Loan-State</t>
  </si>
  <si>
    <t>218-2 Multimodal Acct-Federal</t>
  </si>
  <si>
    <t>26Q-1 Move Ahead WA Flex-State</t>
  </si>
  <si>
    <t>104-Econ &amp; Rev Forecast</t>
  </si>
  <si>
    <t>578-1 Lottery Admin Acct-State</t>
  </si>
  <si>
    <t>105-OFM</t>
  </si>
  <si>
    <t>16R-6 Multiagency Permit T-Non-Appr</t>
  </si>
  <si>
    <t>25N-1 988 BH Crisis Rsp Ln-State</t>
  </si>
  <si>
    <t>421-6 Ed Tech Revolving-Non-Appr</t>
  </si>
  <si>
    <t>436-6 OFM Labor Relations-Non-Appr</t>
  </si>
  <si>
    <t>455-1 Higher Ed Pers Svcs-State</t>
  </si>
  <si>
    <t>466-1 Statewide IT Sys Dev-State</t>
  </si>
  <si>
    <t>472-1 Statewide IT Sys M&amp;O-State</t>
  </si>
  <si>
    <t>472-6 Statewide IT Sys M&amp;O-Non-Appr</t>
  </si>
  <si>
    <t>109-1 Puget Sd Ferry Oper-State</t>
  </si>
  <si>
    <t>107-Health Care Auth</t>
  </si>
  <si>
    <t>001-W General Fund-Oth COVID</t>
  </si>
  <si>
    <t>03C-1 Emer Med/Trauma Care-State</t>
  </si>
  <si>
    <t>05C-1 Crim Justice Treatmt-State</t>
  </si>
  <si>
    <t>08A-1 Education Legacy T A-State</t>
  </si>
  <si>
    <t>08G-6 Flexible Spend Admin-Non-Appr</t>
  </si>
  <si>
    <t>08J-6 Prescrip Drug Cons A-Non-Appr</t>
  </si>
  <si>
    <t>08K-1 Problem Gambling Acc-State</t>
  </si>
  <si>
    <t>16W-1 Hospital Safety Net-State</t>
  </si>
  <si>
    <t>172-6 Basic Hlth Plan Trst-Non-Appr</t>
  </si>
  <si>
    <t>17T-1 Health Benefit Excha-State</t>
  </si>
  <si>
    <t>23L-6 Indian Hlth Imp Rein-Non-Appr</t>
  </si>
  <si>
    <t>24L-1 Ambulance Transport-State</t>
  </si>
  <si>
    <t>24V-1 Telebehav Hea Acc Ac-State</t>
  </si>
  <si>
    <t>25M-1 Hlth Care Afford-State</t>
  </si>
  <si>
    <t>438-6 UDP Benefits Admin-Non-Appr</t>
  </si>
  <si>
    <t>439-6 UMP Admin Bene Acct-Non-Appr</t>
  </si>
  <si>
    <t>474-6 SEBB Flex Spend Admn-Non-Appr</t>
  </si>
  <si>
    <t>475-6 SEBB Dntl Admn Acct-Non-Appr</t>
  </si>
  <si>
    <t>492-6 School Employees' In-Non-Appr</t>
  </si>
  <si>
    <t>493-6 School Empl Ins Acct-Non-Appr</t>
  </si>
  <si>
    <t>494-6 SEBB Med Ben Admin-Non-Appr</t>
  </si>
  <si>
    <t>721-6 Pub Emp/Ret Ins-Non-Appr</t>
  </si>
  <si>
    <t>110-Admin Hearings</t>
  </si>
  <si>
    <t>180-6 Lcl Gov Adm Hearings-Non-Appr</t>
  </si>
  <si>
    <t>484-1 Admin Hearings Revol-State</t>
  </si>
  <si>
    <t>484-7 Admin Hearings Revol-Local</t>
  </si>
  <si>
    <t>116-State Lottery Comm</t>
  </si>
  <si>
    <t>433-6 Shared Game Lottery-Non-Appr</t>
  </si>
  <si>
    <t>577-6 State Lottery Acct-Non-Appr</t>
  </si>
  <si>
    <t>117-Gambling Commission</t>
  </si>
  <si>
    <t>226-6 State Seizure Acct-Non-Appr</t>
  </si>
  <si>
    <t>884-6 Gambling Revolving-Non-Appr</t>
  </si>
  <si>
    <t>118-Hispanic Affairs</t>
  </si>
  <si>
    <t>119-African-Amer Affrs</t>
  </si>
  <si>
    <t>120-Human Rights Comm</t>
  </si>
  <si>
    <t>124-Retirement Systems</t>
  </si>
  <si>
    <t>600-6 Retirmnt Sys Expense-Non-Appr</t>
  </si>
  <si>
    <t>874-6 OASI Revolving Acct-Non-Appr</t>
  </si>
  <si>
    <t>888-6 Defrd Comp Admin Acc-Non-Appr</t>
  </si>
  <si>
    <t>126-Investment Board</t>
  </si>
  <si>
    <t>031-1 Invest Bd Expense Ac-State</t>
  </si>
  <si>
    <t>140-Revenue</t>
  </si>
  <si>
    <t>02W-1 Timber Tax Distr Act-State</t>
  </si>
  <si>
    <t>03N-1 Business License-State</t>
  </si>
  <si>
    <t>044-1 Waste Reduct/Recycle-State</t>
  </si>
  <si>
    <t>196-6 Unclmd Pers Prpty-Non-Appr</t>
  </si>
  <si>
    <t>23P-1 Model Toxics Oper-State</t>
  </si>
  <si>
    <t>300-1 Financial Svcs Regul-State</t>
  </si>
  <si>
    <t>142-Tax Appeals Board</t>
  </si>
  <si>
    <t>147-OMWBE</t>
  </si>
  <si>
    <t>453-1 Minority &amp; Business-State</t>
  </si>
  <si>
    <t>160-Insurance Commission</t>
  </si>
  <si>
    <t>138-1 Insurance Comm Regul-State</t>
  </si>
  <si>
    <t>24P-1 Insur Commiss Fraud-State</t>
  </si>
  <si>
    <t>163-Cons Tech Services</t>
  </si>
  <si>
    <t>458-1 CTS Revolving Acct-State</t>
  </si>
  <si>
    <t>458-6 CTS Revolving Acct-Non-Appr</t>
  </si>
  <si>
    <t>165-Bd of Accountancy</t>
  </si>
  <si>
    <t>02J-1 CPA Account-State</t>
  </si>
  <si>
    <t>166-Bd of Registration</t>
  </si>
  <si>
    <t>024-1 Profess Engineers'-State</t>
  </si>
  <si>
    <t>167-Forensic Investigatn</t>
  </si>
  <si>
    <t>02K-1 Death Investigations-State</t>
  </si>
  <si>
    <t>179-Dept Enterprise Svcs</t>
  </si>
  <si>
    <t>045-6 State Veh Park Acct-Non-Appr</t>
  </si>
  <si>
    <t>422-6 Enterprise Svc Acct-Non-Appr</t>
  </si>
  <si>
    <t>546-6 Risk Mgmt Admin Acct-Non-Appr</t>
  </si>
  <si>
    <t>547-6 Liability Account-Non-Appr</t>
  </si>
  <si>
    <t>185-Horse Racing Comm</t>
  </si>
  <si>
    <t>169-6 Horse Racing Commsn-Non-Appr</t>
  </si>
  <si>
    <t>485-6 WA Bred Owners'-Non-Appr</t>
  </si>
  <si>
    <t>497-6 Class C Purse Acct-Non-Appr</t>
  </si>
  <si>
    <t>190-Indust Insur Appeals</t>
  </si>
  <si>
    <t>163-1 Worker &amp; Comm Right-State</t>
  </si>
  <si>
    <t>195-Liquor Cannabis Bd</t>
  </si>
  <si>
    <t>205-Pilotage Commiss</t>
  </si>
  <si>
    <t>025-1 Pilotage Account-State</t>
  </si>
  <si>
    <t>215-Utilities/Transport</t>
  </si>
  <si>
    <t>111-2 Public Srvc Revlv-Federal</t>
  </si>
  <si>
    <t>19J-6 Universal Comm Svcs-Non-Appr</t>
  </si>
  <si>
    <t>080-1 Grade Crossing Acct-State</t>
  </si>
  <si>
    <t>220-Bd Volun Firefighter</t>
  </si>
  <si>
    <t>204-1 Volun Firefighters-State</t>
  </si>
  <si>
    <t>225-State Patrol</t>
  </si>
  <si>
    <t>03L-1 Cnty Criminal Justic-State</t>
  </si>
  <si>
    <t>03M-1 Munic Criminal Justi-State</t>
  </si>
  <si>
    <t>03P-1 Fire Svcs Trust Acct-State</t>
  </si>
  <si>
    <t>04V-1 Veh License Fraud-State</t>
  </si>
  <si>
    <t>05H-1 Disaster Response-State</t>
  </si>
  <si>
    <t>086-1 Fire Serv Trng Acct-State</t>
  </si>
  <si>
    <t>14W-6 Reduced Cigarette Ig-Non-Appr</t>
  </si>
  <si>
    <t>20E-1 WA Internet Crimes-State</t>
  </si>
  <si>
    <t>210-6 Fire Protection Cont-Non-Appr</t>
  </si>
  <si>
    <t>21C-6 Sexual Assault Kit-Non-Appr</t>
  </si>
  <si>
    <t>225-1 Fngrprint ID Account-State</t>
  </si>
  <si>
    <t>24T-6 Firearms Bckgrnd Chk-Non-Appr</t>
  </si>
  <si>
    <t>515-6 DNA Data Base Acct-Non-Appr</t>
  </si>
  <si>
    <t>081-2 WSP Highway Account-Federal</t>
  </si>
  <si>
    <t>081-7 WSP Highway Account-Local</t>
  </si>
  <si>
    <t>106-1 Highway Safety Acct-State</t>
  </si>
  <si>
    <t>14V-1 Ignition Interlock-State</t>
  </si>
  <si>
    <t>16J-1 SR 520 Corridor Acct-State</t>
  </si>
  <si>
    <t>471-6 St Patrol N A R Acct-Non-Appr</t>
  </si>
  <si>
    <t>511-1 Tacoma Narrows Toll-State</t>
  </si>
  <si>
    <t>595-1 I-405/SR167 Exp Toll - State</t>
  </si>
  <si>
    <t>227-Criminal Justice Trn</t>
  </si>
  <si>
    <t>11K-1 WA Auto Theft Prevnt-State</t>
  </si>
  <si>
    <t>18K-1 24/7 Sobriety Acct-State</t>
  </si>
  <si>
    <t>228-Traffic Safety Comm</t>
  </si>
  <si>
    <t>106-2 Highway Safety Acct-Federal</t>
  </si>
  <si>
    <t>106-7 Highway Safety Acct-Local</t>
  </si>
  <si>
    <t>24Q-1 Cooper Jones Active-State</t>
  </si>
  <si>
    <t>780-1 School Zone Safety-State</t>
  </si>
  <si>
    <t>229-Ind Investigations</t>
  </si>
  <si>
    <t>235-Dept Labor &amp; Indust</t>
  </si>
  <si>
    <t>01F-6 Crime Victims Compen-Non-Appr</t>
  </si>
  <si>
    <t>095-1 Electrical License-State</t>
  </si>
  <si>
    <t>162-1 Farm Lbr Contractor-State</t>
  </si>
  <si>
    <t>21V-1 Constr Regis Inspect-State</t>
  </si>
  <si>
    <t>234-1 Public Works Admin-State</t>
  </si>
  <si>
    <t>262-1 Mfr Home Install/Trn-State</t>
  </si>
  <si>
    <t>27D-6 Drvr Rsrc Cntr Fund-Non-Appr</t>
  </si>
  <si>
    <t>445-6 SI Emp ORA-Non-Appr</t>
  </si>
  <si>
    <t>608-6 Accident Account-Non-Appr</t>
  </si>
  <si>
    <t>609-6 Medical Aid Account-Non-Appr</t>
  </si>
  <si>
    <t>885-1 Plumbing Certificate-State</t>
  </si>
  <si>
    <t>892-1 Pressure Systems Saf-State</t>
  </si>
  <si>
    <t>240-Licensing</t>
  </si>
  <si>
    <t>003-1 Architects' License-State</t>
  </si>
  <si>
    <t>026-1 Real Estate Cmsn-State</t>
  </si>
  <si>
    <t>04E-1 Uniform Commer Code-State</t>
  </si>
  <si>
    <t>04F-1 Real Est Ed Pgm Acct-State</t>
  </si>
  <si>
    <t>06G-1 Real Est App C Acct-State</t>
  </si>
  <si>
    <t>06L-1 Business Professions-State</t>
  </si>
  <si>
    <t>06R-1 Real Estate Research-State</t>
  </si>
  <si>
    <t>146-1 Firearms Range Acct-State</t>
  </si>
  <si>
    <t>15V-1 Funeral &amp; Cemetery-State</t>
  </si>
  <si>
    <t>15V-6 Funeral &amp; Cemetery-Non-Appr</t>
  </si>
  <si>
    <t>16B-1 Landscape Architects-State</t>
  </si>
  <si>
    <t>16B-6 Landscape Architects-Non-Appr</t>
  </si>
  <si>
    <t>16M-1 Appraisal Mgmt Comp-State</t>
  </si>
  <si>
    <t>16M-6 Appraisal Mgmt Comp-Non-Appr</t>
  </si>
  <si>
    <t>21E-1 Con Pistol Lic Renew-State</t>
  </si>
  <si>
    <t>298-6 Geologists' Account-Non-Appr</t>
  </si>
  <si>
    <t>513-1 Derelict Vessel Rmv-State</t>
  </si>
  <si>
    <t>048-1 Marine Fuel Tax Refu-State</t>
  </si>
  <si>
    <t>06T-1 License Plate T Acct-State</t>
  </si>
  <si>
    <t>082-1 Motorcycle Safety Ed-State</t>
  </si>
  <si>
    <t>104-1 Lim Fish &amp; Wildlife-State</t>
  </si>
  <si>
    <t>108-2 Motor Vehicle Acct-Federal</t>
  </si>
  <si>
    <t>108-7 Motor Vehicle Acct-Local</t>
  </si>
  <si>
    <t>17W-1 Limousine Carrier Ac-State</t>
  </si>
  <si>
    <t>19T-1 DOL Tech Improve-State</t>
  </si>
  <si>
    <t>20J-1 Electric Vehicle-State</t>
  </si>
  <si>
    <t>22J-1 Abandoned RV Acct-State</t>
  </si>
  <si>
    <t>24K-1 Agy Finan Trans Acct-State</t>
  </si>
  <si>
    <t>25W-1 Driver License Tech-State</t>
  </si>
  <si>
    <t>245-Military Dept</t>
  </si>
  <si>
    <t>03F-1 911 Account-State</t>
  </si>
  <si>
    <t>05H-2 Disaster Response-Federal</t>
  </si>
  <si>
    <t>08H-1 Military Rent and L-State</t>
  </si>
  <si>
    <t>14R-1 Mil Dep ASSA-State</t>
  </si>
  <si>
    <t>217-1 Oil Spill Prevn Acct-State</t>
  </si>
  <si>
    <t>275-Public Empl Relation</t>
  </si>
  <si>
    <t>300-DSHS</t>
  </si>
  <si>
    <t>001-D General Fund-TANF</t>
  </si>
  <si>
    <t>07W-1 Domestic Violence P-State</t>
  </si>
  <si>
    <t>12T-1 Trauma Brain Injury-State</t>
  </si>
  <si>
    <t>12T-6 Trauma Brain Injury-Non-Appr</t>
  </si>
  <si>
    <t>562-1 Skilled Nursing Fac-State</t>
  </si>
  <si>
    <t>567-1 Long-Term Svcs &amp; Spt - State</t>
  </si>
  <si>
    <t>851-1 Dev Dis Comm Sv Acct-State</t>
  </si>
  <si>
    <t>303-Dept of Health</t>
  </si>
  <si>
    <t>002-1 Hospital Data Collec-State</t>
  </si>
  <si>
    <t>02R-1 Aquatic Lands Acct-State</t>
  </si>
  <si>
    <t>03R-1 Safe Drink Wtr Acct-State</t>
  </si>
  <si>
    <t>04R-2 Drinking Water Assis-Federal</t>
  </si>
  <si>
    <t>04W-1 Water Works Op Cert-State</t>
  </si>
  <si>
    <t>05R-1 Drinking Water Asst-State</t>
  </si>
  <si>
    <t>09L-6 Nursing Res Center-Non-Appr</t>
  </si>
  <si>
    <t>16G-6 Univ Vaccine Purch-Non-Appr</t>
  </si>
  <si>
    <t>214-6 Temp Worker Housing-Non-Appr</t>
  </si>
  <si>
    <t>22U-1 Secure Drug Takeback-State</t>
  </si>
  <si>
    <t>235-1 Youth Tobacco/Vapor-State</t>
  </si>
  <si>
    <t>319-7 Public Health Supp-Local</t>
  </si>
  <si>
    <t>704-6 Covid19PubHeaRespAcc-Non-Appr</t>
  </si>
  <si>
    <t>305-Veterans' Affairs</t>
  </si>
  <si>
    <t>042-1 C E P and R I Acct-State</t>
  </si>
  <si>
    <t>08V-6 Veterans Stewardship-Non-Appr</t>
  </si>
  <si>
    <t>11V-7 Veteran Estate Mgmt-Local</t>
  </si>
  <si>
    <t>213-6 Veterans Emblem Acct-Non-Appr</t>
  </si>
  <si>
    <t>307-Child, Youth, Family</t>
  </si>
  <si>
    <t>001-0 General Fund-Fed Grnt</t>
  </si>
  <si>
    <t>133-6 Childrens' Trst Acct-Non-Appr</t>
  </si>
  <si>
    <t>17B-1 Home Visiting Svcs-State</t>
  </si>
  <si>
    <t>17B-2 Home Visiting Svcs-Federal</t>
  </si>
  <si>
    <t>17F-1 WA Opportunity Path-State</t>
  </si>
  <si>
    <t>17M-6 Indivi-Based/Portabl - Non-Appr</t>
  </si>
  <si>
    <t>20L-Y Early Start Account-Oth UAR</t>
  </si>
  <si>
    <t>310-Corrections</t>
  </si>
  <si>
    <t>206-6 Cost of Supervision-Non-Appr</t>
  </si>
  <si>
    <t>401-6 Correctional Industr-Non-Appr</t>
  </si>
  <si>
    <t>315-Svcs for the Blind</t>
  </si>
  <si>
    <t>02H-6 Business Enterprises-Non-Appr</t>
  </si>
  <si>
    <t>340-Student Achievement</t>
  </si>
  <si>
    <t>17R-1 Aerospace Training S-State</t>
  </si>
  <si>
    <t>22V-6 Medical Student Loan-Non-Appr</t>
  </si>
  <si>
    <t>23A-6 Student Ln Advocate-Non-Appr</t>
  </si>
  <si>
    <t>24A-6 Beh He Ln Rep Pr Acc-Non-Appr</t>
  </si>
  <si>
    <t>26T-6 WA Student Loan-Non-Appr</t>
  </si>
  <si>
    <t>463-6 WA College Sav Prog-Non-Appr</t>
  </si>
  <si>
    <t>496-6 Future Teachers-Non-Appr</t>
  </si>
  <si>
    <t>747-1 Hlth Profsnl Loan/Sc-State</t>
  </si>
  <si>
    <t>747-6 Hlth Profsnl Loan/Sc-Non-Appr</t>
  </si>
  <si>
    <t>748-6 WA Career/College In-Non-Appr</t>
  </si>
  <si>
    <t>785-6 State Ed Trust Fund-Non-Appr</t>
  </si>
  <si>
    <t>788-6 Adv College Tuit Pay-Non-Appr</t>
  </si>
  <si>
    <t>835-6 4-Yr St Child Care - Non-Appr</t>
  </si>
  <si>
    <t>341-LEOFF 2 Retire Bd</t>
  </si>
  <si>
    <t>548-6 LEOFF Plan 2 Expense-Non-Appr</t>
  </si>
  <si>
    <t>18E-6 Educator Certificati-Non-Appr</t>
  </si>
  <si>
    <t>19L-1 Charter Sch Ovr Acct-State</t>
  </si>
  <si>
    <t>25C-2 Elem Sec Sch Emrg Re-Federal</t>
  </si>
  <si>
    <t>480-6 Financial Education-Non-Appr</t>
  </si>
  <si>
    <t>536-6 Federal Food Service-Non-Appr</t>
  </si>
  <si>
    <t>351-School for the Blind</t>
  </si>
  <si>
    <t>19B-6 School for the BA-Non-Appr</t>
  </si>
  <si>
    <t>353-Child Deaf Hrng Loss</t>
  </si>
  <si>
    <t>19H-6 Center for CDHLA-Non-Appr</t>
  </si>
  <si>
    <t>354-Workforce Trng/Ed Bd</t>
  </si>
  <si>
    <t>503-6 Tuitn Recovery Trust-Non-Appr</t>
  </si>
  <si>
    <t>355-Arch/Historic Preser</t>
  </si>
  <si>
    <t>14P-6 Skeletal Human-Non-Appr</t>
  </si>
  <si>
    <t>360-U W</t>
  </si>
  <si>
    <t>064-1 UW Building Account-State</t>
  </si>
  <si>
    <t>12P-1 Geoduck Aquaculture-State</t>
  </si>
  <si>
    <t>145-6 HE Grants/Contract-Non-Appr</t>
  </si>
  <si>
    <t>148-6 HE Dedicated Local-Non-Appr</t>
  </si>
  <si>
    <t>149-6 HE Operating Fees-Non-Appr</t>
  </si>
  <si>
    <t>505-6 U of W Hospital-Non-Appr</t>
  </si>
  <si>
    <t>365-W S U</t>
  </si>
  <si>
    <t>062-1 WSU Building Account-State</t>
  </si>
  <si>
    <t>143-6 HE Federal Appr Acct-Non-Appr</t>
  </si>
  <si>
    <t>370-E W U</t>
  </si>
  <si>
    <t>375-C W U</t>
  </si>
  <si>
    <t>063-1 CWU Capital Projects-State</t>
  </si>
  <si>
    <t>376-T E S C</t>
  </si>
  <si>
    <t>066-1 TESC Capital Project-State</t>
  </si>
  <si>
    <t>380-W W U</t>
  </si>
  <si>
    <t>065-1 WWU Capital Projects-State</t>
  </si>
  <si>
    <t>387-Arts Commission</t>
  </si>
  <si>
    <t>390-Historical Society</t>
  </si>
  <si>
    <t>184-6 St Hist Museum Fund-Non-Appr</t>
  </si>
  <si>
    <t>395-East WA St Hist</t>
  </si>
  <si>
    <t>185-6 East Wa Museum Acct-Non-Appr</t>
  </si>
  <si>
    <t>405-Dept Transportation</t>
  </si>
  <si>
    <t>02M-1 Essential Rail Asst-State</t>
  </si>
  <si>
    <t>039-1 Aeronautics-State</t>
  </si>
  <si>
    <t>039-2 Aeronautics-Federal</t>
  </si>
  <si>
    <t>039-7 Aeronautics-Local</t>
  </si>
  <si>
    <t>045-1 State Veh Park Acct-State</t>
  </si>
  <si>
    <t>08R-1 Waste Tire Removal A-State</t>
  </si>
  <si>
    <t>094-1 Trans Infrastructure-State</t>
  </si>
  <si>
    <t>096-1 Hwy Infrastructure-State</t>
  </si>
  <si>
    <t>096-2 Hwy Infrastructure-Federal</t>
  </si>
  <si>
    <t>097-1 R V Account-State</t>
  </si>
  <si>
    <t>099-2 PS Cap Construction-Federal</t>
  </si>
  <si>
    <t>099-7 PS Cap Construction-Local</t>
  </si>
  <si>
    <t>09H-1 Transpo Partner Acct-State</t>
  </si>
  <si>
    <t>09H-T Transpo Partner Acct-Bonds</t>
  </si>
  <si>
    <t>109-2 Puget Sd Ferry Oper-Federal</t>
  </si>
  <si>
    <t>109-7 Puget Sd Ferry Oper-Local</t>
  </si>
  <si>
    <t>11B-1 Regnl Mob Grnt Acct-State</t>
  </si>
  <si>
    <t>153-1 Rural Mobility-State</t>
  </si>
  <si>
    <t>17P-1 SR 520 Civil Penalty-State</t>
  </si>
  <si>
    <t>18J-1 Capital Vessel Repla-State</t>
  </si>
  <si>
    <t>20H-1 Connecting WA Acct-State</t>
  </si>
  <si>
    <t>20H-T Connecting WA Acct-Bonds</t>
  </si>
  <si>
    <t>215-1 Special Category C-State</t>
  </si>
  <si>
    <t>215-T Special Category C-Bonds</t>
  </si>
  <si>
    <t>218-7 Multimodal Acct-Local</t>
  </si>
  <si>
    <t>218-8 Multimodal Acct-Fed Stim</t>
  </si>
  <si>
    <t>23S-1 PS Gateway Facility-State</t>
  </si>
  <si>
    <t>26A-1 Carbon Emissions Red-State</t>
  </si>
  <si>
    <t>26M-1 Climate Actv Transpo-State</t>
  </si>
  <si>
    <t>26N-1 Climate Transit Pgms-State</t>
  </si>
  <si>
    <t>26P-1 Move Ahead WA Acct-State</t>
  </si>
  <si>
    <t>26P-2 Move Ahead WA Acct-Federal</t>
  </si>
  <si>
    <t>26Q-2 Move Ahead WA Flex-Federal</t>
  </si>
  <si>
    <t>410-6 Transp Equipment Acc-Non-Appr</t>
  </si>
  <si>
    <t>535-1 Alaskan Way Viaduct-State</t>
  </si>
  <si>
    <t>550-1 Transp 2003 (Nickel)-State</t>
  </si>
  <si>
    <t>571-1 Multiuse Roadway Saf-State</t>
  </si>
  <si>
    <t>406-County Road Admin Bd</t>
  </si>
  <si>
    <t>102-1 Rural Arterial Trust-State</t>
  </si>
  <si>
    <t>186-1 County Arterial Pres-State</t>
  </si>
  <si>
    <t>23M-6 CRAB Emer Loan Acct-Non-Appr</t>
  </si>
  <si>
    <t>407-Transpo Improve Bd</t>
  </si>
  <si>
    <t>08M-1 Small City Pave/Side-State</t>
  </si>
  <si>
    <t>144-1 Tran Improv Account-State</t>
  </si>
  <si>
    <t>17N-1 Complete Streets Gra-State</t>
  </si>
  <si>
    <t>410-Transportation Comm</t>
  </si>
  <si>
    <t>411-FMSIB</t>
  </si>
  <si>
    <t>09E-1 Freight Mobil Inv A-State</t>
  </si>
  <si>
    <t>11E-1 Freight Mblty Multi-State</t>
  </si>
  <si>
    <t>460-Columbia River Gorge</t>
  </si>
  <si>
    <t>461-Dept of Ecology</t>
  </si>
  <si>
    <t>027-1 Reclamation Acct-State</t>
  </si>
  <si>
    <t>02P-1 Flood Control Assist-State</t>
  </si>
  <si>
    <t>032-1 Emergency Water Proj-State</t>
  </si>
  <si>
    <t>05W-1 St Drought Prepare-State</t>
  </si>
  <si>
    <t>072-1 Improv-Water Supply - State</t>
  </si>
  <si>
    <t>10G-1 Water Rights Track-State</t>
  </si>
  <si>
    <t>116-6 Basic Data Account-Non-Appr</t>
  </si>
  <si>
    <t>11J-6 Elec Product Recycle-Non-Appr</t>
  </si>
  <si>
    <t>160-1 Wood Stove Education-State</t>
  </si>
  <si>
    <t>16T-6 Product Stewardship-Non-Appr</t>
  </si>
  <si>
    <t>16V-1 Water Rights Process-State</t>
  </si>
  <si>
    <t>176-1 Water Quality Permit-State</t>
  </si>
  <si>
    <t>182-1 Underground Storage-State</t>
  </si>
  <si>
    <t>199-1 Biosolids Prmt Acct-State</t>
  </si>
  <si>
    <t>207-1 Hazardous Waste-State</t>
  </si>
  <si>
    <t>20R-1 Radioactive Mixed-State</t>
  </si>
  <si>
    <t>216-1 Air Poll Contr Acct-State</t>
  </si>
  <si>
    <t>219-1 Air Oper Permit Acct-State</t>
  </si>
  <si>
    <t>21H-1 WWT Plant Oper Cert-State</t>
  </si>
  <si>
    <t>223-1 Oil Spill Response-State</t>
  </si>
  <si>
    <t>22G-6 Photovolt Mod Rcycl-Non-Appr</t>
  </si>
  <si>
    <t>23P-7 Model Toxics Oper-Local</t>
  </si>
  <si>
    <t>23V-1 Voluntary Cleanup Ac-State</t>
  </si>
  <si>
    <t>23W-1 Paint Prdct Steward-State</t>
  </si>
  <si>
    <t>25Q-1 Clean Fuels Pgm Acct-State</t>
  </si>
  <si>
    <t>25R-6 Recycled Content Acc-Non-Appr</t>
  </si>
  <si>
    <t>408-6 Coastal Protec Acct-Non-Appr</t>
  </si>
  <si>
    <t>564-1 Water Poll Ctrl Adm-State</t>
  </si>
  <si>
    <t>462-Pollution Liab Insur</t>
  </si>
  <si>
    <t>20T-1 PLIA UST Revolving-State</t>
  </si>
  <si>
    <t>544-1 Pollution Liab Insur-State</t>
  </si>
  <si>
    <t>545-6 Heating Oil Pollut-Non-Appr</t>
  </si>
  <si>
    <t>463-Energy Fac Site Eval</t>
  </si>
  <si>
    <t>26G-7 Energy Fac Site Eval-Local</t>
  </si>
  <si>
    <t>465-Parks &amp; Rec Comm</t>
  </si>
  <si>
    <t>007-1 Winter Recreation-State</t>
  </si>
  <si>
    <t>018-1 Millersylvania Park-State</t>
  </si>
  <si>
    <t>01B-1 ORV/NonHiwy Veh Acct-State</t>
  </si>
  <si>
    <t>08P-6 State Parks Ed Enh-Non-Appr</t>
  </si>
  <si>
    <t>09B-6 Boating Safety Ed C-Non-Appr</t>
  </si>
  <si>
    <t>12L-6 Outdoor Ed &amp; Rec-Non-Appr</t>
  </si>
  <si>
    <t>159-6 Parks Improvement Ac-Non-Appr</t>
  </si>
  <si>
    <t>269-1 Parks Renewal Acct-State</t>
  </si>
  <si>
    <t>269-7 Parks Renewal Acct-Local</t>
  </si>
  <si>
    <t>467-Rec &amp; Conservation</t>
  </si>
  <si>
    <t>06A-1 Salmon Recovery Acct-State</t>
  </si>
  <si>
    <t>267-1 Recreation Resources-State</t>
  </si>
  <si>
    <t>818-1 Youth Athletic Facil-State</t>
  </si>
  <si>
    <t>468-Env &amp; Land Use Hrg</t>
  </si>
  <si>
    <t>471-Conservation Comm</t>
  </si>
  <si>
    <t>477-Fish &amp; Wildlife</t>
  </si>
  <si>
    <t>04M-1 Recreatnl Fish Enhan-State</t>
  </si>
  <si>
    <t>071-1 Warm Water Game Fish-State</t>
  </si>
  <si>
    <t>07V-6 Fish &amp; Wild E Reward-Non-Appr</t>
  </si>
  <si>
    <t>098-1 EW Pheas Enh Acct-State</t>
  </si>
  <si>
    <t>09J-6 WA Coast Crab Pot B-Non-Appr</t>
  </si>
  <si>
    <t>110-1 Special Wildlife-State</t>
  </si>
  <si>
    <t>110-2 Special Wildlife-Federal</t>
  </si>
  <si>
    <t>110-7 Special Wildlife-Local</t>
  </si>
  <si>
    <t>12G-6 Rockfish Research-Non-Appr</t>
  </si>
  <si>
    <t>14A-1 Wildlife Rehab-State</t>
  </si>
  <si>
    <t>14G-1 Ballast Water Mgmt-State</t>
  </si>
  <si>
    <t>19W-6 Wolf-Livestock Confl - Non-Appr</t>
  </si>
  <si>
    <t>200-2 Reg Fish Salmonid-Federal</t>
  </si>
  <si>
    <t>209-6 Region Fisheries Enh-Non-Appr</t>
  </si>
  <si>
    <t>21S-1 Aquat Invas Spec Mgt-State</t>
  </si>
  <si>
    <t>22N-6 F&amp;W Fed Lnds Rev-Non-Appr</t>
  </si>
  <si>
    <t>24N-1 Fish Wildlife Consv-State</t>
  </si>
  <si>
    <t>259-6 Coastal Crab-Non-Appr</t>
  </si>
  <si>
    <t>320-6 PS Crab Pot Buoy Tag-Non-Appr</t>
  </si>
  <si>
    <t>444-6 Fish &amp; Wild Equip-Non-Appr</t>
  </si>
  <si>
    <t>507-1 Oyster Reserve Land-State</t>
  </si>
  <si>
    <t>478-Puget Sound Partner</t>
  </si>
  <si>
    <t>490-DNR</t>
  </si>
  <si>
    <t>014-1 Forest Development-State</t>
  </si>
  <si>
    <t>02A-1 Surveys &amp; Maps Acct-State</t>
  </si>
  <si>
    <t>030-6 Land Cont Forst Fire-Non-Appr</t>
  </si>
  <si>
    <t>041-1 Res Mgmt Cost Acct-State</t>
  </si>
  <si>
    <t>04H-1 Surface Mining Recl-State</t>
  </si>
  <si>
    <t>07E-1 Con Harv Rev Account-State</t>
  </si>
  <si>
    <t>07E-6 Con Harv Rev Account-Non-Appr</t>
  </si>
  <si>
    <t>087-6 Park Land Trust Rvlg-Non-Appr</t>
  </si>
  <si>
    <t>11H-1 Forest &amp; Fish Suppt-State</t>
  </si>
  <si>
    <t>158-1 Aquatic Land Dredged-State</t>
  </si>
  <si>
    <t>167-1 Nat Resources Conser-State</t>
  </si>
  <si>
    <t>190-1 Forest Assessment-State</t>
  </si>
  <si>
    <t>190-6 Forest Assessment-Non-Appr</t>
  </si>
  <si>
    <t>193-1 ST Forest Nursery-State</t>
  </si>
  <si>
    <t>193-6 ST Forest Nursery-Non-Appr</t>
  </si>
  <si>
    <t>198-1 Access Road Rev Acct-State</t>
  </si>
  <si>
    <t>198-6 Access Road Rev Acct-Non-Appr</t>
  </si>
  <si>
    <t>19C-1 Forest Practices App-State</t>
  </si>
  <si>
    <t>21Q-1 Forest Hlth Rev Acct-State</t>
  </si>
  <si>
    <t>21Q-6 Forest Hlth Rev Acct-Non-Appr</t>
  </si>
  <si>
    <t>22P-1 Nat Rsrc Fed Lnds Rv-State</t>
  </si>
  <si>
    <t>22P-6 Nat Rsrc Fed Lnds Rv-Non-Appr</t>
  </si>
  <si>
    <t>25P-1 Wildfire Forest Comm-State</t>
  </si>
  <si>
    <t>566-1 Comm Forest Trust-State</t>
  </si>
  <si>
    <t>830-1 Agric College Trst-State</t>
  </si>
  <si>
    <t>495-Agriculture</t>
  </si>
  <si>
    <t>126-6 Agric Local Acct-Non-Appr</t>
  </si>
  <si>
    <t>128-6 Grain Inspection-Non-Appr</t>
  </si>
  <si>
    <t>131-6 Fair Account-Non-Appr</t>
  </si>
  <si>
    <t>21N-1 NE WA Wolf-Livestock - State</t>
  </si>
  <si>
    <t>24G-6 Hemp Regulatory Acct-Non-Appr</t>
  </si>
  <si>
    <t>516-6 Fruit/Vegetable Insp-Non-Appr</t>
  </si>
  <si>
    <t>823-6 Livestock Nutr Mgmt-Non-Appr</t>
  </si>
  <si>
    <t>540-Employment Security</t>
  </si>
  <si>
    <t>119-2 Unemploy Comp Admin-Federal</t>
  </si>
  <si>
    <t>120-1 Admin Contingen Acct-State</t>
  </si>
  <si>
    <t>134-1 Employment Service-State</t>
  </si>
  <si>
    <t>16L-6 Accessible Community-Non-Appr</t>
  </si>
  <si>
    <t>22F-1 Fam Med Lv Insurance-State</t>
  </si>
  <si>
    <t>25B-1 Unemp Ins Relief-State</t>
  </si>
  <si>
    <t>699-C T C S</t>
  </si>
  <si>
    <t>060-1 Comm/Tech Cap Proj A-State</t>
  </si>
  <si>
    <t>11A-6 Employment Training-Non-Appr</t>
  </si>
  <si>
    <t>443-6 Data Proc-Hi Educ - Non-Appr</t>
  </si>
  <si>
    <t>561-6 Comm/Tech College In-Non-Appr</t>
  </si>
  <si>
    <t>406-1 Sal &amp; Insur Incr-Rev - State</t>
  </si>
  <si>
    <t>489-1 Pension Fund Stabilz-State</t>
  </si>
  <si>
    <t>036</t>
  </si>
  <si>
    <t>036-State Legislative Labor Relations</t>
  </si>
  <si>
    <t>083</t>
  </si>
  <si>
    <t>26H</t>
  </si>
  <si>
    <t>083-Washington State Leadership Board</t>
  </si>
  <si>
    <t>26H-1 WA St Leadership Board-State</t>
  </si>
  <si>
    <t>084</t>
  </si>
  <si>
    <t>14M</t>
  </si>
  <si>
    <t>884-6 Gambling Revolving Account-</t>
  </si>
  <si>
    <t>196-6 Unclaimed Personal Property Account-Non-</t>
  </si>
  <si>
    <t>138-1 Insurance Commissioner's Regulatory Account-State</t>
  </si>
  <si>
    <t>24P</t>
  </si>
  <si>
    <t>24P-1 Insurance Commissioner's Fraud Account-State</t>
  </si>
  <si>
    <t>166</t>
  </si>
  <si>
    <t>166-Bd of Reg Prof Eng &amp; Land Surveyors</t>
  </si>
  <si>
    <t>024-1 Profess Engineers' - State</t>
  </si>
  <si>
    <t>229</t>
  </si>
  <si>
    <t>229-Office of Independent Investigations</t>
  </si>
  <si>
    <t>21V</t>
  </si>
  <si>
    <t>21V-1 Construction Registration Inspection Account</t>
  </si>
  <si>
    <t>23P</t>
  </si>
  <si>
    <t xml:space="preserve">23P-1 Model Toxics Oper - State          </t>
  </si>
  <si>
    <t>307</t>
  </si>
  <si>
    <t>307-Dept of Children, Youth and Families</t>
  </si>
  <si>
    <t>030-Early Learning</t>
  </si>
  <si>
    <t xml:space="preserve">090-Program Support      </t>
  </si>
  <si>
    <t>17R</t>
  </si>
  <si>
    <t>24J</t>
  </si>
  <si>
    <t>24J-1 Workforce Education Investment Account - State</t>
  </si>
  <si>
    <t>463</t>
  </si>
  <si>
    <t>463-6 Washington College Savings Program Account</t>
  </si>
  <si>
    <t>19L</t>
  </si>
  <si>
    <t>149-6 Inst of Hi Ed-Operating Fees Acct-Non-Appr</t>
  </si>
  <si>
    <t>I00</t>
  </si>
  <si>
    <t>09H</t>
  </si>
  <si>
    <t>I00-Program I - Improvements - Capital</t>
  </si>
  <si>
    <t>20H</t>
  </si>
  <si>
    <t>K00-Program K - Public Private Partnerships - Operating</t>
  </si>
  <si>
    <t>P0C</t>
  </si>
  <si>
    <t>P0C-Program P - Preservation - Capital</t>
  </si>
  <si>
    <t>S00-Program S - Transp Management &amp; Support</t>
  </si>
  <si>
    <t>W0C</t>
  </si>
  <si>
    <t>W0C-Program W - Wa State Ferries-Construction - Capital</t>
  </si>
  <si>
    <t>09E</t>
  </si>
  <si>
    <t>09E-1 Freight Mobility Investment Account-State</t>
  </si>
  <si>
    <t>027</t>
  </si>
  <si>
    <t>02P</t>
  </si>
  <si>
    <t>163-1 Worker/Comm Right to Know</t>
  </si>
  <si>
    <t>199</t>
  </si>
  <si>
    <t>23P-1 Model Toxics Control Operating Account</t>
  </si>
  <si>
    <t>564</t>
  </si>
  <si>
    <t>544-1 Pollution Liab Insurance Prog Trus-State</t>
  </si>
  <si>
    <t>545-6 Heating Oil Pollution Liab Trust-Non-Approp</t>
  </si>
  <si>
    <t>463-Energy Facility Site Eval Council</t>
  </si>
  <si>
    <t xml:space="preserve">471-State Conservation Commission </t>
  </si>
  <si>
    <t>24N</t>
  </si>
  <si>
    <t>24N-1 Fish, Wildlife, and Conservation Account-State</t>
  </si>
  <si>
    <t>23P-1 Model Toxics Oper - State</t>
  </si>
  <si>
    <t>014-1 Forest Development Account</t>
  </si>
  <si>
    <t>01B-1 ORV &amp; Non-Highway Vehicle Account</t>
  </si>
  <si>
    <t>02A-1 Surveys and Maps Account</t>
  </si>
  <si>
    <t>02R-1 Aquatic Lands Enhancement Account</t>
  </si>
  <si>
    <t>041-1 Resource Management Cost Account</t>
  </si>
  <si>
    <t>04H-1 Surface Mining Reclamation Account</t>
  </si>
  <si>
    <t>05H</t>
  </si>
  <si>
    <t>05H-1 Disaster Response Account</t>
  </si>
  <si>
    <t>087-6 Park Land Trust Revolving Account</t>
  </si>
  <si>
    <t>11H-1 Forest and Fish Support Account</t>
  </si>
  <si>
    <t>158</t>
  </si>
  <si>
    <t>158-1 Aquatic Land Dregded Material Disposal Site Account</t>
  </si>
  <si>
    <t xml:space="preserve">167-1 Natural Resources Conservation Areas Stewardship Account </t>
  </si>
  <si>
    <t xml:space="preserve">190-6 Forest Fire Protection Assessment </t>
  </si>
  <si>
    <t>193-6 State Forest Nursery Revolving Account</t>
  </si>
  <si>
    <t>198-6 Access Road Revolving Account</t>
  </si>
  <si>
    <t>19C-1 Forest Practices Application Account</t>
  </si>
  <si>
    <t>216-1 Air Pollution Control Account</t>
  </si>
  <si>
    <t>21Q</t>
  </si>
  <si>
    <t>21Q-6 Forest Health Revolving Account</t>
  </si>
  <si>
    <t>268-1 NOVA Program Account</t>
  </si>
  <si>
    <t>513-1 Derelict Vessel Removal Account</t>
  </si>
  <si>
    <t>830-1 Agricultural College Trust Management Account</t>
  </si>
  <si>
    <t>22F</t>
  </si>
  <si>
    <t>22F-1 Family and Medical Leave Insurance Account</t>
  </si>
  <si>
    <t>24J-1 CCL</t>
  </si>
  <si>
    <t>447</t>
  </si>
  <si>
    <t>447-6 IT DR Coop</t>
  </si>
  <si>
    <t>567</t>
  </si>
  <si>
    <t>567-1 LTCSS</t>
  </si>
  <si>
    <t>541</t>
  </si>
  <si>
    <t>542</t>
  </si>
  <si>
    <t>543</t>
  </si>
  <si>
    <t>School Employee Benefits Board</t>
  </si>
  <si>
    <t>Children and Family</t>
  </si>
  <si>
    <t>Early Learning</t>
  </si>
  <si>
    <t>Program Support</t>
  </si>
  <si>
    <t>Health Care Services</t>
  </si>
  <si>
    <t>Student Financial Services</t>
  </si>
  <si>
    <t xml:space="preserve">OSPI &amp; Statewide Programs                                   </t>
  </si>
  <si>
    <t>01X</t>
  </si>
  <si>
    <t xml:space="preserve">State Board of Education                                    </t>
  </si>
  <si>
    <t>01Y</t>
  </si>
  <si>
    <t xml:space="preserve">Professional Educator Standards Board                       </t>
  </si>
  <si>
    <t>01Z</t>
  </si>
  <si>
    <t xml:space="preserve">Hold Harmless Payments                                      </t>
  </si>
  <si>
    <t xml:space="preserve">General Apportionment                                       </t>
  </si>
  <si>
    <t xml:space="preserve">Pupil Transportation                                        </t>
  </si>
  <si>
    <t xml:space="preserve">School Food Services                                        </t>
  </si>
  <si>
    <t xml:space="preserve">Special Education                                           </t>
  </si>
  <si>
    <t xml:space="preserve">Educational Service Districts                               </t>
  </si>
  <si>
    <t xml:space="preserve">Levy Equalization                                           </t>
  </si>
  <si>
    <t xml:space="preserve">Elementary &amp; Secondary School Improvement                   </t>
  </si>
  <si>
    <t xml:space="preserve">Institutional Education                                     </t>
  </si>
  <si>
    <t xml:space="preserve">Education of Highly Capable Students                        </t>
  </si>
  <si>
    <t xml:space="preserve">Education Reform                                            </t>
  </si>
  <si>
    <t>05X</t>
  </si>
  <si>
    <t xml:space="preserve">Grants and Pass-Through Funding                             </t>
  </si>
  <si>
    <t xml:space="preserve">Transitional Bilingual Instruction                          </t>
  </si>
  <si>
    <t xml:space="preserve">Learning Assistance Program (LAP)                           </t>
  </si>
  <si>
    <t xml:space="preserve">Charter Schools Apportionment                               </t>
  </si>
  <si>
    <t xml:space="preserve">Charter School Commission                                   </t>
  </si>
  <si>
    <t xml:space="preserve">Compensation Adjustments                                    </t>
  </si>
  <si>
    <t>1.  Fund splits currently on the sheet are the final fund splits from the 2022 Supplemental model</t>
  </si>
  <si>
    <t>9.  Please send updated fund split information to your assigned budget assistant with a copy to the central service model budget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</si>
</sst>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b/>
      <sz val="10"/>
      <name val="Arial"/>
      <family val="2"/>
    </font>
    <font>
      <b/>
      <sz val="10"/>
      <color theme="0"/>
      <name val="Arial"/>
      <family val="2"/>
    </font>
    <font>
      <b/>
      <sz val="11"/>
      <name val="Calibri"/>
      <family val="2"/>
      <scheme val="minor"/>
    </font>
    <font>
      <sz val="10"/>
      <color rgb="FFFF0000"/>
      <name val="Arial"/>
      <family val="2"/>
    </font>
    <font>
      <sz val="9"/>
      <color rgb="FFFF0000"/>
      <name val="Arial"/>
      <family val="2"/>
    </font>
    <font>
      <b/>
      <sz val="12"/>
      <name val="Arial"/>
      <family val="2"/>
    </font>
    <font>
      <b/>
      <sz val="11"/>
      <name val="Arial"/>
      <family val="2"/>
    </font>
    <font>
      <sz val="10"/>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double">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9">
    <xf numFmtId="0" fontId="0" fillId="0" borderId="0"/>
    <xf numFmtId="9"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9" fontId="1" fillId="0" borderId="0" applyFont="0" applyFill="0" applyBorder="0" applyAlignment="0" applyProtection="0"/>
  </cellStyleXfs>
  <cellXfs count="79">
    <xf numFmtId="0" fontId="0" fillId="0" borderId="0" xfId="0"/>
    <xf numFmtId="0" fontId="6" fillId="2" borderId="1" xfId="2" applyNumberFormat="1" applyFont="1" applyFill="1" applyBorder="1" applyAlignment="1">
      <alignment wrapText="1"/>
    </xf>
    <xf numFmtId="0" fontId="6" fillId="2" borderId="2" xfId="2" applyNumberFormat="1" applyFont="1" applyFill="1" applyBorder="1" applyAlignment="1"/>
    <xf numFmtId="0" fontId="6" fillId="2" borderId="2" xfId="2" applyNumberFormat="1" applyFont="1" applyFill="1" applyBorder="1" applyAlignment="1">
      <alignment wrapText="1"/>
    </xf>
    <xf numFmtId="0" fontId="7" fillId="0" borderId="4" xfId="0" applyFont="1" applyFill="1" applyBorder="1"/>
    <xf numFmtId="10" fontId="0" fillId="0" borderId="4" xfId="1" applyNumberFormat="1" applyFont="1" applyFill="1" applyBorder="1"/>
    <xf numFmtId="10" fontId="0" fillId="0" borderId="5" xfId="1" applyNumberFormat="1" applyFont="1" applyFill="1" applyBorder="1"/>
    <xf numFmtId="10" fontId="0" fillId="0" borderId="6" xfId="1" applyNumberFormat="1" applyFont="1" applyFill="1" applyBorder="1"/>
    <xf numFmtId="0" fontId="9" fillId="3" borderId="7" xfId="0" applyFont="1" applyFill="1" applyBorder="1"/>
    <xf numFmtId="0" fontId="7" fillId="4" borderId="7" xfId="0" applyFont="1" applyFill="1" applyBorder="1"/>
    <xf numFmtId="0" fontId="7" fillId="0" borderId="7" xfId="0" applyFont="1" applyBorder="1"/>
    <xf numFmtId="10" fontId="0" fillId="0" borderId="0" xfId="1" applyNumberFormat="1" applyFont="1"/>
    <xf numFmtId="0" fontId="7" fillId="0" borderId="0" xfId="0" applyFont="1" applyFill="1" applyBorder="1"/>
    <xf numFmtId="0" fontId="0" fillId="0" borderId="0" xfId="0" applyAlignment="1">
      <alignment horizontal="left"/>
    </xf>
    <xf numFmtId="0" fontId="0" fillId="6" borderId="0" xfId="0" applyFill="1"/>
    <xf numFmtId="0" fontId="0" fillId="0" borderId="0" xfId="0" applyFill="1"/>
    <xf numFmtId="164" fontId="0" fillId="0" borderId="0" xfId="0" applyNumberFormat="1" applyFill="1"/>
    <xf numFmtId="0" fontId="6" fillId="5" borderId="8" xfId="2" applyNumberFormat="1" applyFont="1" applyFill="1" applyBorder="1" applyAlignment="1"/>
    <xf numFmtId="0" fontId="10" fillId="5" borderId="8" xfId="2" applyNumberFormat="1" applyFont="1" applyFill="1" applyBorder="1" applyAlignment="1"/>
    <xf numFmtId="10" fontId="0" fillId="5" borderId="8" xfId="0" applyNumberFormat="1" applyFont="1" applyFill="1" applyBorder="1" applyAlignment="1">
      <alignment wrapText="1"/>
    </xf>
    <xf numFmtId="0" fontId="0" fillId="7" borderId="0" xfId="0" applyFill="1"/>
    <xf numFmtId="0" fontId="7" fillId="0" borderId="9" xfId="0" applyFont="1" applyBorder="1"/>
    <xf numFmtId="0" fontId="7" fillId="4" borderId="9" xfId="0" applyFont="1" applyFill="1" applyBorder="1"/>
    <xf numFmtId="0" fontId="9" fillId="3" borderId="9" xfId="0" applyFont="1" applyFill="1" applyBorder="1"/>
    <xf numFmtId="0" fontId="8" fillId="7" borderId="0" xfId="0" applyFont="1" applyFill="1"/>
    <xf numFmtId="0" fontId="6" fillId="2" borderId="0" xfId="2" applyNumberFormat="1" applyFont="1" applyFill="1" applyBorder="1" applyAlignment="1">
      <alignment horizontal="center" wrapText="1"/>
    </xf>
    <xf numFmtId="0" fontId="8" fillId="0" borderId="10" xfId="0" applyFont="1" applyBorder="1" applyAlignment="1">
      <alignment horizontal="centerContinuous"/>
    </xf>
    <xf numFmtId="0" fontId="8" fillId="0" borderId="11" xfId="0" applyFont="1" applyBorder="1" applyAlignment="1">
      <alignment horizontal="centerContinuous"/>
    </xf>
    <xf numFmtId="0" fontId="0" fillId="0" borderId="0" xfId="0" applyFill="1" applyBorder="1"/>
    <xf numFmtId="0" fontId="9" fillId="0" borderId="0" xfId="0" applyFont="1" applyFill="1" applyBorder="1"/>
    <xf numFmtId="0" fontId="0" fillId="8" borderId="0" xfId="0" applyFill="1"/>
    <xf numFmtId="0" fontId="0" fillId="6" borderId="0" xfId="0" applyFill="1" applyProtection="1">
      <protection locked="0"/>
    </xf>
    <xf numFmtId="0" fontId="0" fillId="0" borderId="0" xfId="0" applyFill="1" applyAlignment="1">
      <alignment horizontal="left"/>
    </xf>
    <xf numFmtId="0" fontId="6" fillId="2" borderId="2" xfId="2" applyNumberFormat="1" applyFont="1" applyFill="1" applyBorder="1" applyAlignment="1">
      <alignment horizontal="left"/>
    </xf>
    <xf numFmtId="0" fontId="10" fillId="5" borderId="8" xfId="2" applyNumberFormat="1" applyFont="1" applyFill="1" applyBorder="1" applyAlignment="1">
      <alignment horizontal="left"/>
    </xf>
    <xf numFmtId="0" fontId="12" fillId="0" borderId="0" xfId="0" applyFont="1" applyFill="1" applyAlignment="1">
      <alignment horizontal="left" indent="2"/>
    </xf>
    <xf numFmtId="0" fontId="11" fillId="0" borderId="0" xfId="0" applyFont="1" applyFill="1" applyAlignment="1">
      <alignment horizontal="left"/>
    </xf>
    <xf numFmtId="0" fontId="7" fillId="0" borderId="4" xfId="0" quotePrefix="1" applyFont="1" applyFill="1" applyBorder="1"/>
    <xf numFmtId="10" fontId="7" fillId="0" borderId="4" xfId="1" applyNumberFormat="1" applyFont="1" applyFill="1" applyBorder="1"/>
    <xf numFmtId="10" fontId="7" fillId="0" borderId="5" xfId="1" applyNumberFormat="1" applyFont="1" applyFill="1" applyBorder="1"/>
    <xf numFmtId="0" fontId="7" fillId="0" borderId="13" xfId="0" applyFont="1" applyBorder="1"/>
    <xf numFmtId="0" fontId="0" fillId="0" borderId="11" xfId="0" applyBorder="1" applyAlignment="1">
      <alignment horizontal="centerContinuous"/>
    </xf>
    <xf numFmtId="0" fontId="0" fillId="0" borderId="12" xfId="0" applyBorder="1" applyAlignment="1">
      <alignment horizontal="centerContinuous"/>
    </xf>
    <xf numFmtId="0" fontId="13" fillId="0" borderId="0" xfId="0" applyFont="1" applyFill="1" applyAlignment="1">
      <alignment horizontal="left"/>
    </xf>
    <xf numFmtId="0" fontId="9" fillId="3" borderId="3" xfId="0" applyFont="1" applyFill="1" applyBorder="1"/>
    <xf numFmtId="0" fontId="9" fillId="3" borderId="4" xfId="0" applyFont="1" applyFill="1" applyBorder="1"/>
    <xf numFmtId="0" fontId="9" fillId="3" borderId="5" xfId="0" applyFont="1" applyFill="1" applyBorder="1"/>
    <xf numFmtId="0" fontId="7" fillId="4" borderId="3" xfId="0" applyFont="1" applyFill="1" applyBorder="1"/>
    <xf numFmtId="0" fontId="7" fillId="4" borderId="4" xfId="0" applyFont="1" applyFill="1" applyBorder="1"/>
    <xf numFmtId="0" fontId="7" fillId="4" borderId="5" xfId="0" applyFont="1" applyFill="1" applyBorder="1"/>
    <xf numFmtId="0" fontId="7" fillId="0" borderId="3" xfId="0" applyFont="1" applyBorder="1"/>
    <xf numFmtId="0" fontId="7" fillId="0" borderId="4" xfId="0" applyFont="1" applyBorder="1"/>
    <xf numFmtId="0" fontId="7" fillId="0" borderId="5" xfId="0" applyFont="1" applyBorder="1"/>
    <xf numFmtId="0" fontId="7" fillId="0" borderId="9" xfId="0" applyFont="1" applyFill="1" applyBorder="1"/>
    <xf numFmtId="0" fontId="14" fillId="0" borderId="0" xfId="0" applyFont="1"/>
    <xf numFmtId="0" fontId="13" fillId="0" borderId="0" xfId="0" applyFont="1"/>
    <xf numFmtId="10" fontId="0" fillId="0" borderId="0" xfId="1" applyNumberFormat="1" applyFont="1" applyFill="1"/>
    <xf numFmtId="0" fontId="2" fillId="0" borderId="3" xfId="0" applyFont="1" applyFill="1" applyBorder="1"/>
    <xf numFmtId="0" fontId="2" fillId="0" borderId="4" xfId="0" applyFont="1" applyFill="1" applyBorder="1"/>
    <xf numFmtId="10" fontId="15" fillId="0" borderId="4" xfId="1" applyNumberFormat="1" applyFont="1" applyFill="1" applyBorder="1"/>
    <xf numFmtId="10" fontId="15" fillId="0" borderId="5" xfId="1" applyNumberFormat="1" applyFont="1" applyFill="1" applyBorder="1"/>
    <xf numFmtId="10" fontId="15" fillId="0" borderId="6" xfId="1" applyNumberFormat="1" applyFont="1" applyFill="1" applyBorder="1"/>
    <xf numFmtId="10" fontId="15" fillId="0" borderId="0" xfId="1" applyNumberFormat="1" applyFont="1" applyFill="1"/>
    <xf numFmtId="0" fontId="0" fillId="0" borderId="3" xfId="0" applyFont="1" applyFill="1" applyBorder="1"/>
    <xf numFmtId="0" fontId="0" fillId="0" borderId="4" xfId="0" applyFont="1" applyFill="1" applyBorder="1"/>
    <xf numFmtId="0" fontId="0" fillId="0" borderId="0" xfId="0" applyFont="1" applyFill="1"/>
    <xf numFmtId="49" fontId="2" fillId="0" borderId="4" xfId="2" applyNumberFormat="1" applyFont="1" applyFill="1" applyBorder="1" applyAlignment="1"/>
    <xf numFmtId="0" fontId="2" fillId="0" borderId="4" xfId="0" quotePrefix="1" applyFont="1" applyFill="1" applyBorder="1"/>
    <xf numFmtId="0" fontId="0" fillId="0" borderId="0" xfId="0" applyFont="1" applyFill="1" applyBorder="1"/>
    <xf numFmtId="0" fontId="0" fillId="0" borderId="0" xfId="0" quotePrefix="1" applyFont="1" applyFill="1"/>
    <xf numFmtId="10" fontId="6" fillId="2" borderId="2" xfId="1" applyNumberFormat="1" applyFont="1" applyFill="1" applyBorder="1" applyAlignment="1">
      <alignment horizontal="center" wrapText="1"/>
    </xf>
    <xf numFmtId="0" fontId="1" fillId="0" borderId="0" xfId="7"/>
    <xf numFmtId="0" fontId="1" fillId="0" borderId="0" xfId="7"/>
    <xf numFmtId="0" fontId="1" fillId="0" borderId="0" xfId="7"/>
    <xf numFmtId="0" fontId="0" fillId="9" borderId="0" xfId="0" applyFill="1"/>
    <xf numFmtId="10" fontId="1" fillId="0" borderId="0" xfId="1" applyNumberFormat="1" applyFont="1" applyFill="1"/>
    <xf numFmtId="10" fontId="0" fillId="0" borderId="0" xfId="8" applyNumberFormat="1" applyFont="1" applyFill="1"/>
    <xf numFmtId="0" fontId="7" fillId="4" borderId="3" xfId="0" quotePrefix="1" applyFont="1" applyFill="1" applyBorder="1"/>
    <xf numFmtId="0" fontId="7" fillId="4" borderId="4" xfId="0" quotePrefix="1" applyFont="1" applyFill="1" applyBorder="1"/>
  </cellXfs>
  <cellStyles count="9">
    <cellStyle name="Normal" xfId="0" builtinId="0"/>
    <cellStyle name="Normal 10" xfId="2" xr:uid="{00000000-0005-0000-0000-000001000000}"/>
    <cellStyle name="Normal 10 2" xfId="3" xr:uid="{00000000-0005-0000-0000-000002000000}"/>
    <cellStyle name="Normal 10 3" xfId="6" xr:uid="{00000000-0005-0000-0000-000003000000}"/>
    <cellStyle name="Normal 2" xfId="7" xr:uid="{AC9AB4C2-3C2B-40B5-85BC-8568800A1ABE}"/>
    <cellStyle name="Percent" xfId="1" builtinId="5"/>
    <cellStyle name="Percent 11" xfId="8" xr:uid="{70E2C340-725A-4465-A3AB-09B24AB1A115}"/>
    <cellStyle name="Percent 2" xfId="4" xr:uid="{00000000-0005-0000-0000-000005000000}"/>
    <cellStyle name="Percent 3" xfId="5" xr:uid="{00000000-0005-0000-0000-000006000000}"/>
  </cellStyles>
  <dxfs count="12">
    <dxf>
      <font>
        <color theme="1"/>
      </font>
      <numFmt numFmtId="0" formatCode="General"/>
      <border diagonalUp="0" diagonalDown="0">
        <left/>
        <right style="thin">
          <color theme="4" tint="0.39997558519241921"/>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dxf>
    <dxf>
      <numFmt numFmtId="0" formatCode="General"/>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entral%20Service%20Model\2016%20Session\2017%20CarryForwar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entral%20Service%20Model\2023%20Session\CFL\CSM%20Carryforward%20Base%202023-25%20LEG%20Draft%206.27.22%20with%20Plug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um"/>
      <sheetName val="Agency List"/>
      <sheetName val="Rollup"/>
      <sheetName val="MiscLoad"/>
      <sheetName val="AssumptionsSummary"/>
      <sheetName val="Sheet4"/>
      <sheetName val="085_SEC"/>
      <sheetName val="095_Auditor"/>
      <sheetName val="100_AttGen"/>
      <sheetName val="105_OCIO"/>
      <sheetName val="110_OAH"/>
      <sheetName val="163_StateDataCenter"/>
      <sheetName val="163_SGS"/>
      <sheetName val="163_ESI"/>
      <sheetName val="163_SecureFile"/>
      <sheetName val="163_AccessInsideWa"/>
      <sheetName val="179_CampusRent"/>
      <sheetName val="179_CampusUtilities"/>
      <sheetName val="179_CampusEmployeeParking"/>
      <sheetName val="179_CapProjSurcharge"/>
      <sheetName val="179_FinCostRec"/>
      <sheetName val="179_ProdSupport"/>
      <sheetName val="179_PubHist"/>
      <sheetName val="179_RealEstate"/>
      <sheetName val="179_RiskManagement"/>
      <sheetName val="179_SmallAgySvcs"/>
      <sheetName val="163_EnterpriseSystemRate"/>
      <sheetName val="235_WorkersComp"/>
      <sheetName val="179_SILAPremium"/>
      <sheetName val="105_TLADebtService"/>
      <sheetName val="163_GIS"/>
      <sheetName val="179_PersServRates"/>
      <sheetName val="179_PerryStreetDayCare"/>
      <sheetName val="163_StateNetwork"/>
      <sheetName val="179_TLAProject"/>
      <sheetName val="105_ERP"/>
      <sheetName val="179_SAHR"/>
      <sheetName val="105-OFM"/>
      <sheetName val="EXTRA"/>
      <sheetName val="FYSplits"/>
      <sheetName val="FundSplits"/>
      <sheetName val="ChecksCalcs"/>
      <sheetName val="ServiceTotalsByAgency"/>
      <sheetName val="QuickSumm"/>
      <sheetName val="WinSumFunds"/>
      <sheetName val="FundSplitCalcs"/>
    </sheetNames>
    <sheetDataSet>
      <sheetData sheetId="0">
        <row r="3">
          <cell r="A3" t="str">
            <v>Maintenance</v>
          </cell>
          <cell r="C3" t="str">
            <v>Yes</v>
          </cell>
        </row>
        <row r="4">
          <cell r="A4" t="str">
            <v>Policy</v>
          </cell>
          <cell r="C4" t="str">
            <v>No</v>
          </cell>
        </row>
        <row r="5">
          <cell r="K5" t="str">
            <v>Maintenance</v>
          </cell>
        </row>
        <row r="6">
          <cell r="K6" t="str">
            <v>Policy</v>
          </cell>
        </row>
        <row r="15">
          <cell r="J15" t="str">
            <v>Agencies</v>
          </cell>
        </row>
        <row r="16">
          <cell r="J16" t="str">
            <v>Agency 076</v>
          </cell>
        </row>
        <row r="21">
          <cell r="H21" t="str">
            <v>All</v>
          </cell>
        </row>
        <row r="22">
          <cell r="H22" t="str">
            <v>SOS Archives/Records Management</v>
          </cell>
        </row>
        <row r="23">
          <cell r="H23" t="str">
            <v>Audit Services</v>
          </cell>
        </row>
        <row r="24">
          <cell r="H24" t="str">
            <v>Attorney General Legal Services</v>
          </cell>
        </row>
        <row r="25">
          <cell r="H25" t="str">
            <v>CTS Central Services</v>
          </cell>
        </row>
        <row r="26">
          <cell r="H26" t="str">
            <v>Administrative Hearings</v>
          </cell>
        </row>
        <row r="27">
          <cell r="H27" t="str">
            <v>State Data Center</v>
          </cell>
        </row>
        <row r="28">
          <cell r="H28" t="str">
            <v>DES Central Services</v>
          </cell>
        </row>
        <row r="29">
          <cell r="H29" t="str">
            <v>Time Leave Attendance Debt Svc</v>
          </cell>
        </row>
        <row r="30">
          <cell r="H30" t="str">
            <v>Workers Comp</v>
          </cell>
        </row>
        <row r="31">
          <cell r="H31" t="str">
            <v>Self-Insurance Liability Premium</v>
          </cell>
        </row>
        <row r="32">
          <cell r="H32" t="str">
            <v>Time Leave Attendance</v>
          </cell>
        </row>
        <row r="33">
          <cell r="H33" t="str">
            <v>OFM Central Services</v>
          </cell>
        </row>
        <row r="34">
          <cell r="H34" t="str">
            <v>EXTRA</v>
          </cell>
        </row>
        <row r="35">
          <cell r="H35"/>
        </row>
        <row r="36">
          <cell r="H36"/>
        </row>
        <row r="37">
          <cell r="H37"/>
        </row>
        <row r="38">
          <cell r="H38"/>
        </row>
        <row r="39">
          <cell r="H39"/>
        </row>
        <row r="40">
          <cell r="H40"/>
        </row>
        <row r="41">
          <cell r="H41"/>
        </row>
        <row r="42">
          <cell r="H42"/>
        </row>
      </sheetData>
      <sheetData sheetId="1" refreshError="1"/>
      <sheetData sheetId="2" refreshError="1"/>
      <sheetData sheetId="3"/>
      <sheetData sheetId="4">
        <row r="1">
          <cell r="AA1" t="str">
            <v>Maintenance</v>
          </cell>
        </row>
        <row r="2">
          <cell r="AA2" t="str">
            <v>Policy</v>
          </cell>
        </row>
        <row r="4">
          <cell r="E4"/>
        </row>
      </sheetData>
      <sheetData sheetId="5">
        <row r="4">
          <cell r="R4">
            <v>2</v>
          </cell>
        </row>
        <row r="6">
          <cell r="Q6">
            <v>3</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sumptions"/>
      <sheetName val="ServDetail"/>
      <sheetName val="Plugs"/>
      <sheetName val="Lookups"/>
      <sheetName val="DecPak"/>
      <sheetName val="ServiceInfo"/>
      <sheetName val="FundSplits"/>
      <sheetName val="AgencyUniqueDetail"/>
      <sheetName val="PivotMiscLoad"/>
      <sheetName val="FundSplitsDB"/>
      <sheetName val="MiscLoadDB"/>
      <sheetName val="Allocations"/>
      <sheetName val="DB"/>
      <sheetName val="AssumptionsSummary"/>
      <sheetName val="NewReport"/>
      <sheetName val="CompPlugReport"/>
      <sheetName val="LegFacilityCosts"/>
      <sheetName val="ServiceTotalsByAgency"/>
      <sheetName val="BegBalanceCheck"/>
      <sheetName val="FundsTotalReport"/>
      <sheetName val="MiscLoad"/>
      <sheetName val="Tracking"/>
      <sheetName val="FinalReport"/>
      <sheetName val="2023 Session Notes"/>
      <sheetName val="ActiveFu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
          <cell r="O4" t="str">
            <v>HBE</v>
          </cell>
          <cell r="R4" t="str">
            <v>Health Care Auth-Health Benefit Exchange</v>
          </cell>
        </row>
        <row r="5">
          <cell r="O5" t="str">
            <v>OTH</v>
          </cell>
          <cell r="R5" t="str">
            <v>Health Care Auth-Other</v>
          </cell>
        </row>
        <row r="6">
          <cell r="O6" t="str">
            <v>PEB</v>
          </cell>
          <cell r="R6" t="str">
            <v>Health Care Auth-Employee Benefits</v>
          </cell>
        </row>
        <row r="7">
          <cell r="O7" t="str">
            <v>SEB</v>
          </cell>
          <cell r="R7" t="str">
            <v>School Employee Benefits Board</v>
          </cell>
        </row>
        <row r="8">
          <cell r="O8" t="str">
            <v>010</v>
          </cell>
          <cell r="R8" t="str">
            <v>Children &amp; Family Services</v>
          </cell>
        </row>
        <row r="9">
          <cell r="O9" t="str">
            <v>020</v>
          </cell>
          <cell r="R9" t="str">
            <v>Juvenile Rehabilitation</v>
          </cell>
        </row>
        <row r="10">
          <cell r="O10" t="str">
            <v>030</v>
          </cell>
          <cell r="R10" t="str">
            <v>Mental Health</v>
          </cell>
        </row>
        <row r="11">
          <cell r="O11" t="str">
            <v>040</v>
          </cell>
          <cell r="R11" t="str">
            <v>Developmental Disabilities</v>
          </cell>
        </row>
        <row r="12">
          <cell r="O12" t="str">
            <v>050</v>
          </cell>
          <cell r="R12" t="str">
            <v>Long-Term Care Services</v>
          </cell>
        </row>
        <row r="13">
          <cell r="O13" t="str">
            <v>060</v>
          </cell>
          <cell r="R13" t="str">
            <v>Economic Services Administration</v>
          </cell>
        </row>
        <row r="14">
          <cell r="O14" t="str">
            <v>070</v>
          </cell>
          <cell r="R14" t="str">
            <v>Alcohol &amp; Substance Abuse</v>
          </cell>
        </row>
        <row r="15">
          <cell r="O15" t="str">
            <v>100</v>
          </cell>
          <cell r="R15" t="str">
            <v>Vocational Rehabilitation</v>
          </cell>
        </row>
        <row r="16">
          <cell r="O16" t="str">
            <v>110</v>
          </cell>
          <cell r="R16" t="str">
            <v>Administration &amp; Supporting Services</v>
          </cell>
        </row>
        <row r="17">
          <cell r="O17" t="str">
            <v>135</v>
          </cell>
          <cell r="R17" t="str">
            <v>Special Commitment Center</v>
          </cell>
        </row>
        <row r="18">
          <cell r="O18" t="str">
            <v>145</v>
          </cell>
          <cell r="R18" t="str">
            <v>Payments to Other Agencies</v>
          </cell>
        </row>
        <row r="19">
          <cell r="O19" t="str">
            <v>150</v>
          </cell>
          <cell r="R19" t="str">
            <v>Information System Services</v>
          </cell>
        </row>
        <row r="20">
          <cell r="O20" t="str">
            <v>160</v>
          </cell>
          <cell r="R20" t="str">
            <v>Consolidated Field Services</v>
          </cell>
        </row>
        <row r="21">
          <cell r="O21" t="str">
            <v>010</v>
          </cell>
          <cell r="R21" t="str">
            <v>Headquarters</v>
          </cell>
        </row>
        <row r="22">
          <cell r="O22" t="str">
            <v>020</v>
          </cell>
          <cell r="R22" t="str">
            <v>Field Services</v>
          </cell>
        </row>
        <row r="23">
          <cell r="O23" t="str">
            <v>035</v>
          </cell>
          <cell r="R23" t="str">
            <v>Institutional Services</v>
          </cell>
        </row>
        <row r="24">
          <cell r="O24" t="str">
            <v>010</v>
          </cell>
          <cell r="R24" t="str">
            <v>Children and Family</v>
          </cell>
        </row>
        <row r="25">
          <cell r="O25" t="str">
            <v>020</v>
          </cell>
          <cell r="R25" t="str">
            <v>Juvenile Rehabilitation</v>
          </cell>
        </row>
        <row r="26">
          <cell r="O26" t="str">
            <v>030</v>
          </cell>
          <cell r="R26" t="str">
            <v>Early Learning</v>
          </cell>
        </row>
        <row r="27">
          <cell r="O27" t="str">
            <v>090</v>
          </cell>
          <cell r="R27" t="str">
            <v>Program Support</v>
          </cell>
        </row>
        <row r="28">
          <cell r="O28" t="str">
            <v>100</v>
          </cell>
          <cell r="R28" t="str">
            <v>Administration &amp; Support Services</v>
          </cell>
        </row>
        <row r="29">
          <cell r="O29" t="str">
            <v>200</v>
          </cell>
          <cell r="R29" t="str">
            <v>Correctional Operations</v>
          </cell>
        </row>
        <row r="30">
          <cell r="O30" t="str">
            <v>300</v>
          </cell>
          <cell r="R30" t="str">
            <v>Community Supervision</v>
          </cell>
        </row>
        <row r="31">
          <cell r="O31" t="str">
            <v>400</v>
          </cell>
          <cell r="R31" t="str">
            <v>Correctional Industries</v>
          </cell>
        </row>
        <row r="32">
          <cell r="O32" t="str">
            <v>500</v>
          </cell>
          <cell r="R32" t="str">
            <v>Health Care Services</v>
          </cell>
        </row>
        <row r="33">
          <cell r="O33" t="str">
            <v>600</v>
          </cell>
          <cell r="R33" t="str">
            <v>Interagency Payments</v>
          </cell>
        </row>
        <row r="34">
          <cell r="O34" t="str">
            <v>700</v>
          </cell>
          <cell r="R34" t="str">
            <v>Offender Change</v>
          </cell>
        </row>
        <row r="35">
          <cell r="O35" t="str">
            <v>PCA</v>
          </cell>
          <cell r="R35" t="str">
            <v>Policy Coordination &amp; Administration</v>
          </cell>
        </row>
        <row r="36">
          <cell r="O36" t="str">
            <v>SFA</v>
          </cell>
          <cell r="R36" t="str">
            <v>Student Financial Services</v>
          </cell>
        </row>
        <row r="37">
          <cell r="O37" t="str">
            <v>010</v>
          </cell>
          <cell r="R37" t="str">
            <v xml:space="preserve">OSPI &amp; Statewide Programs                                   </v>
          </cell>
        </row>
        <row r="38">
          <cell r="O38" t="str">
            <v>01X</v>
          </cell>
          <cell r="R38" t="str">
            <v xml:space="preserve">State Board of Education                                    </v>
          </cell>
        </row>
        <row r="39">
          <cell r="O39" t="str">
            <v>01Y</v>
          </cell>
          <cell r="R39" t="str">
            <v xml:space="preserve">Professional Educator Standards Board                       </v>
          </cell>
        </row>
        <row r="40">
          <cell r="O40" t="str">
            <v>01Z</v>
          </cell>
          <cell r="R40" t="str">
            <v xml:space="preserve">Hold Harmless Payments                                      </v>
          </cell>
        </row>
        <row r="41">
          <cell r="O41" t="str">
            <v>021</v>
          </cell>
          <cell r="R41" t="str">
            <v xml:space="preserve">General Apportionment                                       </v>
          </cell>
        </row>
        <row r="42">
          <cell r="O42" t="str">
            <v>022</v>
          </cell>
          <cell r="R42" t="str">
            <v xml:space="preserve">Pupil Transportation                                        </v>
          </cell>
        </row>
        <row r="43">
          <cell r="O43" t="str">
            <v>025</v>
          </cell>
          <cell r="R43" t="str">
            <v xml:space="preserve">School Food Services                                        </v>
          </cell>
        </row>
        <row r="44">
          <cell r="O44" t="str">
            <v>026</v>
          </cell>
          <cell r="R44" t="str">
            <v xml:space="preserve">Special Education                                           </v>
          </cell>
        </row>
        <row r="45">
          <cell r="O45" t="str">
            <v>028</v>
          </cell>
          <cell r="R45" t="str">
            <v xml:space="preserve">Educational Service Districts                               </v>
          </cell>
        </row>
        <row r="46">
          <cell r="O46" t="str">
            <v>029</v>
          </cell>
          <cell r="R46" t="str">
            <v xml:space="preserve">Levy Equalization                                           </v>
          </cell>
        </row>
        <row r="47">
          <cell r="O47" t="str">
            <v>032</v>
          </cell>
          <cell r="R47" t="str">
            <v xml:space="preserve">Elementary &amp; Secondary School Improvement                   </v>
          </cell>
        </row>
        <row r="48">
          <cell r="O48" t="str">
            <v>035</v>
          </cell>
          <cell r="R48" t="str">
            <v xml:space="preserve">Institutional Education                                     </v>
          </cell>
        </row>
        <row r="49">
          <cell r="O49" t="str">
            <v>045</v>
          </cell>
          <cell r="R49" t="str">
            <v xml:space="preserve">Education of Highly Capable Students                        </v>
          </cell>
        </row>
        <row r="50">
          <cell r="O50" t="str">
            <v>055</v>
          </cell>
          <cell r="R50" t="str">
            <v xml:space="preserve">Education Reform                                            </v>
          </cell>
        </row>
        <row r="51">
          <cell r="O51" t="str">
            <v>05X</v>
          </cell>
          <cell r="R51" t="str">
            <v xml:space="preserve">Grants and Pass-Through Funding                             </v>
          </cell>
        </row>
        <row r="52">
          <cell r="O52" t="str">
            <v>060</v>
          </cell>
          <cell r="R52" t="str">
            <v xml:space="preserve">Transitional Bilingual Instruction                          </v>
          </cell>
        </row>
        <row r="53">
          <cell r="O53" t="str">
            <v>061</v>
          </cell>
          <cell r="R53" t="str">
            <v xml:space="preserve">Learning Assistance Program (LAP)                           </v>
          </cell>
        </row>
        <row r="54">
          <cell r="O54" t="str">
            <v>068</v>
          </cell>
          <cell r="R54" t="str">
            <v xml:space="preserve">Charter Schools Apportionment                               </v>
          </cell>
        </row>
        <row r="55">
          <cell r="O55" t="str">
            <v>359</v>
          </cell>
          <cell r="R55" t="str">
            <v xml:space="preserve">Charter School Commission                                   </v>
          </cell>
        </row>
        <row r="56">
          <cell r="O56" t="str">
            <v>714</v>
          </cell>
          <cell r="R56" t="str">
            <v xml:space="preserve">Compensation Adjustments                                    </v>
          </cell>
        </row>
        <row r="57">
          <cell r="O57" t="str">
            <v>B00</v>
          </cell>
          <cell r="R57" t="str">
            <v>Program B - Toll Operations &amp; Maintenance</v>
          </cell>
        </row>
        <row r="58">
          <cell r="O58" t="str">
            <v>C00</v>
          </cell>
          <cell r="R58" t="str">
            <v>Program C - Information Technology</v>
          </cell>
        </row>
        <row r="59">
          <cell r="O59" t="str">
            <v>D00</v>
          </cell>
          <cell r="R59" t="str">
            <v>Program D - Facilities - Operating</v>
          </cell>
        </row>
        <row r="60">
          <cell r="O60" t="str">
            <v>E00</v>
          </cell>
          <cell r="R60" t="str">
            <v>Program E - Transportation Equipment Fund</v>
          </cell>
        </row>
        <row r="61">
          <cell r="O61" t="str">
            <v>F00</v>
          </cell>
          <cell r="R61" t="str">
            <v>Program F - Aviation</v>
          </cell>
        </row>
        <row r="62">
          <cell r="O62" t="str">
            <v>G00</v>
          </cell>
          <cell r="R62" t="str">
            <v>Program G - Local Climate Initiatives</v>
          </cell>
        </row>
        <row r="63">
          <cell r="O63" t="str">
            <v>H00</v>
          </cell>
          <cell r="R63" t="str">
            <v>Program H - Program Delivery Management &amp; Support</v>
          </cell>
        </row>
        <row r="64">
          <cell r="O64" t="str">
            <v>I</v>
          </cell>
          <cell r="R64" t="str">
            <v>Program I - Highway Construction/Improvements</v>
          </cell>
        </row>
        <row r="65">
          <cell r="O65" t="str">
            <v>K00</v>
          </cell>
          <cell r="R65" t="str">
            <v>Program K - Public/Private Partnerships</v>
          </cell>
        </row>
        <row r="66">
          <cell r="O66" t="str">
            <v>M00</v>
          </cell>
          <cell r="R66" t="str">
            <v>Program M - Highway Maintenance</v>
          </cell>
        </row>
        <row r="67">
          <cell r="O67" t="str">
            <v>P</v>
          </cell>
          <cell r="R67" t="str">
            <v>Program P - Highway Construction/Preservation</v>
          </cell>
        </row>
        <row r="68">
          <cell r="O68" t="str">
            <v>Q00</v>
          </cell>
          <cell r="R68" t="str">
            <v>Program Q - Traffic Operations</v>
          </cell>
        </row>
        <row r="69">
          <cell r="O69" t="str">
            <v>S00</v>
          </cell>
          <cell r="R69" t="str">
            <v>Program S - Transportation Management - Operating</v>
          </cell>
        </row>
        <row r="70">
          <cell r="O70" t="str">
            <v>T00</v>
          </cell>
          <cell r="R70" t="str">
            <v>Program T - Transportation Planning, Data and Research - Op</v>
          </cell>
        </row>
        <row r="71">
          <cell r="O71" t="str">
            <v>U00</v>
          </cell>
          <cell r="R71" t="str">
            <v>Program U - Charges from Other Agencies</v>
          </cell>
        </row>
        <row r="72">
          <cell r="O72" t="str">
            <v>V00</v>
          </cell>
          <cell r="R72" t="str">
            <v>Program V - Public Transportation</v>
          </cell>
        </row>
        <row r="73">
          <cell r="O73" t="str">
            <v>X00</v>
          </cell>
          <cell r="R73" t="str">
            <v>Program X - Washington State Ferries - Operating</v>
          </cell>
        </row>
        <row r="74">
          <cell r="O74" t="str">
            <v>Y00</v>
          </cell>
          <cell r="R74" t="str">
            <v>Program Y - Rail - Operating</v>
          </cell>
        </row>
        <row r="75">
          <cell r="O75" t="str">
            <v>Z00</v>
          </cell>
          <cell r="R75" t="str">
            <v>Program Z - Local Programs - Operating</v>
          </cell>
        </row>
        <row r="76">
          <cell r="O76" t="str">
            <v>010</v>
          </cell>
          <cell r="R76" t="str">
            <v>Operating</v>
          </cell>
        </row>
        <row r="77">
          <cell r="O77" t="str">
            <v>010</v>
          </cell>
          <cell r="R77" t="str">
            <v>Operating</v>
          </cell>
        </row>
        <row r="78">
          <cell r="O78" t="str">
            <v>010</v>
          </cell>
          <cell r="R78" t="str">
            <v>Operating</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lallam Oversight ActiveFunds" connectionId="1" xr16:uid="{00000000-0016-0000-0300-000000000000}" autoFormatId="16" applyNumberFormats="0" applyBorderFormats="0" applyFontFormats="0" applyPatternFormats="0" applyAlignmentFormats="0" applyWidthHeightFormats="0">
  <queryTableRefresh nextId="24" unboundColumnsRight="1">
    <queryTableFields count="3">
      <queryTableField id="21" name="Agency" tableColumnId="21"/>
      <queryTableField id="19" name="Fund" tableColumnId="19"/>
      <queryTableField id="23" dataBound="0" tableColumnId="2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lallam Titles Entity" connectionId="2" xr16:uid="{00000000-0016-0000-0300-000001000000}" autoFormatId="16" applyNumberFormats="0" applyBorderFormats="0" applyFontFormats="0" applyPatternFormats="0" applyAlignmentFormats="0" applyWidthHeightFormats="0">
  <queryTableRefresh nextId="7" unboundColumnsRight="1">
    <queryTableFields count="6">
      <queryTableField id="1" name="Agency" tableColumnId="1"/>
      <queryTableField id="2" name="Program" tableColumnId="2"/>
      <queryTableField id="3" name="BudgetType" tableColumnId="3"/>
      <queryTableField id="4" name="SummFlag" tableColumnId="4"/>
      <queryTableField id="5" name="ProgramTitle60" tableColumnId="5"/>
      <queryTableField id="6" dataBound="0"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lallam_Oversight_ActiveFunds" displayName="Table_clallam_Oversight_ActiveFunds" ref="B3:D862" tableType="queryTable" totalsRowShown="0">
  <autoFilter ref="B3:D862" xr:uid="{00000000-0009-0000-0100-000001000000}"/>
  <sortState xmlns:xlrd2="http://schemas.microsoft.com/office/spreadsheetml/2017/richdata2" ref="B4:D862">
    <sortCondition ref="B4:B862"/>
    <sortCondition ref="C4:C862"/>
  </sortState>
  <tableColumns count="3">
    <tableColumn id="21" xr3:uid="{00000000-0010-0000-0000-000015000000}" uniqueName="21" name="Agency" queryTableFieldId="21"/>
    <tableColumn id="19" xr3:uid="{00000000-0010-0000-0000-000013000000}" uniqueName="19" name="Fund" queryTableFieldId="19"/>
    <tableColumn id="22" xr3:uid="{00000000-0010-0000-0000-000016000000}" uniqueName="22" name="Column1" queryTableFieldId="23" dataDxfId="7">
      <calculatedColumnFormula>LEFT(Table_clallam_Oversight_ActiveFunds[[#This Row],[Fund]],5)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lallam_Titles_Entity" displayName="Table_clallam_Titles_Entity" ref="N3:S78" tableType="queryTable" totalsRowShown="0" dataDxfId="6">
  <autoFilter ref="N3:S78" xr:uid="{00000000-0009-0000-0100-000002000000}"/>
  <tableColumns count="6">
    <tableColumn id="1" xr3:uid="{00000000-0010-0000-0100-000001000000}" uniqueName="1" name="Agency" queryTableFieldId="1" dataDxfId="5"/>
    <tableColumn id="2" xr3:uid="{00000000-0010-0000-0100-000002000000}" uniqueName="2" name="ProgramCode" queryTableFieldId="2" dataDxfId="4"/>
    <tableColumn id="3" xr3:uid="{00000000-0010-0000-0100-000003000000}" uniqueName="3" name="BudgetType" queryTableFieldId="3" dataDxfId="3"/>
    <tableColumn id="4" xr3:uid="{00000000-0010-0000-0100-000004000000}" uniqueName="4" name="SummFlag" queryTableFieldId="4" dataDxfId="2"/>
    <tableColumn id="5" xr3:uid="{00000000-0010-0000-0100-000005000000}" uniqueName="5" name="ProgramTitle60" queryTableFieldId="5" dataDxfId="1"/>
    <tableColumn id="6" xr3:uid="{00000000-0010-0000-0100-000006000000}" uniqueName="6" name="Program2" queryTableFieldId="6" dataDxfId="0">
      <calculatedColumnFormula>[2]ActiveFunds!$O4&amp;"-"&amp;[2]ActiveFunds!$R4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14"/>
  <sheetViews>
    <sheetView showGridLines="0" tabSelected="1" workbookViewId="0">
      <selection activeCell="A2" sqref="A2"/>
    </sheetView>
  </sheetViews>
  <sheetFormatPr defaultRowHeight="12.5" x14ac:dyDescent="0.25"/>
  <cols>
    <col min="1" max="1" width="4.81640625" customWidth="1"/>
  </cols>
  <sheetData>
    <row r="2" spans="1:1" ht="15.5" x14ac:dyDescent="0.35">
      <c r="A2" s="55" t="s">
        <v>621</v>
      </c>
    </row>
    <row r="3" spans="1:1" ht="14" x14ac:dyDescent="0.3">
      <c r="A3" s="54" t="s">
        <v>622</v>
      </c>
    </row>
    <row r="4" spans="1:1" ht="6.75" customHeight="1" x14ac:dyDescent="0.3">
      <c r="A4" s="54"/>
    </row>
    <row r="5" spans="1:1" x14ac:dyDescent="0.25">
      <c r="A5" t="s">
        <v>1338</v>
      </c>
    </row>
    <row r="6" spans="1:1" x14ac:dyDescent="0.25">
      <c r="A6" t="s">
        <v>623</v>
      </c>
    </row>
    <row r="7" spans="1:1" x14ac:dyDescent="0.25">
      <c r="A7" t="s">
        <v>624</v>
      </c>
    </row>
    <row r="8" spans="1:1" x14ac:dyDescent="0.25">
      <c r="A8" t="s">
        <v>626</v>
      </c>
    </row>
    <row r="9" spans="1:1" x14ac:dyDescent="0.25">
      <c r="A9" t="s">
        <v>627</v>
      </c>
    </row>
    <row r="10" spans="1:1" x14ac:dyDescent="0.25">
      <c r="A10" t="s">
        <v>632</v>
      </c>
    </row>
    <row r="11" spans="1:1" x14ac:dyDescent="0.25">
      <c r="A11" t="s">
        <v>664</v>
      </c>
    </row>
    <row r="12" spans="1:1" x14ac:dyDescent="0.25">
      <c r="A12" t="s">
        <v>628</v>
      </c>
    </row>
    <row r="13" spans="1:1" x14ac:dyDescent="0.25">
      <c r="A13" t="s">
        <v>625</v>
      </c>
    </row>
    <row r="14" spans="1:1" x14ac:dyDescent="0.25">
      <c r="A14" t="s">
        <v>1339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701"/>
  <sheetViews>
    <sheetView workbookViewId="0">
      <pane xSplit="6" ySplit="9" topLeftCell="G10" activePane="bottomRight" state="frozen"/>
      <selection activeCell="F1" sqref="F1"/>
      <selection pane="topRight" activeCell="G1" sqref="G1"/>
      <selection pane="bottomLeft" activeCell="F10" sqref="F10"/>
      <selection pane="bottomRight" activeCell="F1" sqref="F1"/>
    </sheetView>
  </sheetViews>
  <sheetFormatPr defaultRowHeight="12.5" x14ac:dyDescent="0.25"/>
  <cols>
    <col min="1" max="1" width="15.26953125" hidden="1" customWidth="1"/>
    <col min="2" max="3" width="15.7265625" hidden="1" customWidth="1"/>
    <col min="4" max="4" width="15.54296875" hidden="1" customWidth="1"/>
    <col min="5" max="5" width="16.54296875" hidden="1" customWidth="1"/>
    <col min="6" max="6" width="36.81640625" style="13" customWidth="1"/>
    <col min="7" max="7" width="14.81640625" customWidth="1"/>
    <col min="8" max="8" width="13.453125" customWidth="1"/>
    <col min="9" max="9" width="40.81640625" customWidth="1"/>
    <col min="10" max="19" width="11.7265625" customWidth="1"/>
  </cols>
  <sheetData>
    <row r="1" spans="1:19" ht="19.5" customHeight="1" x14ac:dyDescent="0.35">
      <c r="A1" s="31">
        <v>1</v>
      </c>
      <c r="B1" s="31" t="str">
        <f>LEFT(VLOOKUP(A1,ActiveFunds!$G$4:$H$150,2,0),3)</f>
        <v>All</v>
      </c>
      <c r="C1" s="31"/>
      <c r="D1" s="31" t="str">
        <f>VLOOKUP(A1,ActiveFunds!$G$4:$H$150,2,0)</f>
        <v>All Agencies</v>
      </c>
      <c r="E1" s="31"/>
      <c r="F1" s="43" t="s">
        <v>609</v>
      </c>
      <c r="G1" s="15"/>
      <c r="H1" s="15"/>
      <c r="I1" s="36"/>
      <c r="J1" s="15"/>
      <c r="K1" s="15"/>
      <c r="L1" s="15"/>
      <c r="M1" s="15"/>
      <c r="N1" s="15"/>
    </row>
    <row r="2" spans="1:19" ht="7.5" customHeight="1" x14ac:dyDescent="0.25">
      <c r="A2" s="14"/>
      <c r="B2" s="14" t="s">
        <v>561</v>
      </c>
      <c r="C2" s="14"/>
      <c r="D2" s="14"/>
      <c r="E2" s="14"/>
      <c r="F2" s="32"/>
      <c r="G2" s="15"/>
      <c r="H2" s="15"/>
      <c r="I2" s="15"/>
      <c r="J2" s="15"/>
      <c r="K2" s="15"/>
      <c r="L2" s="15"/>
      <c r="M2" s="15"/>
      <c r="N2" s="15"/>
    </row>
    <row r="3" spans="1:19" ht="12" customHeight="1" x14ac:dyDescent="0.25">
      <c r="A3" s="14"/>
      <c r="B3" s="14"/>
      <c r="C3" s="14"/>
      <c r="D3" s="14"/>
      <c r="E3" s="14"/>
      <c r="F3" s="32"/>
      <c r="G3" s="15"/>
      <c r="H3" s="15"/>
      <c r="I3" s="15"/>
      <c r="J3" s="15"/>
      <c r="K3" s="15"/>
      <c r="L3" s="16"/>
      <c r="M3" s="15"/>
      <c r="N3" s="15"/>
    </row>
    <row r="4" spans="1:19" ht="12" customHeight="1" x14ac:dyDescent="0.25">
      <c r="A4" s="14"/>
      <c r="B4" s="14"/>
      <c r="C4" s="14"/>
      <c r="D4" s="14"/>
      <c r="E4" s="14"/>
      <c r="F4" s="32"/>
      <c r="G4" s="15"/>
      <c r="H4" s="32"/>
      <c r="I4" s="15" t="str">
        <f>IF(AND(LEFT(F10,3)="300",LEFT(G10,3)="030"),$AA$5:$AA$8,IF(AND(LEFT(F10,3)="300",LEFT(G10,3)="040"),$AA$9:$AA$11,""))</f>
        <v/>
      </c>
      <c r="J4" s="15"/>
      <c r="K4" s="15"/>
      <c r="L4" s="15"/>
      <c r="M4" s="15"/>
      <c r="N4" s="15"/>
    </row>
    <row r="5" spans="1:19" ht="12" customHeight="1" thickBot="1" x14ac:dyDescent="0.3">
      <c r="A5" s="14"/>
      <c r="B5" s="14"/>
      <c r="C5" s="14"/>
      <c r="D5" s="14"/>
      <c r="E5" s="14"/>
      <c r="F5" s="32"/>
      <c r="G5" s="15"/>
      <c r="H5" s="15"/>
      <c r="I5" s="15"/>
      <c r="J5" s="15"/>
      <c r="K5" s="15"/>
      <c r="L5" s="15"/>
      <c r="M5" s="15"/>
      <c r="N5" s="15"/>
    </row>
    <row r="6" spans="1:19" ht="19.5" customHeight="1" thickBot="1" x14ac:dyDescent="0.35">
      <c r="A6" s="30" t="str">
        <f>LEFT(F6,3)</f>
        <v/>
      </c>
      <c r="B6" s="30" t="str">
        <f>TRIM(LEFT(G6,3))</f>
        <v/>
      </c>
      <c r="C6" s="30" t="str">
        <f>TRIM(LEFT(H6,4))</f>
        <v/>
      </c>
      <c r="D6" s="30" t="str">
        <f>LEFT(I6,3)</f>
        <v/>
      </c>
      <c r="E6" s="30" t="str">
        <f>MID(I6,5,1)</f>
        <v/>
      </c>
      <c r="F6" s="35"/>
      <c r="G6" s="15"/>
      <c r="H6" s="15" t="str">
        <f>IF(AND(LEFT(F10,3)="300",LEFT(G10,3)="030"),ActiveFunds!$Z$5:$Z$8,IF(AND(LEFT(F10,3)="300",LEFT(G102,3)="040"),ActiveFunds!$Z$9:$Z$12,""))</f>
        <v/>
      </c>
      <c r="I6" s="15"/>
      <c r="J6" s="26" t="s">
        <v>468</v>
      </c>
      <c r="K6" s="27"/>
      <c r="L6" s="27"/>
      <c r="M6" s="27"/>
      <c r="N6" s="27"/>
      <c r="O6" s="41"/>
      <c r="P6" s="41"/>
      <c r="Q6" s="41"/>
      <c r="R6" s="41"/>
      <c r="S6" s="42"/>
    </row>
    <row r="7" spans="1:19" ht="78" customHeight="1" x14ac:dyDescent="0.35">
      <c r="A7" s="1" t="s">
        <v>0</v>
      </c>
      <c r="B7" s="3" t="s">
        <v>2</v>
      </c>
      <c r="C7" s="3" t="s">
        <v>470</v>
      </c>
      <c r="D7" s="2" t="s">
        <v>4</v>
      </c>
      <c r="E7" s="2" t="s">
        <v>5</v>
      </c>
      <c r="F7" s="33" t="s">
        <v>1</v>
      </c>
      <c r="G7" s="2" t="s">
        <v>3</v>
      </c>
      <c r="H7" s="3" t="s">
        <v>580</v>
      </c>
      <c r="I7" s="2" t="s">
        <v>6</v>
      </c>
      <c r="J7" s="25" t="s">
        <v>7</v>
      </c>
      <c r="K7" s="25" t="s">
        <v>564</v>
      </c>
      <c r="L7" s="25" t="s">
        <v>563</v>
      </c>
      <c r="M7" s="25" t="s">
        <v>8</v>
      </c>
      <c r="N7" s="25" t="s">
        <v>566</v>
      </c>
      <c r="O7" s="25" t="s">
        <v>567</v>
      </c>
      <c r="P7" s="25" t="s">
        <v>565</v>
      </c>
      <c r="Q7" s="25" t="s">
        <v>661</v>
      </c>
      <c r="R7" s="25" t="s">
        <v>662</v>
      </c>
      <c r="S7" s="25" t="s">
        <v>663</v>
      </c>
    </row>
    <row r="8" spans="1:19" ht="21.75" customHeight="1" thickBot="1" x14ac:dyDescent="0.4">
      <c r="A8" s="18"/>
      <c r="B8" s="18"/>
      <c r="C8" s="18"/>
      <c r="D8" s="18"/>
      <c r="E8" s="18"/>
      <c r="F8" s="34" t="s">
        <v>466</v>
      </c>
      <c r="G8" s="17"/>
      <c r="H8" s="17"/>
      <c r="I8" s="17"/>
      <c r="J8" s="19" t="str">
        <f t="shared" ref="J8:S8" si="0">IF(AgyChoice=1,"",SUM(J9:J980))</f>
        <v/>
      </c>
      <c r="K8" s="19" t="str">
        <f t="shared" si="0"/>
        <v/>
      </c>
      <c r="L8" s="19" t="str">
        <f t="shared" si="0"/>
        <v/>
      </c>
      <c r="M8" s="19" t="str">
        <f t="shared" si="0"/>
        <v/>
      </c>
      <c r="N8" s="19" t="str">
        <f t="shared" si="0"/>
        <v/>
      </c>
      <c r="O8" s="19" t="str">
        <f t="shared" si="0"/>
        <v/>
      </c>
      <c r="P8" s="19" t="str">
        <f t="shared" si="0"/>
        <v/>
      </c>
      <c r="Q8" s="19" t="str">
        <f t="shared" si="0"/>
        <v/>
      </c>
      <c r="R8" s="19" t="str">
        <f t="shared" si="0"/>
        <v/>
      </c>
      <c r="S8" s="19" t="str">
        <f t="shared" si="0"/>
        <v/>
      </c>
    </row>
    <row r="9" spans="1:19" ht="15.75" customHeight="1" thickTop="1" x14ac:dyDescent="0.35">
      <c r="A9" t="s">
        <v>9</v>
      </c>
      <c r="B9" s="31" t="s">
        <v>129</v>
      </c>
      <c r="C9" t="s">
        <v>129</v>
      </c>
      <c r="D9" t="s">
        <v>10</v>
      </c>
      <c r="E9" t="s">
        <v>11</v>
      </c>
      <c r="F9" s="13" t="s">
        <v>347</v>
      </c>
      <c r="I9" t="s">
        <v>403</v>
      </c>
      <c r="J9" s="75">
        <v>1</v>
      </c>
      <c r="K9" s="75">
        <v>1</v>
      </c>
      <c r="L9" s="75">
        <v>1</v>
      </c>
      <c r="M9" s="75">
        <v>1</v>
      </c>
      <c r="N9" s="75">
        <v>1</v>
      </c>
      <c r="O9" s="75">
        <v>1</v>
      </c>
      <c r="P9" s="75">
        <v>1</v>
      </c>
      <c r="Q9" s="75">
        <v>1</v>
      </c>
      <c r="R9" s="75">
        <v>1</v>
      </c>
      <c r="S9" s="75">
        <v>1</v>
      </c>
    </row>
    <row r="10" spans="1:19" ht="14.25" customHeight="1" x14ac:dyDescent="0.35">
      <c r="A10" t="s">
        <v>12</v>
      </c>
      <c r="B10" s="31" t="s">
        <v>129</v>
      </c>
      <c r="C10" t="s">
        <v>129</v>
      </c>
      <c r="D10" t="s">
        <v>10</v>
      </c>
      <c r="E10" t="s">
        <v>11</v>
      </c>
      <c r="F10" s="13" t="s">
        <v>348</v>
      </c>
      <c r="I10" t="s">
        <v>403</v>
      </c>
      <c r="J10" s="75">
        <v>1</v>
      </c>
      <c r="K10" s="75">
        <v>1</v>
      </c>
      <c r="L10" s="75">
        <v>1</v>
      </c>
      <c r="M10" s="75">
        <v>1</v>
      </c>
      <c r="N10" s="75">
        <v>1</v>
      </c>
      <c r="O10" s="75">
        <v>1</v>
      </c>
      <c r="P10" s="75">
        <v>1</v>
      </c>
      <c r="Q10" s="75">
        <v>1</v>
      </c>
      <c r="R10" s="75">
        <v>1</v>
      </c>
      <c r="S10" s="75">
        <v>1</v>
      </c>
    </row>
    <row r="11" spans="1:19" ht="14.25" customHeight="1" x14ac:dyDescent="0.35">
      <c r="A11" t="s">
        <v>13</v>
      </c>
      <c r="B11" t="s">
        <v>129</v>
      </c>
      <c r="C11" t="s">
        <v>129</v>
      </c>
      <c r="D11" t="s">
        <v>14</v>
      </c>
      <c r="E11" t="s">
        <v>11</v>
      </c>
      <c r="F11" s="13" t="s">
        <v>433</v>
      </c>
      <c r="I11" t="s">
        <v>432</v>
      </c>
      <c r="J11" s="75">
        <v>1</v>
      </c>
      <c r="K11" s="75">
        <v>1</v>
      </c>
      <c r="L11" s="75">
        <v>1</v>
      </c>
      <c r="M11" s="75">
        <v>1</v>
      </c>
      <c r="N11" s="75">
        <v>1</v>
      </c>
      <c r="O11" s="75">
        <v>1</v>
      </c>
      <c r="P11" s="75">
        <v>1</v>
      </c>
      <c r="Q11" s="75">
        <v>1</v>
      </c>
      <c r="R11" s="75">
        <v>1</v>
      </c>
      <c r="S11" s="75">
        <v>1</v>
      </c>
    </row>
    <row r="12" spans="1:19" ht="14.25" customHeight="1" x14ac:dyDescent="0.35">
      <c r="A12" t="s">
        <v>15</v>
      </c>
      <c r="B12" t="s">
        <v>129</v>
      </c>
      <c r="C12" t="s">
        <v>129</v>
      </c>
      <c r="D12" t="s">
        <v>16</v>
      </c>
      <c r="E12" t="s">
        <v>11</v>
      </c>
      <c r="F12" s="13" t="s">
        <v>387</v>
      </c>
      <c r="I12" t="s">
        <v>388</v>
      </c>
      <c r="J12" s="75">
        <v>1</v>
      </c>
      <c r="K12" s="75">
        <v>1</v>
      </c>
      <c r="L12" s="75">
        <v>1</v>
      </c>
      <c r="M12" s="75">
        <v>1</v>
      </c>
      <c r="N12" s="75">
        <v>1</v>
      </c>
      <c r="O12" s="75">
        <v>1</v>
      </c>
      <c r="P12" s="75">
        <v>1</v>
      </c>
      <c r="Q12" s="75">
        <v>1</v>
      </c>
      <c r="R12" s="75">
        <v>1</v>
      </c>
      <c r="S12" s="75">
        <v>1</v>
      </c>
    </row>
    <row r="13" spans="1:19" ht="14.25" customHeight="1" x14ac:dyDescent="0.35">
      <c r="A13" t="s">
        <v>17</v>
      </c>
      <c r="B13" t="s">
        <v>129</v>
      </c>
      <c r="C13" t="s">
        <v>129</v>
      </c>
      <c r="D13" t="s">
        <v>16</v>
      </c>
      <c r="E13" t="s">
        <v>11</v>
      </c>
      <c r="F13" s="13" t="s">
        <v>389</v>
      </c>
      <c r="I13" t="s">
        <v>388</v>
      </c>
      <c r="J13" s="75">
        <v>1</v>
      </c>
      <c r="K13" s="75">
        <v>1</v>
      </c>
      <c r="L13" s="75">
        <v>1</v>
      </c>
      <c r="M13" s="75">
        <v>1</v>
      </c>
      <c r="N13" s="75">
        <v>1</v>
      </c>
      <c r="O13" s="75">
        <v>1</v>
      </c>
      <c r="P13" s="75">
        <v>1</v>
      </c>
      <c r="Q13" s="75">
        <v>1</v>
      </c>
      <c r="R13" s="75">
        <v>1</v>
      </c>
      <c r="S13" s="75">
        <v>1</v>
      </c>
    </row>
    <row r="14" spans="1:19" ht="14.25" customHeight="1" x14ac:dyDescent="0.35">
      <c r="A14" t="s">
        <v>18</v>
      </c>
      <c r="B14" t="s">
        <v>129</v>
      </c>
      <c r="C14" t="s">
        <v>129</v>
      </c>
      <c r="D14" t="s">
        <v>19</v>
      </c>
      <c r="E14" t="s">
        <v>11</v>
      </c>
      <c r="F14" s="13" t="s">
        <v>365</v>
      </c>
      <c r="I14" t="s">
        <v>394</v>
      </c>
      <c r="J14" s="75">
        <v>1</v>
      </c>
      <c r="K14" s="75">
        <v>1</v>
      </c>
      <c r="L14" s="75">
        <v>1</v>
      </c>
      <c r="M14" s="75">
        <v>1</v>
      </c>
      <c r="N14" s="75">
        <v>1</v>
      </c>
      <c r="O14" s="75">
        <v>1</v>
      </c>
      <c r="P14" s="75">
        <v>1</v>
      </c>
      <c r="Q14" s="75">
        <v>1</v>
      </c>
      <c r="R14" s="75">
        <v>1</v>
      </c>
      <c r="S14" s="75">
        <v>1</v>
      </c>
    </row>
    <row r="15" spans="1:19" ht="14.25" customHeight="1" x14ac:dyDescent="0.35">
      <c r="A15" t="s">
        <v>1217</v>
      </c>
      <c r="B15" t="s">
        <v>129</v>
      </c>
      <c r="C15" t="s">
        <v>129</v>
      </c>
      <c r="D15" t="s">
        <v>10</v>
      </c>
      <c r="E15" t="s">
        <v>11</v>
      </c>
      <c r="F15" s="13" t="s">
        <v>1218</v>
      </c>
      <c r="I15" t="s">
        <v>403</v>
      </c>
      <c r="J15" s="75">
        <v>1</v>
      </c>
      <c r="K15" s="75">
        <v>1</v>
      </c>
      <c r="L15" s="75">
        <v>1</v>
      </c>
      <c r="M15" s="75">
        <v>1</v>
      </c>
      <c r="N15" s="75">
        <v>1</v>
      </c>
      <c r="O15" s="75">
        <v>1</v>
      </c>
      <c r="P15" s="76">
        <v>1</v>
      </c>
      <c r="Q15" s="75">
        <v>1</v>
      </c>
      <c r="R15" s="75">
        <v>1</v>
      </c>
      <c r="S15" s="75">
        <v>1</v>
      </c>
    </row>
    <row r="16" spans="1:19" ht="14.25" customHeight="1" x14ac:dyDescent="0.35">
      <c r="A16" t="s">
        <v>20</v>
      </c>
      <c r="B16" t="s">
        <v>129</v>
      </c>
      <c r="C16" t="s">
        <v>129</v>
      </c>
      <c r="D16" t="s">
        <v>10</v>
      </c>
      <c r="E16" t="s">
        <v>11</v>
      </c>
      <c r="F16" s="13" t="s">
        <v>311</v>
      </c>
      <c r="I16" s="74" t="s">
        <v>403</v>
      </c>
      <c r="J16" s="75">
        <v>1</v>
      </c>
      <c r="K16" s="75">
        <v>1</v>
      </c>
      <c r="L16" s="75">
        <v>1</v>
      </c>
      <c r="M16" s="75">
        <v>1</v>
      </c>
      <c r="N16" s="75">
        <v>1</v>
      </c>
      <c r="O16" s="75">
        <v>1</v>
      </c>
      <c r="P16" s="76">
        <v>1</v>
      </c>
      <c r="Q16" s="75">
        <v>1</v>
      </c>
      <c r="R16" s="75">
        <v>1</v>
      </c>
      <c r="S16" s="75">
        <v>1</v>
      </c>
    </row>
    <row r="17" spans="1:19" ht="14.25" customHeight="1" x14ac:dyDescent="0.35">
      <c r="A17" t="s">
        <v>21</v>
      </c>
      <c r="B17" t="s">
        <v>129</v>
      </c>
      <c r="C17" t="s">
        <v>129</v>
      </c>
      <c r="D17" t="s">
        <v>10</v>
      </c>
      <c r="E17" t="s">
        <v>11</v>
      </c>
      <c r="F17" s="13" t="s">
        <v>404</v>
      </c>
      <c r="I17" t="s">
        <v>403</v>
      </c>
      <c r="J17" s="75">
        <v>1</v>
      </c>
      <c r="K17" s="75">
        <v>1</v>
      </c>
      <c r="L17" s="75">
        <v>1</v>
      </c>
      <c r="M17" s="75">
        <v>1</v>
      </c>
      <c r="N17" s="75">
        <v>1</v>
      </c>
      <c r="O17" s="75">
        <v>1</v>
      </c>
      <c r="P17" s="76">
        <v>1</v>
      </c>
      <c r="Q17" s="75">
        <v>1</v>
      </c>
      <c r="R17" s="75">
        <v>1</v>
      </c>
      <c r="S17" s="75">
        <v>1</v>
      </c>
    </row>
    <row r="18" spans="1:19" ht="14.25" customHeight="1" x14ac:dyDescent="0.35">
      <c r="A18" t="s">
        <v>22</v>
      </c>
      <c r="B18" t="s">
        <v>129</v>
      </c>
      <c r="C18" t="s">
        <v>129</v>
      </c>
      <c r="D18" t="s">
        <v>10</v>
      </c>
      <c r="E18" t="s">
        <v>11</v>
      </c>
      <c r="F18" s="13" t="s">
        <v>260</v>
      </c>
      <c r="I18" s="74" t="s">
        <v>403</v>
      </c>
      <c r="J18" s="75">
        <v>0.8</v>
      </c>
      <c r="K18" s="75">
        <v>0.8</v>
      </c>
      <c r="L18" s="75">
        <v>0.8</v>
      </c>
      <c r="M18" s="75">
        <v>0.8</v>
      </c>
      <c r="N18" s="75">
        <v>0.8</v>
      </c>
      <c r="O18" s="75">
        <v>0.8</v>
      </c>
      <c r="P18" s="76">
        <v>0.8</v>
      </c>
      <c r="Q18" s="75">
        <v>0.8</v>
      </c>
      <c r="R18" s="75">
        <v>0.8</v>
      </c>
      <c r="S18" s="75">
        <v>0.8</v>
      </c>
    </row>
    <row r="19" spans="1:19" ht="14.25" customHeight="1" x14ac:dyDescent="0.35">
      <c r="A19" t="s">
        <v>22</v>
      </c>
      <c r="B19" t="s">
        <v>129</v>
      </c>
      <c r="C19" t="s">
        <v>129</v>
      </c>
      <c r="D19" t="s">
        <v>23</v>
      </c>
      <c r="E19" t="s">
        <v>24</v>
      </c>
      <c r="F19" s="13" t="s">
        <v>260</v>
      </c>
      <c r="I19" t="s">
        <v>334</v>
      </c>
      <c r="J19" s="75">
        <v>0.2</v>
      </c>
      <c r="K19" s="75">
        <v>0.2</v>
      </c>
      <c r="L19" s="75">
        <v>0.2</v>
      </c>
      <c r="M19" s="75">
        <v>0.2</v>
      </c>
      <c r="N19" s="75">
        <v>0.2</v>
      </c>
      <c r="O19" s="75">
        <v>0.2</v>
      </c>
      <c r="P19" s="76">
        <v>0.2</v>
      </c>
      <c r="Q19" s="75">
        <v>0.2</v>
      </c>
      <c r="R19" s="75">
        <v>0.2</v>
      </c>
      <c r="S19" s="75">
        <v>0.2</v>
      </c>
    </row>
    <row r="20" spans="1:19" ht="14.25" customHeight="1" x14ac:dyDescent="0.35">
      <c r="A20" t="s">
        <v>25</v>
      </c>
      <c r="B20" t="s">
        <v>129</v>
      </c>
      <c r="C20" t="s">
        <v>129</v>
      </c>
      <c r="D20" t="s">
        <v>10</v>
      </c>
      <c r="E20" t="s">
        <v>11</v>
      </c>
      <c r="F20" s="13" t="s">
        <v>349</v>
      </c>
      <c r="I20" s="74" t="s">
        <v>403</v>
      </c>
      <c r="J20" s="75">
        <v>1</v>
      </c>
      <c r="K20" s="75">
        <v>1</v>
      </c>
      <c r="L20" s="75">
        <v>1</v>
      </c>
      <c r="M20" s="75">
        <v>1</v>
      </c>
      <c r="N20" s="75">
        <v>1</v>
      </c>
      <c r="O20" s="75">
        <v>1</v>
      </c>
      <c r="P20" s="76">
        <v>1</v>
      </c>
      <c r="Q20" s="75">
        <v>1</v>
      </c>
      <c r="R20" s="75">
        <v>1</v>
      </c>
      <c r="S20" s="75">
        <v>1</v>
      </c>
    </row>
    <row r="21" spans="1:19" ht="14.25" customHeight="1" x14ac:dyDescent="0.35">
      <c r="A21" t="s">
        <v>26</v>
      </c>
      <c r="B21" t="s">
        <v>129</v>
      </c>
      <c r="C21" t="s">
        <v>129</v>
      </c>
      <c r="D21" t="s">
        <v>10</v>
      </c>
      <c r="E21" t="s">
        <v>11</v>
      </c>
      <c r="F21" s="13" t="s">
        <v>412</v>
      </c>
      <c r="I21" t="s">
        <v>403</v>
      </c>
      <c r="J21" s="75">
        <v>1</v>
      </c>
      <c r="K21" s="75">
        <v>1</v>
      </c>
      <c r="L21" s="75">
        <v>1</v>
      </c>
      <c r="M21" s="75">
        <v>1</v>
      </c>
      <c r="N21" s="75">
        <v>1</v>
      </c>
      <c r="O21" s="75">
        <v>1</v>
      </c>
      <c r="P21" s="76">
        <v>1</v>
      </c>
      <c r="Q21" s="75">
        <v>1</v>
      </c>
      <c r="R21" s="75">
        <v>1</v>
      </c>
      <c r="S21" s="75">
        <v>1</v>
      </c>
    </row>
    <row r="22" spans="1:19" ht="14.5" x14ac:dyDescent="0.35">
      <c r="A22" t="s">
        <v>27</v>
      </c>
      <c r="B22" t="s">
        <v>129</v>
      </c>
      <c r="C22" t="s">
        <v>129</v>
      </c>
      <c r="D22" t="s">
        <v>10</v>
      </c>
      <c r="E22" t="s">
        <v>11</v>
      </c>
      <c r="F22" s="13" t="s">
        <v>350</v>
      </c>
      <c r="I22" s="74" t="s">
        <v>403</v>
      </c>
      <c r="J22" s="75">
        <v>1</v>
      </c>
      <c r="K22" s="75">
        <v>1</v>
      </c>
      <c r="L22" s="75">
        <v>1</v>
      </c>
      <c r="M22" s="75">
        <v>1</v>
      </c>
      <c r="N22" s="75">
        <v>1</v>
      </c>
      <c r="O22" s="75">
        <v>1</v>
      </c>
      <c r="P22" s="76">
        <v>1</v>
      </c>
      <c r="Q22" s="75">
        <v>1</v>
      </c>
      <c r="R22" s="75">
        <v>1</v>
      </c>
      <c r="S22" s="75">
        <v>1</v>
      </c>
    </row>
    <row r="23" spans="1:19" x14ac:dyDescent="0.25">
      <c r="A23" t="s">
        <v>28</v>
      </c>
      <c r="B23" t="s">
        <v>129</v>
      </c>
      <c r="C23" t="s">
        <v>129</v>
      </c>
      <c r="D23" t="s">
        <v>10</v>
      </c>
      <c r="E23" t="s">
        <v>11</v>
      </c>
      <c r="F23" s="13" t="s">
        <v>351</v>
      </c>
      <c r="I23" t="s">
        <v>403</v>
      </c>
      <c r="J23" s="76">
        <v>1</v>
      </c>
      <c r="K23" s="76">
        <v>1</v>
      </c>
      <c r="L23" s="76">
        <v>1</v>
      </c>
      <c r="M23" s="76">
        <v>1</v>
      </c>
      <c r="N23" s="76">
        <v>1</v>
      </c>
      <c r="O23" s="76">
        <v>1</v>
      </c>
      <c r="P23" s="76">
        <v>1</v>
      </c>
      <c r="Q23" s="76">
        <v>1</v>
      </c>
      <c r="R23" s="56">
        <v>1</v>
      </c>
      <c r="S23" s="56">
        <v>1</v>
      </c>
    </row>
    <row r="24" spans="1:19" x14ac:dyDescent="0.25">
      <c r="A24" t="s">
        <v>29</v>
      </c>
      <c r="B24" t="s">
        <v>129</v>
      </c>
      <c r="C24" t="s">
        <v>129</v>
      </c>
      <c r="D24" t="s">
        <v>10</v>
      </c>
      <c r="E24" t="s">
        <v>11</v>
      </c>
      <c r="F24" s="13" t="s">
        <v>320</v>
      </c>
      <c r="I24" s="74" t="s">
        <v>403</v>
      </c>
      <c r="J24" s="76">
        <v>1</v>
      </c>
      <c r="K24" s="76">
        <v>1</v>
      </c>
      <c r="L24" s="76">
        <v>1</v>
      </c>
      <c r="M24" s="76">
        <v>1</v>
      </c>
      <c r="N24" s="76">
        <v>1</v>
      </c>
      <c r="O24" s="76">
        <v>1</v>
      </c>
      <c r="P24" s="76">
        <v>1</v>
      </c>
      <c r="Q24" s="76">
        <v>1</v>
      </c>
      <c r="R24" s="56">
        <v>1</v>
      </c>
      <c r="S24" s="56">
        <v>1</v>
      </c>
    </row>
    <row r="25" spans="1:19" x14ac:dyDescent="0.25">
      <c r="A25" t="s">
        <v>30</v>
      </c>
      <c r="B25" t="s">
        <v>129</v>
      </c>
      <c r="C25" t="s">
        <v>129</v>
      </c>
      <c r="D25" t="s">
        <v>633</v>
      </c>
      <c r="E25" t="s">
        <v>11</v>
      </c>
      <c r="F25" s="13" t="s">
        <v>322</v>
      </c>
      <c r="I25" t="s">
        <v>321</v>
      </c>
      <c r="J25" s="76">
        <v>1</v>
      </c>
      <c r="K25" s="76">
        <v>1</v>
      </c>
      <c r="L25" s="76">
        <v>1</v>
      </c>
      <c r="M25" s="76">
        <v>1</v>
      </c>
      <c r="N25" s="76">
        <v>1</v>
      </c>
      <c r="O25" s="76">
        <v>1</v>
      </c>
      <c r="P25" s="76">
        <v>1</v>
      </c>
      <c r="Q25" s="76">
        <v>1</v>
      </c>
      <c r="R25" s="56">
        <v>1</v>
      </c>
      <c r="S25" s="56">
        <v>1</v>
      </c>
    </row>
    <row r="26" spans="1:19" x14ac:dyDescent="0.25">
      <c r="A26" t="s">
        <v>31</v>
      </c>
      <c r="B26" t="s">
        <v>129</v>
      </c>
      <c r="C26" t="s">
        <v>129</v>
      </c>
      <c r="D26" t="s">
        <v>10</v>
      </c>
      <c r="E26" t="s">
        <v>11</v>
      </c>
      <c r="F26" s="13" t="s">
        <v>323</v>
      </c>
      <c r="I26" s="74" t="s">
        <v>403</v>
      </c>
      <c r="J26" s="76">
        <v>1</v>
      </c>
      <c r="K26" s="76">
        <v>1</v>
      </c>
      <c r="L26" s="76">
        <v>1</v>
      </c>
      <c r="M26" s="76">
        <v>1</v>
      </c>
      <c r="N26" s="76">
        <v>1</v>
      </c>
      <c r="O26" s="76">
        <v>1</v>
      </c>
      <c r="P26" s="76">
        <v>1</v>
      </c>
      <c r="Q26" s="76">
        <v>1</v>
      </c>
      <c r="R26" s="56">
        <v>1</v>
      </c>
      <c r="S26" s="56">
        <v>1</v>
      </c>
    </row>
    <row r="27" spans="1:19" x14ac:dyDescent="0.25">
      <c r="A27" t="s">
        <v>32</v>
      </c>
      <c r="B27" t="s">
        <v>129</v>
      </c>
      <c r="C27" t="s">
        <v>129</v>
      </c>
      <c r="D27" t="s">
        <v>10</v>
      </c>
      <c r="E27" t="s">
        <v>11</v>
      </c>
      <c r="F27" s="13" t="s">
        <v>246</v>
      </c>
      <c r="I27" t="s">
        <v>403</v>
      </c>
      <c r="J27" s="76">
        <v>1</v>
      </c>
      <c r="K27" s="76">
        <v>1</v>
      </c>
      <c r="L27" s="76">
        <v>1</v>
      </c>
      <c r="M27" s="76">
        <v>1</v>
      </c>
      <c r="N27" s="76">
        <v>1</v>
      </c>
      <c r="O27" s="76">
        <v>1</v>
      </c>
      <c r="P27" s="76">
        <v>1</v>
      </c>
      <c r="Q27" s="76">
        <v>1</v>
      </c>
      <c r="R27" s="56">
        <v>1</v>
      </c>
      <c r="S27" s="56">
        <v>1</v>
      </c>
    </row>
    <row r="28" spans="1:19" x14ac:dyDescent="0.25">
      <c r="A28" t="s">
        <v>33</v>
      </c>
      <c r="B28" t="s">
        <v>129</v>
      </c>
      <c r="C28" t="s">
        <v>129</v>
      </c>
      <c r="D28" t="s">
        <v>10</v>
      </c>
      <c r="E28" t="s">
        <v>11</v>
      </c>
      <c r="F28" s="13" t="s">
        <v>247</v>
      </c>
      <c r="I28" s="74" t="s">
        <v>403</v>
      </c>
      <c r="J28" s="76">
        <v>1</v>
      </c>
      <c r="K28" s="76">
        <v>1</v>
      </c>
      <c r="L28" s="76">
        <v>1</v>
      </c>
      <c r="M28" s="76">
        <v>1</v>
      </c>
      <c r="N28" s="76">
        <v>1</v>
      </c>
      <c r="O28" s="76">
        <v>1</v>
      </c>
      <c r="P28" s="76">
        <v>1</v>
      </c>
      <c r="Q28" s="76">
        <v>1</v>
      </c>
      <c r="R28" s="56">
        <v>1</v>
      </c>
      <c r="S28" s="56">
        <v>1</v>
      </c>
    </row>
    <row r="29" spans="1:19" x14ac:dyDescent="0.25">
      <c r="A29" t="s">
        <v>34</v>
      </c>
      <c r="B29" t="s">
        <v>129</v>
      </c>
      <c r="C29" t="s">
        <v>129</v>
      </c>
      <c r="D29" t="s">
        <v>10</v>
      </c>
      <c r="E29" t="s">
        <v>11</v>
      </c>
      <c r="F29" s="13" t="s">
        <v>261</v>
      </c>
      <c r="I29" t="s">
        <v>403</v>
      </c>
      <c r="J29" s="76">
        <v>1</v>
      </c>
      <c r="K29" s="76">
        <v>1</v>
      </c>
      <c r="L29" s="76">
        <v>1</v>
      </c>
      <c r="M29" s="76">
        <v>1</v>
      </c>
      <c r="N29" s="76">
        <v>1</v>
      </c>
      <c r="O29" s="76">
        <v>1</v>
      </c>
      <c r="P29" s="76">
        <v>1</v>
      </c>
      <c r="Q29" s="76">
        <v>1</v>
      </c>
      <c r="R29" s="56">
        <v>1</v>
      </c>
      <c r="S29" s="56">
        <v>1</v>
      </c>
    </row>
    <row r="30" spans="1:19" x14ac:dyDescent="0.25">
      <c r="A30" t="s">
        <v>1219</v>
      </c>
      <c r="B30" t="s">
        <v>129</v>
      </c>
      <c r="C30" t="s">
        <v>129</v>
      </c>
      <c r="D30" t="s">
        <v>1220</v>
      </c>
      <c r="E30" t="s">
        <v>11</v>
      </c>
      <c r="F30" s="13" t="s">
        <v>1221</v>
      </c>
      <c r="I30" s="74" t="s">
        <v>1222</v>
      </c>
      <c r="J30" s="76">
        <v>1</v>
      </c>
      <c r="K30" s="76">
        <v>1</v>
      </c>
      <c r="L30" s="76">
        <v>1</v>
      </c>
      <c r="M30" s="76">
        <v>1</v>
      </c>
      <c r="N30" s="76">
        <v>1</v>
      </c>
      <c r="O30" s="76">
        <v>1</v>
      </c>
      <c r="P30" s="76">
        <v>1</v>
      </c>
      <c r="Q30" s="76">
        <v>1</v>
      </c>
      <c r="R30" s="56">
        <v>1</v>
      </c>
      <c r="S30" s="56">
        <v>1</v>
      </c>
    </row>
    <row r="31" spans="1:19" x14ac:dyDescent="0.25">
      <c r="A31" t="s">
        <v>35</v>
      </c>
      <c r="B31" t="s">
        <v>129</v>
      </c>
      <c r="C31" t="s">
        <v>129</v>
      </c>
      <c r="D31" t="s">
        <v>10</v>
      </c>
      <c r="E31" t="s">
        <v>11</v>
      </c>
      <c r="F31" s="13" t="s">
        <v>277</v>
      </c>
      <c r="I31" t="s">
        <v>403</v>
      </c>
      <c r="J31" s="76">
        <v>0.41</v>
      </c>
      <c r="K31" s="76">
        <v>0.41</v>
      </c>
      <c r="L31" s="76">
        <v>0.41</v>
      </c>
      <c r="M31" s="76">
        <v>0.41</v>
      </c>
      <c r="N31" s="76">
        <v>0.41</v>
      </c>
      <c r="O31" s="76">
        <v>0.41</v>
      </c>
      <c r="P31" s="76">
        <v>0.41</v>
      </c>
      <c r="Q31" s="76">
        <v>0.41</v>
      </c>
      <c r="R31" s="56">
        <v>0.41</v>
      </c>
      <c r="S31" s="56">
        <v>0.41</v>
      </c>
    </row>
    <row r="32" spans="1:19" x14ac:dyDescent="0.25">
      <c r="A32" t="s">
        <v>35</v>
      </c>
      <c r="B32" t="s">
        <v>129</v>
      </c>
      <c r="C32" t="s">
        <v>129</v>
      </c>
      <c r="D32" t="s">
        <v>36</v>
      </c>
      <c r="E32" t="s">
        <v>11</v>
      </c>
      <c r="F32" s="13" t="s">
        <v>277</v>
      </c>
      <c r="I32" t="s">
        <v>418</v>
      </c>
      <c r="J32" s="76">
        <v>0.11</v>
      </c>
      <c r="K32" s="76">
        <v>0.11</v>
      </c>
      <c r="L32" s="76">
        <v>0.11</v>
      </c>
      <c r="M32" s="76">
        <v>0.11</v>
      </c>
      <c r="N32" s="76">
        <v>0.11</v>
      </c>
      <c r="O32" s="76">
        <v>0.11</v>
      </c>
      <c r="P32" s="76">
        <v>0.11</v>
      </c>
      <c r="Q32" s="76">
        <v>0.11</v>
      </c>
      <c r="R32" s="56">
        <v>0.11</v>
      </c>
      <c r="S32" s="56">
        <v>0.11</v>
      </c>
    </row>
    <row r="33" spans="1:19" x14ac:dyDescent="0.25">
      <c r="A33" t="s">
        <v>35</v>
      </c>
      <c r="B33" t="s">
        <v>129</v>
      </c>
      <c r="C33" t="s">
        <v>129</v>
      </c>
      <c r="D33" t="s">
        <v>634</v>
      </c>
      <c r="E33" t="s">
        <v>11</v>
      </c>
      <c r="F33" s="13" t="s">
        <v>277</v>
      </c>
      <c r="I33" t="s">
        <v>440</v>
      </c>
      <c r="J33" s="76">
        <v>0.13</v>
      </c>
      <c r="K33" s="76">
        <v>0.13</v>
      </c>
      <c r="L33" s="76">
        <v>0.13</v>
      </c>
      <c r="M33" s="76">
        <v>0.13</v>
      </c>
      <c r="N33" s="76">
        <v>0.13</v>
      </c>
      <c r="O33" s="76">
        <v>0.13</v>
      </c>
      <c r="P33" s="76">
        <v>0.13</v>
      </c>
      <c r="Q33" s="76">
        <v>0.13</v>
      </c>
      <c r="R33" s="56">
        <v>0.13</v>
      </c>
      <c r="S33" s="56">
        <v>0.13</v>
      </c>
    </row>
    <row r="34" spans="1:19" x14ac:dyDescent="0.25">
      <c r="A34" t="s">
        <v>35</v>
      </c>
      <c r="B34" t="s">
        <v>129</v>
      </c>
      <c r="C34" t="s">
        <v>129</v>
      </c>
      <c r="D34" t="s">
        <v>37</v>
      </c>
      <c r="E34" t="s">
        <v>24</v>
      </c>
      <c r="F34" s="13" t="s">
        <v>277</v>
      </c>
      <c r="I34" t="s">
        <v>362</v>
      </c>
      <c r="J34" s="76">
        <v>0.22</v>
      </c>
      <c r="K34" s="76">
        <v>0.22</v>
      </c>
      <c r="L34" s="76">
        <v>0.22</v>
      </c>
      <c r="M34" s="76">
        <v>0.22</v>
      </c>
      <c r="N34" s="76">
        <v>0.22</v>
      </c>
      <c r="O34" s="76">
        <v>0.22</v>
      </c>
      <c r="P34" s="76">
        <v>0.22</v>
      </c>
      <c r="Q34" s="76">
        <v>0.22</v>
      </c>
      <c r="R34" s="56">
        <v>0.22</v>
      </c>
      <c r="S34" s="56">
        <v>0.22</v>
      </c>
    </row>
    <row r="35" spans="1:19" x14ac:dyDescent="0.25">
      <c r="A35" t="s">
        <v>35</v>
      </c>
      <c r="B35" t="s">
        <v>129</v>
      </c>
      <c r="C35" t="s">
        <v>129</v>
      </c>
      <c r="D35" t="s">
        <v>38</v>
      </c>
      <c r="E35" t="s">
        <v>11</v>
      </c>
      <c r="F35" s="13" t="s">
        <v>277</v>
      </c>
      <c r="I35" t="s">
        <v>453</v>
      </c>
      <c r="J35" s="76">
        <v>0.13</v>
      </c>
      <c r="K35" s="76">
        <v>0.13</v>
      </c>
      <c r="L35" s="76">
        <v>0.13</v>
      </c>
      <c r="M35" s="76">
        <v>0.13</v>
      </c>
      <c r="N35" s="76">
        <v>0.13</v>
      </c>
      <c r="O35" s="76">
        <v>0.13</v>
      </c>
      <c r="P35" s="76">
        <v>0.13</v>
      </c>
      <c r="Q35" s="76">
        <v>0.13</v>
      </c>
      <c r="R35" s="56">
        <v>0.13</v>
      </c>
      <c r="S35" s="56">
        <v>0.13</v>
      </c>
    </row>
    <row r="36" spans="1:19" x14ac:dyDescent="0.25">
      <c r="A36" t="s">
        <v>39</v>
      </c>
      <c r="B36" t="s">
        <v>129</v>
      </c>
      <c r="C36" t="s">
        <v>129</v>
      </c>
      <c r="D36" t="s">
        <v>10</v>
      </c>
      <c r="E36" t="s">
        <v>11</v>
      </c>
      <c r="F36" s="13" t="s">
        <v>405</v>
      </c>
      <c r="I36" t="s">
        <v>403</v>
      </c>
      <c r="J36" s="76">
        <v>1</v>
      </c>
      <c r="K36" s="76">
        <v>1</v>
      </c>
      <c r="L36" s="76">
        <v>1</v>
      </c>
      <c r="M36" s="76">
        <v>1</v>
      </c>
      <c r="N36" s="76">
        <v>1</v>
      </c>
      <c r="O36" s="76">
        <v>1</v>
      </c>
      <c r="P36" s="76">
        <v>1</v>
      </c>
      <c r="Q36" s="76">
        <v>1</v>
      </c>
      <c r="R36" s="56">
        <v>1</v>
      </c>
      <c r="S36" s="56">
        <v>1</v>
      </c>
    </row>
    <row r="37" spans="1:19" x14ac:dyDescent="0.25">
      <c r="A37" t="s">
        <v>40</v>
      </c>
      <c r="B37" t="s">
        <v>129</v>
      </c>
      <c r="C37" t="s">
        <v>129</v>
      </c>
      <c r="D37" t="s">
        <v>10</v>
      </c>
      <c r="E37" t="s">
        <v>11</v>
      </c>
      <c r="F37" s="13" t="s">
        <v>406</v>
      </c>
      <c r="I37" t="s">
        <v>403</v>
      </c>
      <c r="J37" s="76">
        <v>1</v>
      </c>
      <c r="K37" s="76">
        <v>1</v>
      </c>
      <c r="L37" s="76">
        <v>1</v>
      </c>
      <c r="M37" s="76">
        <v>1</v>
      </c>
      <c r="N37" s="76">
        <v>1</v>
      </c>
      <c r="O37" s="76">
        <v>1</v>
      </c>
      <c r="P37" s="76">
        <v>1</v>
      </c>
      <c r="Q37" s="76">
        <v>1</v>
      </c>
      <c r="R37" s="56">
        <v>1</v>
      </c>
      <c r="S37" s="56">
        <v>1</v>
      </c>
    </row>
    <row r="38" spans="1:19" x14ac:dyDescent="0.25">
      <c r="A38" t="s">
        <v>41</v>
      </c>
      <c r="B38" t="s">
        <v>129</v>
      </c>
      <c r="C38" t="s">
        <v>129</v>
      </c>
      <c r="D38" t="s">
        <v>42</v>
      </c>
      <c r="E38" t="s">
        <v>11</v>
      </c>
      <c r="F38" s="13" t="s">
        <v>359</v>
      </c>
      <c r="I38" t="s">
        <v>360</v>
      </c>
      <c r="J38" s="76">
        <v>1</v>
      </c>
      <c r="K38" s="76">
        <v>1</v>
      </c>
      <c r="L38" s="76">
        <v>1</v>
      </c>
      <c r="M38" s="76">
        <v>1</v>
      </c>
      <c r="N38" s="76">
        <v>1</v>
      </c>
      <c r="O38" s="76">
        <v>1</v>
      </c>
      <c r="P38" s="76">
        <v>1</v>
      </c>
      <c r="Q38" s="76">
        <v>1</v>
      </c>
      <c r="R38" s="56">
        <v>1</v>
      </c>
      <c r="S38" s="56">
        <v>1</v>
      </c>
    </row>
    <row r="39" spans="1:19" x14ac:dyDescent="0.25">
      <c r="A39" t="s">
        <v>43</v>
      </c>
      <c r="B39" t="s">
        <v>129</v>
      </c>
      <c r="C39" t="s">
        <v>129</v>
      </c>
      <c r="D39" t="s">
        <v>10</v>
      </c>
      <c r="E39" t="s">
        <v>11</v>
      </c>
      <c r="F39" s="13" t="s">
        <v>581</v>
      </c>
      <c r="I39" t="s">
        <v>403</v>
      </c>
      <c r="J39" s="76">
        <v>1</v>
      </c>
      <c r="K39" s="76">
        <v>1</v>
      </c>
      <c r="L39" s="76">
        <v>1</v>
      </c>
      <c r="M39" s="76">
        <v>1</v>
      </c>
      <c r="N39" s="76">
        <v>1</v>
      </c>
      <c r="O39" s="76">
        <v>1</v>
      </c>
      <c r="P39" s="76">
        <v>1</v>
      </c>
      <c r="Q39" s="76">
        <v>1</v>
      </c>
      <c r="R39" s="56">
        <v>1</v>
      </c>
      <c r="S39" s="56">
        <v>1</v>
      </c>
    </row>
    <row r="40" spans="1:19" x14ac:dyDescent="0.25">
      <c r="A40" t="s">
        <v>44</v>
      </c>
      <c r="B40" t="s">
        <v>129</v>
      </c>
      <c r="C40" t="s">
        <v>129</v>
      </c>
      <c r="D40" t="s">
        <v>10</v>
      </c>
      <c r="E40" t="s">
        <v>11</v>
      </c>
      <c r="F40" s="13" t="s">
        <v>363</v>
      </c>
      <c r="I40" t="s">
        <v>403</v>
      </c>
      <c r="J40" s="76">
        <v>0</v>
      </c>
      <c r="K40" s="76">
        <v>0</v>
      </c>
      <c r="L40" s="76">
        <v>0</v>
      </c>
      <c r="M40" s="76">
        <v>0</v>
      </c>
      <c r="N40" s="76">
        <v>0</v>
      </c>
      <c r="O40" s="76">
        <v>0</v>
      </c>
      <c r="P40" s="76">
        <v>0</v>
      </c>
      <c r="Q40" s="76">
        <v>0</v>
      </c>
      <c r="R40" s="56">
        <v>0</v>
      </c>
      <c r="S40" s="56">
        <v>0</v>
      </c>
    </row>
    <row r="41" spans="1:19" x14ac:dyDescent="0.25">
      <c r="A41" t="s">
        <v>44</v>
      </c>
      <c r="B41" t="s">
        <v>129</v>
      </c>
      <c r="C41" t="s">
        <v>129</v>
      </c>
      <c r="D41" t="s">
        <v>45</v>
      </c>
      <c r="E41" t="s">
        <v>24</v>
      </c>
      <c r="F41" s="13" t="s">
        <v>363</v>
      </c>
      <c r="I41" t="s">
        <v>364</v>
      </c>
      <c r="J41" s="76">
        <v>0.6</v>
      </c>
      <c r="K41" s="76">
        <v>0.54</v>
      </c>
      <c r="L41" s="76">
        <v>0.6</v>
      </c>
      <c r="M41" s="76">
        <v>0.25</v>
      </c>
      <c r="N41" s="76">
        <v>0.6</v>
      </c>
      <c r="O41" s="76">
        <v>0.6</v>
      </c>
      <c r="P41" s="76">
        <v>0.64</v>
      </c>
      <c r="Q41" s="76">
        <v>0.6</v>
      </c>
      <c r="R41" s="56">
        <v>0.6</v>
      </c>
      <c r="S41" s="56">
        <v>0.6</v>
      </c>
    </row>
    <row r="42" spans="1:19" x14ac:dyDescent="0.25">
      <c r="A42" t="s">
        <v>44</v>
      </c>
      <c r="B42" t="s">
        <v>129</v>
      </c>
      <c r="C42" t="s">
        <v>129</v>
      </c>
      <c r="D42" t="s">
        <v>46</v>
      </c>
      <c r="E42" t="s">
        <v>11</v>
      </c>
      <c r="F42" s="13" t="s">
        <v>363</v>
      </c>
      <c r="I42" t="s">
        <v>376</v>
      </c>
      <c r="J42" s="76">
        <v>0.13</v>
      </c>
      <c r="K42" s="76">
        <v>0.17</v>
      </c>
      <c r="L42" s="76">
        <v>0.13</v>
      </c>
      <c r="M42" s="76">
        <v>0.35</v>
      </c>
      <c r="N42" s="76">
        <v>0.13</v>
      </c>
      <c r="O42" s="76">
        <v>0.13</v>
      </c>
      <c r="P42" s="76">
        <v>0.13</v>
      </c>
      <c r="Q42" s="76">
        <v>0.13</v>
      </c>
      <c r="R42" s="56">
        <v>0.13</v>
      </c>
      <c r="S42" s="56">
        <v>0.13</v>
      </c>
    </row>
    <row r="43" spans="1:19" x14ac:dyDescent="0.25">
      <c r="A43" t="s">
        <v>44</v>
      </c>
      <c r="B43" t="s">
        <v>129</v>
      </c>
      <c r="C43" t="s">
        <v>129</v>
      </c>
      <c r="D43" t="s">
        <v>16</v>
      </c>
      <c r="E43" t="s">
        <v>11</v>
      </c>
      <c r="F43" s="13" t="s">
        <v>363</v>
      </c>
      <c r="I43" t="s">
        <v>388</v>
      </c>
      <c r="J43" s="76">
        <v>0.02</v>
      </c>
      <c r="K43" s="76">
        <v>0.01</v>
      </c>
      <c r="L43" s="76">
        <v>0.02</v>
      </c>
      <c r="M43" s="76">
        <v>0.01</v>
      </c>
      <c r="N43" s="76">
        <v>0.02</v>
      </c>
      <c r="O43" s="76">
        <v>0.02</v>
      </c>
      <c r="P43" s="76">
        <v>0.02</v>
      </c>
      <c r="Q43" s="76">
        <v>0.02</v>
      </c>
      <c r="R43" s="56">
        <v>0.02</v>
      </c>
      <c r="S43" s="56">
        <v>0.02</v>
      </c>
    </row>
    <row r="44" spans="1:19" x14ac:dyDescent="0.25">
      <c r="A44" t="s">
        <v>44</v>
      </c>
      <c r="B44" t="s">
        <v>129</v>
      </c>
      <c r="C44" t="s">
        <v>129</v>
      </c>
      <c r="D44" t="s">
        <v>16</v>
      </c>
      <c r="E44" t="s">
        <v>24</v>
      </c>
      <c r="F44" s="13" t="s">
        <v>363</v>
      </c>
      <c r="I44" t="s">
        <v>390</v>
      </c>
      <c r="J44" s="76">
        <v>0.25</v>
      </c>
      <c r="K44" s="76">
        <v>0.28000000000000003</v>
      </c>
      <c r="L44" s="76">
        <v>0.25</v>
      </c>
      <c r="M44" s="76">
        <v>0.39</v>
      </c>
      <c r="N44" s="76">
        <v>0.25</v>
      </c>
      <c r="O44" s="76">
        <v>0.25</v>
      </c>
      <c r="P44" s="76">
        <v>0.21</v>
      </c>
      <c r="Q44" s="76">
        <v>0.25</v>
      </c>
      <c r="R44" s="56">
        <v>0.25</v>
      </c>
      <c r="S44" s="56">
        <v>0.25</v>
      </c>
    </row>
    <row r="45" spans="1:19" x14ac:dyDescent="0.25">
      <c r="A45" t="s">
        <v>47</v>
      </c>
      <c r="B45" t="s">
        <v>129</v>
      </c>
      <c r="C45" t="s">
        <v>129</v>
      </c>
      <c r="D45" t="s">
        <v>10</v>
      </c>
      <c r="E45" t="s">
        <v>11</v>
      </c>
      <c r="F45" s="13" t="s">
        <v>248</v>
      </c>
      <c r="I45" t="s">
        <v>403</v>
      </c>
      <c r="J45" s="76">
        <v>1</v>
      </c>
      <c r="K45" s="76">
        <v>1</v>
      </c>
      <c r="L45" s="76">
        <v>1</v>
      </c>
      <c r="M45" s="76">
        <v>1</v>
      </c>
      <c r="N45" s="76">
        <v>1</v>
      </c>
      <c r="O45" s="76">
        <v>1</v>
      </c>
      <c r="P45" s="76">
        <v>1</v>
      </c>
      <c r="Q45" s="76">
        <v>1</v>
      </c>
      <c r="R45" s="56">
        <v>1</v>
      </c>
      <c r="S45" s="56">
        <v>1</v>
      </c>
    </row>
    <row r="46" spans="1:19" x14ac:dyDescent="0.25">
      <c r="A46" t="s">
        <v>48</v>
      </c>
      <c r="B46" t="s">
        <v>129</v>
      </c>
      <c r="C46" t="s">
        <v>129</v>
      </c>
      <c r="D46" t="s">
        <v>10</v>
      </c>
      <c r="E46" t="s">
        <v>11</v>
      </c>
      <c r="F46" s="13" t="s">
        <v>302</v>
      </c>
      <c r="I46" t="s">
        <v>403</v>
      </c>
      <c r="J46" s="76">
        <v>9.5000000000000001E-2</v>
      </c>
      <c r="K46" s="76">
        <v>9.5000000000000001E-2</v>
      </c>
      <c r="L46" s="76">
        <v>0</v>
      </c>
      <c r="M46" s="76">
        <v>9.5000000000000001E-2</v>
      </c>
      <c r="N46" s="76">
        <v>9.5000000000000001E-2</v>
      </c>
      <c r="O46" s="76">
        <v>9.5000000000000001E-2</v>
      </c>
      <c r="P46" s="76">
        <v>9.5000000000000001E-2</v>
      </c>
      <c r="Q46" s="76">
        <v>9.5000000000000001E-2</v>
      </c>
      <c r="R46" s="56">
        <v>9.5000000000000001E-2</v>
      </c>
      <c r="S46" s="56">
        <v>9.5000000000000001E-2</v>
      </c>
    </row>
    <row r="47" spans="1:19" x14ac:dyDescent="0.25">
      <c r="A47" t="s">
        <v>48</v>
      </c>
      <c r="B47" t="s">
        <v>129</v>
      </c>
      <c r="C47" t="s">
        <v>129</v>
      </c>
      <c r="D47" t="s">
        <v>115</v>
      </c>
      <c r="E47" t="s">
        <v>11</v>
      </c>
      <c r="F47" s="13" t="s">
        <v>302</v>
      </c>
      <c r="I47" t="s">
        <v>435</v>
      </c>
      <c r="J47" s="76">
        <v>1.2E-2</v>
      </c>
      <c r="K47" s="76">
        <v>1.2E-2</v>
      </c>
      <c r="L47" s="76">
        <v>0</v>
      </c>
      <c r="M47" s="76">
        <v>1.2E-2</v>
      </c>
      <c r="N47" s="76">
        <v>1.2E-2</v>
      </c>
      <c r="O47" s="76">
        <v>1.2E-2</v>
      </c>
      <c r="P47" s="76">
        <v>1.2E-2</v>
      </c>
      <c r="Q47" s="76">
        <v>1.2E-2</v>
      </c>
      <c r="R47" s="56">
        <v>1.2E-2</v>
      </c>
      <c r="S47" s="56">
        <v>1.2E-2</v>
      </c>
    </row>
    <row r="48" spans="1:19" x14ac:dyDescent="0.25">
      <c r="A48" t="s">
        <v>48</v>
      </c>
      <c r="B48" t="s">
        <v>129</v>
      </c>
      <c r="C48" t="s">
        <v>129</v>
      </c>
      <c r="D48" t="s">
        <v>568</v>
      </c>
      <c r="E48" t="s">
        <v>24</v>
      </c>
      <c r="F48" s="13" t="s">
        <v>302</v>
      </c>
      <c r="I48" t="s">
        <v>303</v>
      </c>
      <c r="J48" s="76">
        <v>3.0000000000000001E-3</v>
      </c>
      <c r="K48" s="76">
        <v>3.0000000000000001E-3</v>
      </c>
      <c r="L48" s="76">
        <v>0.115</v>
      </c>
      <c r="M48" s="76">
        <v>3.0000000000000001E-3</v>
      </c>
      <c r="N48" s="76">
        <v>3.0000000000000001E-3</v>
      </c>
      <c r="O48" s="76">
        <v>3.0000000000000001E-3</v>
      </c>
      <c r="P48" s="76">
        <v>3.0000000000000001E-3</v>
      </c>
      <c r="Q48" s="76">
        <v>3.0000000000000001E-3</v>
      </c>
      <c r="R48" s="56">
        <v>3.0000000000000001E-3</v>
      </c>
      <c r="S48" s="56">
        <v>3.0000000000000001E-3</v>
      </c>
    </row>
    <row r="49" spans="1:19" x14ac:dyDescent="0.25">
      <c r="A49" t="s">
        <v>48</v>
      </c>
      <c r="B49" t="s">
        <v>129</v>
      </c>
      <c r="C49" t="s">
        <v>129</v>
      </c>
      <c r="D49" t="s">
        <v>569</v>
      </c>
      <c r="E49" t="s">
        <v>11</v>
      </c>
      <c r="F49" s="13" t="s">
        <v>302</v>
      </c>
      <c r="I49" t="s">
        <v>315</v>
      </c>
      <c r="J49" s="76">
        <v>5.0000000000000001E-3</v>
      </c>
      <c r="K49" s="76">
        <v>5.0000000000000001E-3</v>
      </c>
      <c r="L49" s="76">
        <v>0</v>
      </c>
      <c r="M49" s="76">
        <v>5.0000000000000001E-3</v>
      </c>
      <c r="N49" s="76">
        <v>5.0000000000000001E-3</v>
      </c>
      <c r="O49" s="76">
        <v>5.0000000000000001E-3</v>
      </c>
      <c r="P49" s="76">
        <v>5.0000000000000001E-3</v>
      </c>
      <c r="Q49" s="76">
        <v>5.0000000000000001E-3</v>
      </c>
      <c r="R49" s="56">
        <v>5.0000000000000001E-3</v>
      </c>
      <c r="S49" s="56">
        <v>5.0000000000000001E-3</v>
      </c>
    </row>
    <row r="50" spans="1:19" x14ac:dyDescent="0.25">
      <c r="A50" t="s">
        <v>48</v>
      </c>
      <c r="B50" t="s">
        <v>129</v>
      </c>
      <c r="C50" t="s">
        <v>129</v>
      </c>
      <c r="D50" t="s">
        <v>63</v>
      </c>
      <c r="E50" t="s">
        <v>24</v>
      </c>
      <c r="F50" s="13" t="s">
        <v>302</v>
      </c>
      <c r="I50" t="s">
        <v>329</v>
      </c>
      <c r="J50" s="76">
        <v>1E-3</v>
      </c>
      <c r="K50" s="76">
        <v>1E-3</v>
      </c>
      <c r="L50" s="76">
        <v>0</v>
      </c>
      <c r="M50" s="76">
        <v>1E-3</v>
      </c>
      <c r="N50" s="76">
        <v>1E-3</v>
      </c>
      <c r="O50" s="76">
        <v>1E-3</v>
      </c>
      <c r="P50" s="76">
        <v>1E-3</v>
      </c>
      <c r="Q50" s="76">
        <v>1E-3</v>
      </c>
      <c r="R50" s="56">
        <v>1E-3</v>
      </c>
      <c r="S50" s="56">
        <v>1E-3</v>
      </c>
    </row>
    <row r="51" spans="1:19" x14ac:dyDescent="0.25">
      <c r="A51" t="s">
        <v>48</v>
      </c>
      <c r="B51" t="s">
        <v>129</v>
      </c>
      <c r="C51" t="s">
        <v>129</v>
      </c>
      <c r="D51" t="s">
        <v>49</v>
      </c>
      <c r="E51" t="s">
        <v>11</v>
      </c>
      <c r="F51" s="13" t="s">
        <v>302</v>
      </c>
      <c r="I51" t="s">
        <v>361</v>
      </c>
      <c r="J51" s="76">
        <v>0.87</v>
      </c>
      <c r="K51" s="76">
        <v>0.87</v>
      </c>
      <c r="L51" s="76">
        <v>0.88500000000000001</v>
      </c>
      <c r="M51" s="76">
        <v>0.87</v>
      </c>
      <c r="N51" s="76">
        <v>0.87</v>
      </c>
      <c r="O51" s="76">
        <v>0.87</v>
      </c>
      <c r="P51" s="76">
        <v>0.87</v>
      </c>
      <c r="Q51" s="76">
        <v>0.87</v>
      </c>
      <c r="R51" s="56">
        <v>0.87</v>
      </c>
      <c r="S51" s="56">
        <v>0.87</v>
      </c>
    </row>
    <row r="52" spans="1:19" x14ac:dyDescent="0.25">
      <c r="A52" t="s">
        <v>48</v>
      </c>
      <c r="B52" t="s">
        <v>129</v>
      </c>
      <c r="C52" t="s">
        <v>129</v>
      </c>
      <c r="D52" t="s">
        <v>635</v>
      </c>
      <c r="E52" t="s">
        <v>24</v>
      </c>
      <c r="F52" s="13" t="s">
        <v>302</v>
      </c>
      <c r="I52" t="s">
        <v>367</v>
      </c>
      <c r="J52" s="76">
        <v>0.01</v>
      </c>
      <c r="K52" s="76">
        <v>0.01</v>
      </c>
      <c r="L52" s="76">
        <v>0</v>
      </c>
      <c r="M52" s="76">
        <v>0.01</v>
      </c>
      <c r="N52" s="76">
        <v>0.01</v>
      </c>
      <c r="O52" s="76">
        <v>0.01</v>
      </c>
      <c r="P52" s="76">
        <v>0.01</v>
      </c>
      <c r="Q52" s="76">
        <v>0.01</v>
      </c>
      <c r="R52" s="56">
        <v>0.01</v>
      </c>
      <c r="S52" s="56">
        <v>0.01</v>
      </c>
    </row>
    <row r="53" spans="1:19" x14ac:dyDescent="0.25">
      <c r="A53" t="s">
        <v>48</v>
      </c>
      <c r="B53" t="s">
        <v>129</v>
      </c>
      <c r="C53" t="s">
        <v>129</v>
      </c>
      <c r="D53" t="s">
        <v>38</v>
      </c>
      <c r="E53" t="s">
        <v>11</v>
      </c>
      <c r="F53" s="13" t="s">
        <v>302</v>
      </c>
      <c r="I53" t="s">
        <v>453</v>
      </c>
      <c r="J53" s="76">
        <v>3.0000000000000001E-3</v>
      </c>
      <c r="K53" s="76">
        <v>3.0000000000000001E-3</v>
      </c>
      <c r="L53" s="76"/>
      <c r="M53" s="76">
        <v>3.0000000000000001E-3</v>
      </c>
      <c r="N53" s="76">
        <v>3.0000000000000001E-3</v>
      </c>
      <c r="O53" s="76">
        <v>3.0000000000000001E-3</v>
      </c>
      <c r="P53" s="76">
        <v>3.0000000000000001E-3</v>
      </c>
      <c r="Q53" s="76">
        <v>3.0000000000000001E-3</v>
      </c>
      <c r="R53" s="56">
        <v>3.0000000000000001E-3</v>
      </c>
      <c r="S53" s="56">
        <v>3.0000000000000001E-3</v>
      </c>
    </row>
    <row r="54" spans="1:19" x14ac:dyDescent="0.25">
      <c r="A54" t="s">
        <v>48</v>
      </c>
      <c r="B54" t="s">
        <v>129</v>
      </c>
      <c r="C54" t="s">
        <v>129</v>
      </c>
      <c r="D54" t="s">
        <v>570</v>
      </c>
      <c r="E54" t="s">
        <v>11</v>
      </c>
      <c r="F54" s="13" t="s">
        <v>302</v>
      </c>
      <c r="I54" t="s">
        <v>399</v>
      </c>
      <c r="J54" s="76">
        <v>1E-3</v>
      </c>
      <c r="K54" s="76">
        <v>1E-3</v>
      </c>
      <c r="L54" s="76">
        <v>0</v>
      </c>
      <c r="M54" s="76">
        <v>1E-3</v>
      </c>
      <c r="N54" s="76">
        <v>1E-3</v>
      </c>
      <c r="O54" s="76">
        <v>1E-3</v>
      </c>
      <c r="P54" s="76">
        <v>1E-3</v>
      </c>
      <c r="Q54" s="76">
        <v>1E-3</v>
      </c>
      <c r="R54" s="56">
        <v>1E-3</v>
      </c>
      <c r="S54" s="56">
        <v>1E-3</v>
      </c>
    </row>
    <row r="55" spans="1:19" x14ac:dyDescent="0.25">
      <c r="A55" t="s">
        <v>50</v>
      </c>
      <c r="B55" t="s">
        <v>129</v>
      </c>
      <c r="C55" t="s">
        <v>129</v>
      </c>
      <c r="D55" t="s">
        <v>10</v>
      </c>
      <c r="E55" t="s">
        <v>11</v>
      </c>
      <c r="F55" s="13" t="s">
        <v>407</v>
      </c>
      <c r="I55" t="s">
        <v>403</v>
      </c>
      <c r="J55" s="76">
        <v>1</v>
      </c>
      <c r="K55" s="76">
        <v>1</v>
      </c>
      <c r="L55" s="76">
        <v>1</v>
      </c>
      <c r="M55" s="76">
        <v>1</v>
      </c>
      <c r="N55" s="76">
        <v>1</v>
      </c>
      <c r="O55" s="76">
        <v>1</v>
      </c>
      <c r="P55" s="76">
        <v>1</v>
      </c>
      <c r="Q55" s="76">
        <v>1</v>
      </c>
      <c r="R55" s="56">
        <v>1</v>
      </c>
      <c r="S55" s="56">
        <v>1</v>
      </c>
    </row>
    <row r="56" spans="1:19" x14ac:dyDescent="0.25">
      <c r="A56" t="s">
        <v>51</v>
      </c>
      <c r="B56" t="s">
        <v>129</v>
      </c>
      <c r="C56" t="s">
        <v>129</v>
      </c>
      <c r="D56" t="s">
        <v>52</v>
      </c>
      <c r="E56" t="s">
        <v>24</v>
      </c>
      <c r="F56" s="13" t="s">
        <v>278</v>
      </c>
      <c r="I56" t="s">
        <v>356</v>
      </c>
      <c r="J56" s="76">
        <v>1</v>
      </c>
      <c r="K56" s="76">
        <v>1</v>
      </c>
      <c r="L56" s="76">
        <v>1</v>
      </c>
      <c r="M56" s="76">
        <v>1</v>
      </c>
      <c r="N56" s="76">
        <v>1</v>
      </c>
      <c r="O56" s="76">
        <v>1</v>
      </c>
      <c r="P56" s="76">
        <v>1</v>
      </c>
      <c r="Q56" s="76">
        <v>1</v>
      </c>
      <c r="R56" s="56">
        <v>1</v>
      </c>
      <c r="S56" s="56">
        <v>1</v>
      </c>
    </row>
    <row r="57" spans="1:19" x14ac:dyDescent="0.25">
      <c r="A57" t="s">
        <v>53</v>
      </c>
      <c r="B57" t="s">
        <v>129</v>
      </c>
      <c r="C57" t="s">
        <v>129</v>
      </c>
      <c r="D57" t="s">
        <v>10</v>
      </c>
      <c r="E57" t="s">
        <v>11</v>
      </c>
      <c r="F57" s="13" t="s">
        <v>249</v>
      </c>
      <c r="I57" t="s">
        <v>403</v>
      </c>
      <c r="J57" s="76">
        <v>0.44600000000000001</v>
      </c>
      <c r="K57" s="76">
        <v>0.44600000000000001</v>
      </c>
      <c r="L57" s="76">
        <v>0.44600000000000001</v>
      </c>
      <c r="M57" s="76">
        <v>0.44600000000000001</v>
      </c>
      <c r="N57" s="76">
        <v>0.44600000000000001</v>
      </c>
      <c r="O57" s="76">
        <v>0.60299999999999998</v>
      </c>
      <c r="P57" s="76">
        <v>0.44600000000000001</v>
      </c>
      <c r="Q57" s="76">
        <v>0.44600000000000001</v>
      </c>
      <c r="R57" s="56">
        <v>0.44600000000000001</v>
      </c>
      <c r="S57" s="56">
        <v>0.44600000000000001</v>
      </c>
    </row>
    <row r="58" spans="1:19" x14ac:dyDescent="0.25">
      <c r="A58" t="s">
        <v>53</v>
      </c>
      <c r="B58" t="s">
        <v>129</v>
      </c>
      <c r="C58" t="s">
        <v>129</v>
      </c>
      <c r="D58" t="s">
        <v>10</v>
      </c>
      <c r="E58" t="s">
        <v>54</v>
      </c>
      <c r="F58" s="13" t="s">
        <v>249</v>
      </c>
      <c r="I58" t="s">
        <v>415</v>
      </c>
      <c r="J58" s="76">
        <v>0.25900000000000001</v>
      </c>
      <c r="K58" s="76">
        <v>0.25900000000000001</v>
      </c>
      <c r="L58" s="76">
        <v>0.25900000000000001</v>
      </c>
      <c r="M58" s="76">
        <v>0.25900000000000001</v>
      </c>
      <c r="N58" s="76">
        <v>0.25900000000000001</v>
      </c>
      <c r="O58" s="76">
        <v>0</v>
      </c>
      <c r="P58" s="76">
        <v>0.25900000000000001</v>
      </c>
      <c r="Q58" s="76">
        <v>0.25900000000000001</v>
      </c>
      <c r="R58" s="56">
        <v>0.25900000000000001</v>
      </c>
      <c r="S58" s="56">
        <v>0.25900000000000001</v>
      </c>
    </row>
    <row r="59" spans="1:19" x14ac:dyDescent="0.25">
      <c r="A59" t="s">
        <v>53</v>
      </c>
      <c r="B59" t="s">
        <v>129</v>
      </c>
      <c r="C59" t="s">
        <v>129</v>
      </c>
      <c r="D59" t="s">
        <v>10</v>
      </c>
      <c r="E59" t="s">
        <v>55</v>
      </c>
      <c r="F59" s="13" t="s">
        <v>249</v>
      </c>
      <c r="I59" t="s">
        <v>416</v>
      </c>
      <c r="J59" s="76">
        <v>1.2E-2</v>
      </c>
      <c r="K59" s="76">
        <v>1.2E-2</v>
      </c>
      <c r="L59" s="76">
        <v>1.2E-2</v>
      </c>
      <c r="M59" s="76">
        <v>1.2E-2</v>
      </c>
      <c r="N59" s="76">
        <v>1.2E-2</v>
      </c>
      <c r="O59" s="76">
        <v>1.6E-2</v>
      </c>
      <c r="P59" s="76">
        <v>1.2E-2</v>
      </c>
      <c r="Q59" s="76">
        <v>1.2E-2</v>
      </c>
      <c r="R59" s="56">
        <v>1.2E-2</v>
      </c>
      <c r="S59" s="56">
        <v>1.2E-2</v>
      </c>
    </row>
    <row r="60" spans="1:19" x14ac:dyDescent="0.25">
      <c r="A60" t="s">
        <v>53</v>
      </c>
      <c r="B60" t="s">
        <v>129</v>
      </c>
      <c r="C60" t="s">
        <v>129</v>
      </c>
      <c r="D60" t="s">
        <v>10</v>
      </c>
      <c r="E60" t="s">
        <v>56</v>
      </c>
      <c r="F60" s="13" t="s">
        <v>249</v>
      </c>
      <c r="I60" t="s">
        <v>417</v>
      </c>
      <c r="J60" s="76">
        <v>0</v>
      </c>
      <c r="K60" s="76">
        <v>0</v>
      </c>
      <c r="L60" s="76">
        <v>0</v>
      </c>
      <c r="M60" s="76">
        <v>0</v>
      </c>
      <c r="N60" s="76">
        <v>0</v>
      </c>
      <c r="O60" s="76">
        <v>0</v>
      </c>
      <c r="P60" s="76">
        <v>0</v>
      </c>
      <c r="Q60" s="76">
        <v>0</v>
      </c>
      <c r="R60" s="56">
        <v>0</v>
      </c>
      <c r="S60" s="56">
        <v>0</v>
      </c>
    </row>
    <row r="61" spans="1:19" x14ac:dyDescent="0.25">
      <c r="A61" t="s">
        <v>53</v>
      </c>
      <c r="B61" t="s">
        <v>129</v>
      </c>
      <c r="C61" t="s">
        <v>129</v>
      </c>
      <c r="D61" t="s">
        <v>148</v>
      </c>
      <c r="E61" t="s">
        <v>11</v>
      </c>
      <c r="F61" s="13" t="s">
        <v>249</v>
      </c>
      <c r="I61" t="s">
        <v>423</v>
      </c>
      <c r="J61" s="76">
        <v>0</v>
      </c>
      <c r="K61" s="76">
        <v>0</v>
      </c>
      <c r="L61" s="76">
        <v>0</v>
      </c>
      <c r="M61" s="76">
        <v>0</v>
      </c>
      <c r="N61" s="76">
        <v>0</v>
      </c>
      <c r="O61" s="76">
        <v>0</v>
      </c>
      <c r="P61" s="76">
        <v>0</v>
      </c>
      <c r="Q61" s="76">
        <v>0</v>
      </c>
      <c r="R61" s="56">
        <v>0</v>
      </c>
      <c r="S61" s="56">
        <v>0</v>
      </c>
    </row>
    <row r="62" spans="1:19" x14ac:dyDescent="0.25">
      <c r="A62" t="s">
        <v>53</v>
      </c>
      <c r="B62" t="s">
        <v>129</v>
      </c>
      <c r="C62" t="s">
        <v>129</v>
      </c>
      <c r="D62" t="s">
        <v>57</v>
      </c>
      <c r="E62" t="s">
        <v>11</v>
      </c>
      <c r="F62" s="13" t="s">
        <v>249</v>
      </c>
      <c r="I62" t="s">
        <v>425</v>
      </c>
      <c r="J62" s="76">
        <v>8.1000000000000003E-2</v>
      </c>
      <c r="K62" s="76">
        <v>8.1000000000000003E-2</v>
      </c>
      <c r="L62" s="76">
        <v>8.1000000000000003E-2</v>
      </c>
      <c r="M62" s="76">
        <v>8.1000000000000003E-2</v>
      </c>
      <c r="N62" s="76">
        <v>8.1000000000000003E-2</v>
      </c>
      <c r="O62" s="76">
        <v>0.109</v>
      </c>
      <c r="P62" s="76">
        <v>8.1000000000000003E-2</v>
      </c>
      <c r="Q62" s="76">
        <v>8.1000000000000003E-2</v>
      </c>
      <c r="R62" s="56">
        <v>8.1000000000000003E-2</v>
      </c>
      <c r="S62" s="56">
        <v>8.1000000000000003E-2</v>
      </c>
    </row>
    <row r="63" spans="1:19" x14ac:dyDescent="0.25">
      <c r="A63" t="s">
        <v>53</v>
      </c>
      <c r="B63" t="s">
        <v>129</v>
      </c>
      <c r="C63" t="s">
        <v>129</v>
      </c>
      <c r="D63" t="s">
        <v>58</v>
      </c>
      <c r="E63" t="s">
        <v>11</v>
      </c>
      <c r="F63" s="13" t="s">
        <v>249</v>
      </c>
      <c r="I63" t="s">
        <v>275</v>
      </c>
      <c r="J63" s="76">
        <v>0</v>
      </c>
      <c r="K63" s="76">
        <v>0</v>
      </c>
      <c r="L63" s="76">
        <v>0</v>
      </c>
      <c r="M63" s="76">
        <v>0</v>
      </c>
      <c r="N63" s="76">
        <v>0</v>
      </c>
      <c r="O63" s="76">
        <v>0</v>
      </c>
      <c r="P63" s="76">
        <v>0</v>
      </c>
      <c r="Q63" s="76">
        <v>0</v>
      </c>
      <c r="R63" s="56">
        <v>0</v>
      </c>
      <c r="S63" s="56">
        <v>0</v>
      </c>
    </row>
    <row r="64" spans="1:19" x14ac:dyDescent="0.25">
      <c r="A64" t="s">
        <v>53</v>
      </c>
      <c r="B64" t="s">
        <v>129</v>
      </c>
      <c r="C64" t="s">
        <v>129</v>
      </c>
      <c r="D64" t="s">
        <v>571</v>
      </c>
      <c r="E64" t="s">
        <v>11</v>
      </c>
      <c r="F64" s="13" t="s">
        <v>249</v>
      </c>
      <c r="I64" t="s">
        <v>279</v>
      </c>
      <c r="J64" s="76">
        <v>2E-3</v>
      </c>
      <c r="K64" s="76">
        <v>2E-3</v>
      </c>
      <c r="L64" s="76">
        <v>2E-3</v>
      </c>
      <c r="M64" s="76">
        <v>2E-3</v>
      </c>
      <c r="N64" s="76">
        <v>2E-3</v>
      </c>
      <c r="O64" s="76">
        <v>2E-3</v>
      </c>
      <c r="P64" s="76">
        <v>2E-3</v>
      </c>
      <c r="Q64" s="76">
        <v>2E-3</v>
      </c>
      <c r="R64" s="56">
        <v>2E-3</v>
      </c>
      <c r="S64" s="56">
        <v>2E-3</v>
      </c>
    </row>
    <row r="65" spans="1:19" x14ac:dyDescent="0.25">
      <c r="A65" t="s">
        <v>53</v>
      </c>
      <c r="B65" t="s">
        <v>129</v>
      </c>
      <c r="C65" t="s">
        <v>129</v>
      </c>
      <c r="D65" t="s">
        <v>1223</v>
      </c>
      <c r="E65" t="s">
        <v>11</v>
      </c>
      <c r="F65" s="13" t="s">
        <v>249</v>
      </c>
      <c r="I65" t="s">
        <v>427</v>
      </c>
      <c r="J65" s="76">
        <v>0</v>
      </c>
      <c r="K65" s="76">
        <v>0</v>
      </c>
      <c r="L65" s="76">
        <v>0</v>
      </c>
      <c r="M65" s="76">
        <v>0</v>
      </c>
      <c r="N65" s="76">
        <v>0</v>
      </c>
      <c r="O65" s="76">
        <v>0</v>
      </c>
      <c r="P65" s="76">
        <v>0</v>
      </c>
      <c r="Q65" s="76">
        <v>0</v>
      </c>
      <c r="R65" s="56">
        <v>0</v>
      </c>
      <c r="S65" s="56">
        <v>0</v>
      </c>
    </row>
    <row r="66" spans="1:19" x14ac:dyDescent="0.25">
      <c r="A66" t="s">
        <v>53</v>
      </c>
      <c r="B66" t="s">
        <v>129</v>
      </c>
      <c r="C66" t="s">
        <v>129</v>
      </c>
      <c r="D66" t="s">
        <v>71</v>
      </c>
      <c r="E66" t="s">
        <v>11</v>
      </c>
      <c r="F66" s="13" t="s">
        <v>249</v>
      </c>
      <c r="I66" t="s">
        <v>294</v>
      </c>
      <c r="J66" s="76">
        <v>1.2E-2</v>
      </c>
      <c r="K66" s="76">
        <v>1.2E-2</v>
      </c>
      <c r="L66" s="76">
        <v>1.2E-2</v>
      </c>
      <c r="M66" s="76">
        <v>1.2E-2</v>
      </c>
      <c r="N66" s="76">
        <v>1.2E-2</v>
      </c>
      <c r="O66" s="76">
        <v>1.6E-2</v>
      </c>
      <c r="P66" s="76">
        <v>1.2E-2</v>
      </c>
      <c r="Q66" s="76">
        <v>1.2E-2</v>
      </c>
      <c r="R66" s="56">
        <v>1.2E-2</v>
      </c>
      <c r="S66" s="56">
        <v>1.2E-2</v>
      </c>
    </row>
    <row r="67" spans="1:19" x14ac:dyDescent="0.25">
      <c r="A67" t="s">
        <v>53</v>
      </c>
      <c r="B67" t="s">
        <v>129</v>
      </c>
      <c r="C67" t="s">
        <v>129</v>
      </c>
      <c r="D67" t="s">
        <v>59</v>
      </c>
      <c r="E67" t="s">
        <v>11</v>
      </c>
      <c r="F67" s="13" t="s">
        <v>249</v>
      </c>
      <c r="I67" t="s">
        <v>296</v>
      </c>
      <c r="J67" s="76">
        <v>3.6999999999999998E-2</v>
      </c>
      <c r="K67" s="76">
        <v>3.6999999999999998E-2</v>
      </c>
      <c r="L67" s="76">
        <v>3.6999999999999998E-2</v>
      </c>
      <c r="M67" s="76">
        <v>3.6999999999999998E-2</v>
      </c>
      <c r="N67" s="76">
        <v>3.6999999999999998E-2</v>
      </c>
      <c r="O67" s="76">
        <v>0.05</v>
      </c>
      <c r="P67" s="76">
        <v>3.6999999999999998E-2</v>
      </c>
      <c r="Q67" s="76">
        <v>3.6999999999999998E-2</v>
      </c>
      <c r="R67" s="56">
        <v>3.6999999999999998E-2</v>
      </c>
      <c r="S67" s="56">
        <v>3.6999999999999998E-2</v>
      </c>
    </row>
    <row r="68" spans="1:19" x14ac:dyDescent="0.25">
      <c r="A68" t="s">
        <v>53</v>
      </c>
      <c r="B68" t="s">
        <v>129</v>
      </c>
      <c r="C68" t="s">
        <v>129</v>
      </c>
      <c r="D68" t="s">
        <v>60</v>
      </c>
      <c r="E68" t="s">
        <v>11</v>
      </c>
      <c r="F68" s="13" t="s">
        <v>249</v>
      </c>
      <c r="I68" t="s">
        <v>301</v>
      </c>
      <c r="J68" s="76">
        <v>6.0000000000000001E-3</v>
      </c>
      <c r="K68" s="76">
        <v>6.0000000000000001E-3</v>
      </c>
      <c r="L68" s="76">
        <v>6.0000000000000001E-3</v>
      </c>
      <c r="M68" s="76">
        <v>6.0000000000000001E-3</v>
      </c>
      <c r="N68" s="76">
        <v>6.0000000000000001E-3</v>
      </c>
      <c r="O68" s="76">
        <v>8.0000000000000002E-3</v>
      </c>
      <c r="P68" s="76">
        <v>6.0000000000000001E-3</v>
      </c>
      <c r="Q68" s="76">
        <v>6.0000000000000001E-3</v>
      </c>
      <c r="R68" s="56">
        <v>6.0000000000000001E-3</v>
      </c>
      <c r="S68" s="56">
        <v>6.0000000000000001E-3</v>
      </c>
    </row>
    <row r="69" spans="1:19" x14ac:dyDescent="0.25">
      <c r="A69" t="s">
        <v>53</v>
      </c>
      <c r="B69" t="s">
        <v>129</v>
      </c>
      <c r="C69" t="s">
        <v>129</v>
      </c>
      <c r="D69" t="s">
        <v>1224</v>
      </c>
      <c r="E69" t="s">
        <v>11</v>
      </c>
      <c r="F69" s="13" t="s">
        <v>249</v>
      </c>
      <c r="I69" t="s">
        <v>310</v>
      </c>
      <c r="J69" s="76">
        <v>1E-3</v>
      </c>
      <c r="K69" s="76">
        <v>1E-3</v>
      </c>
      <c r="L69" s="76">
        <v>1E-3</v>
      </c>
      <c r="M69" s="76">
        <v>1E-3</v>
      </c>
      <c r="N69" s="76">
        <v>1E-3</v>
      </c>
      <c r="O69" s="76">
        <v>2E-3</v>
      </c>
      <c r="P69" s="76">
        <v>1E-3</v>
      </c>
      <c r="Q69" s="76">
        <v>1E-3</v>
      </c>
      <c r="R69" s="56">
        <v>1E-3</v>
      </c>
      <c r="S69" s="56">
        <v>1E-3</v>
      </c>
    </row>
    <row r="70" spans="1:19" x14ac:dyDescent="0.25">
      <c r="A70" t="s">
        <v>53</v>
      </c>
      <c r="B70" t="s">
        <v>129</v>
      </c>
      <c r="C70" t="s">
        <v>129</v>
      </c>
      <c r="D70" t="s">
        <v>61</v>
      </c>
      <c r="E70" t="s">
        <v>11</v>
      </c>
      <c r="F70" s="13" t="s">
        <v>249</v>
      </c>
      <c r="I70" t="s">
        <v>314</v>
      </c>
      <c r="J70" s="76">
        <v>0</v>
      </c>
      <c r="K70" s="76">
        <v>0</v>
      </c>
      <c r="L70" s="76">
        <v>0</v>
      </c>
      <c r="M70" s="76">
        <v>0</v>
      </c>
      <c r="N70" s="76">
        <v>0</v>
      </c>
      <c r="O70" s="76">
        <v>1E-3</v>
      </c>
      <c r="P70" s="76">
        <v>0</v>
      </c>
      <c r="Q70" s="76">
        <v>0</v>
      </c>
      <c r="R70" s="56">
        <v>0</v>
      </c>
      <c r="S70" s="56">
        <v>0</v>
      </c>
    </row>
    <row r="71" spans="1:19" x14ac:dyDescent="0.25">
      <c r="A71" t="s">
        <v>53</v>
      </c>
      <c r="B71" t="s">
        <v>129</v>
      </c>
      <c r="C71" t="s">
        <v>129</v>
      </c>
      <c r="D71" t="s">
        <v>62</v>
      </c>
      <c r="E71" t="s">
        <v>24</v>
      </c>
      <c r="F71" s="13" t="s">
        <v>249</v>
      </c>
      <c r="I71" t="s">
        <v>316</v>
      </c>
      <c r="J71" s="76">
        <v>0</v>
      </c>
      <c r="K71" s="76">
        <v>0</v>
      </c>
      <c r="L71" s="76">
        <v>0</v>
      </c>
      <c r="M71" s="76">
        <v>0</v>
      </c>
      <c r="N71" s="76">
        <v>0</v>
      </c>
      <c r="O71" s="76">
        <v>0</v>
      </c>
      <c r="P71" s="76">
        <v>0</v>
      </c>
      <c r="Q71" s="76">
        <v>0</v>
      </c>
      <c r="R71" s="56">
        <v>0</v>
      </c>
      <c r="S71" s="56">
        <v>0</v>
      </c>
    </row>
    <row r="72" spans="1:19" x14ac:dyDescent="0.25">
      <c r="A72" t="s">
        <v>53</v>
      </c>
      <c r="B72" t="s">
        <v>129</v>
      </c>
      <c r="C72" t="s">
        <v>129</v>
      </c>
      <c r="D72" t="s">
        <v>63</v>
      </c>
      <c r="E72" t="s">
        <v>24</v>
      </c>
      <c r="F72" s="13" t="s">
        <v>249</v>
      </c>
      <c r="I72" t="s">
        <v>329</v>
      </c>
      <c r="J72" s="76">
        <v>5.0000000000000001E-3</v>
      </c>
      <c r="K72" s="76">
        <v>5.0000000000000001E-3</v>
      </c>
      <c r="L72" s="76">
        <v>5.0000000000000001E-3</v>
      </c>
      <c r="M72" s="76">
        <v>5.0000000000000001E-3</v>
      </c>
      <c r="N72" s="76">
        <v>5.0000000000000001E-3</v>
      </c>
      <c r="O72" s="76">
        <v>7.0000000000000001E-3</v>
      </c>
      <c r="P72" s="76">
        <v>5.0000000000000001E-3</v>
      </c>
      <c r="Q72" s="76">
        <v>5.0000000000000001E-3</v>
      </c>
      <c r="R72" s="56">
        <v>5.0000000000000001E-3</v>
      </c>
      <c r="S72" s="56">
        <v>5.0000000000000001E-3</v>
      </c>
    </row>
    <row r="73" spans="1:19" x14ac:dyDescent="0.25">
      <c r="A73" t="s">
        <v>53</v>
      </c>
      <c r="B73" t="s">
        <v>129</v>
      </c>
      <c r="C73" t="s">
        <v>129</v>
      </c>
      <c r="D73" t="s">
        <v>64</v>
      </c>
      <c r="E73" t="s">
        <v>24</v>
      </c>
      <c r="F73" s="13" t="s">
        <v>249</v>
      </c>
      <c r="I73" t="s">
        <v>342</v>
      </c>
      <c r="J73" s="76">
        <v>7.0000000000000001E-3</v>
      </c>
      <c r="K73" s="76">
        <v>7.0000000000000001E-3</v>
      </c>
      <c r="L73" s="76">
        <v>7.0000000000000001E-3</v>
      </c>
      <c r="M73" s="76">
        <v>7.0000000000000001E-3</v>
      </c>
      <c r="N73" s="76">
        <v>7.0000000000000001E-3</v>
      </c>
      <c r="O73" s="76">
        <v>0.01</v>
      </c>
      <c r="P73" s="76">
        <v>7.0000000000000001E-3</v>
      </c>
      <c r="Q73" s="76">
        <v>7.0000000000000001E-3</v>
      </c>
      <c r="R73" s="56">
        <v>7.0000000000000001E-3</v>
      </c>
      <c r="S73" s="56">
        <v>7.0000000000000001E-3</v>
      </c>
    </row>
    <row r="74" spans="1:19" x14ac:dyDescent="0.25">
      <c r="A74" t="s">
        <v>53</v>
      </c>
      <c r="B74" t="s">
        <v>129</v>
      </c>
      <c r="C74" t="s">
        <v>129</v>
      </c>
      <c r="D74" t="s">
        <v>65</v>
      </c>
      <c r="E74" t="s">
        <v>11</v>
      </c>
      <c r="F74" s="13" t="s">
        <v>249</v>
      </c>
      <c r="I74" t="s">
        <v>346</v>
      </c>
      <c r="J74" s="76">
        <v>3.9E-2</v>
      </c>
      <c r="K74" s="76">
        <v>3.9E-2</v>
      </c>
      <c r="L74" s="76">
        <v>3.9E-2</v>
      </c>
      <c r="M74" s="76">
        <v>3.9E-2</v>
      </c>
      <c r="N74" s="76">
        <v>3.9E-2</v>
      </c>
      <c r="O74" s="76">
        <v>5.1999999999999998E-2</v>
      </c>
      <c r="P74" s="76">
        <v>3.9E-2</v>
      </c>
      <c r="Q74" s="76">
        <v>3.9E-2</v>
      </c>
      <c r="R74" s="56">
        <v>3.9E-2</v>
      </c>
      <c r="S74" s="56">
        <v>3.9E-2</v>
      </c>
    </row>
    <row r="75" spans="1:19" x14ac:dyDescent="0.25">
      <c r="A75" t="s">
        <v>53</v>
      </c>
      <c r="B75" t="s">
        <v>129</v>
      </c>
      <c r="C75" t="s">
        <v>129</v>
      </c>
      <c r="D75" t="s">
        <v>66</v>
      </c>
      <c r="E75" t="s">
        <v>11</v>
      </c>
      <c r="F75" s="13" t="s">
        <v>249</v>
      </c>
      <c r="I75" t="s">
        <v>455</v>
      </c>
      <c r="J75" s="76">
        <v>1E-3</v>
      </c>
      <c r="K75" s="76">
        <v>1E-3</v>
      </c>
      <c r="L75" s="76">
        <v>1E-3</v>
      </c>
      <c r="M75" s="76">
        <v>1E-3</v>
      </c>
      <c r="N75" s="76">
        <v>1E-3</v>
      </c>
      <c r="O75" s="76">
        <v>2E-3</v>
      </c>
      <c r="P75" s="76">
        <v>1E-3</v>
      </c>
      <c r="Q75" s="76">
        <v>1E-3</v>
      </c>
      <c r="R75" s="56">
        <v>1E-3</v>
      </c>
      <c r="S75" s="56">
        <v>1E-3</v>
      </c>
    </row>
    <row r="76" spans="1:19" x14ac:dyDescent="0.25">
      <c r="A76" t="s">
        <v>53</v>
      </c>
      <c r="B76" t="s">
        <v>129</v>
      </c>
      <c r="C76" t="s">
        <v>129</v>
      </c>
      <c r="D76" t="s">
        <v>67</v>
      </c>
      <c r="E76" t="s">
        <v>11</v>
      </c>
      <c r="F76" s="13" t="s">
        <v>249</v>
      </c>
      <c r="I76" t="s">
        <v>456</v>
      </c>
      <c r="J76" s="76">
        <v>8.1000000000000003E-2</v>
      </c>
      <c r="K76" s="76">
        <v>8.1000000000000003E-2</v>
      </c>
      <c r="L76" s="76">
        <v>8.1000000000000003E-2</v>
      </c>
      <c r="M76" s="76">
        <v>8.1000000000000003E-2</v>
      </c>
      <c r="N76" s="76">
        <v>8.1000000000000003E-2</v>
      </c>
      <c r="O76" s="76">
        <v>0.108</v>
      </c>
      <c r="P76" s="76">
        <v>8.1000000000000003E-2</v>
      </c>
      <c r="Q76" s="76">
        <v>8.1000000000000003E-2</v>
      </c>
      <c r="R76" s="56">
        <v>8.1000000000000003E-2</v>
      </c>
      <c r="S76" s="56">
        <v>8.1000000000000003E-2</v>
      </c>
    </row>
    <row r="77" spans="1:19" x14ac:dyDescent="0.25">
      <c r="A77" t="s">
        <v>53</v>
      </c>
      <c r="B77" t="s">
        <v>129</v>
      </c>
      <c r="C77" t="s">
        <v>129</v>
      </c>
      <c r="D77" t="s">
        <v>68</v>
      </c>
      <c r="E77" t="s">
        <v>11</v>
      </c>
      <c r="F77" s="13" t="s">
        <v>249</v>
      </c>
      <c r="I77" t="s">
        <v>462</v>
      </c>
      <c r="J77" s="76">
        <v>1.0999999999999999E-2</v>
      </c>
      <c r="K77" s="76">
        <v>1.0999999999999999E-2</v>
      </c>
      <c r="L77" s="76">
        <v>1.0999999999999999E-2</v>
      </c>
      <c r="M77" s="76">
        <v>1.0999999999999999E-2</v>
      </c>
      <c r="N77" s="76">
        <v>1.0999999999999999E-2</v>
      </c>
      <c r="O77" s="76">
        <v>1.4E-2</v>
      </c>
      <c r="P77" s="76">
        <v>1.0999999999999999E-2</v>
      </c>
      <c r="Q77" s="76">
        <v>1.0999999999999999E-2</v>
      </c>
      <c r="R77" s="56">
        <v>1.0999999999999999E-2</v>
      </c>
      <c r="S77" s="56">
        <v>1.0999999999999999E-2</v>
      </c>
    </row>
    <row r="78" spans="1:19" x14ac:dyDescent="0.25">
      <c r="A78" t="s">
        <v>69</v>
      </c>
      <c r="B78" t="s">
        <v>129</v>
      </c>
      <c r="C78" t="s">
        <v>129</v>
      </c>
      <c r="D78" t="s">
        <v>10</v>
      </c>
      <c r="E78" t="s">
        <v>11</v>
      </c>
      <c r="F78" s="13" t="s">
        <v>392</v>
      </c>
      <c r="I78" t="s">
        <v>403</v>
      </c>
      <c r="J78" s="76">
        <v>1</v>
      </c>
      <c r="K78" s="76">
        <v>1</v>
      </c>
      <c r="L78" s="76">
        <v>1</v>
      </c>
      <c r="M78" s="76">
        <v>1</v>
      </c>
      <c r="N78" s="76">
        <v>1</v>
      </c>
      <c r="O78" s="76">
        <v>1</v>
      </c>
      <c r="P78" s="76">
        <v>1</v>
      </c>
      <c r="Q78" s="76">
        <v>1</v>
      </c>
      <c r="R78" s="56">
        <v>1</v>
      </c>
      <c r="S78" s="56">
        <v>1</v>
      </c>
    </row>
    <row r="79" spans="1:19" x14ac:dyDescent="0.25">
      <c r="A79" t="s">
        <v>70</v>
      </c>
      <c r="B79" t="s">
        <v>129</v>
      </c>
      <c r="C79" t="s">
        <v>129</v>
      </c>
      <c r="D79" t="s">
        <v>10</v>
      </c>
      <c r="E79" t="s">
        <v>11</v>
      </c>
      <c r="F79" s="13" t="s">
        <v>262</v>
      </c>
      <c r="I79" t="s">
        <v>403</v>
      </c>
      <c r="J79" s="76">
        <v>0.27</v>
      </c>
      <c r="K79" s="76">
        <v>0.27</v>
      </c>
      <c r="L79" s="76">
        <v>0.27</v>
      </c>
      <c r="M79" s="76">
        <v>0.27</v>
      </c>
      <c r="N79" s="76">
        <v>0.27</v>
      </c>
      <c r="O79" s="76">
        <v>0.27</v>
      </c>
      <c r="P79" s="76">
        <v>0.27</v>
      </c>
      <c r="Q79" s="76">
        <v>0.27</v>
      </c>
      <c r="R79" s="56">
        <v>0.27</v>
      </c>
      <c r="S79" s="56">
        <v>0.27</v>
      </c>
    </row>
    <row r="80" spans="1:19" x14ac:dyDescent="0.25">
      <c r="A80" t="s">
        <v>70</v>
      </c>
      <c r="B80" t="s">
        <v>129</v>
      </c>
      <c r="C80" t="s">
        <v>129</v>
      </c>
      <c r="D80" t="s">
        <v>104</v>
      </c>
      <c r="E80" t="s">
        <v>11</v>
      </c>
      <c r="F80" s="13" t="s">
        <v>262</v>
      </c>
      <c r="I80" t="s">
        <v>450</v>
      </c>
      <c r="J80" s="76">
        <v>0.1</v>
      </c>
      <c r="K80" s="76">
        <v>0.1</v>
      </c>
      <c r="L80" s="76">
        <v>0.1</v>
      </c>
      <c r="M80" s="76">
        <v>0.1</v>
      </c>
      <c r="N80" s="76">
        <v>0.1</v>
      </c>
      <c r="O80" s="76">
        <v>0.1</v>
      </c>
      <c r="P80" s="76">
        <v>0.1</v>
      </c>
      <c r="Q80" s="76">
        <v>0.1</v>
      </c>
      <c r="R80" s="56">
        <v>0.1</v>
      </c>
      <c r="S80" s="56">
        <v>0.1</v>
      </c>
    </row>
    <row r="81" spans="1:19" x14ac:dyDescent="0.25">
      <c r="A81" t="s">
        <v>70</v>
      </c>
      <c r="B81" t="s">
        <v>129</v>
      </c>
      <c r="C81" t="s">
        <v>129</v>
      </c>
      <c r="D81" t="s">
        <v>572</v>
      </c>
      <c r="E81" t="s">
        <v>24</v>
      </c>
      <c r="F81" s="13" t="s">
        <v>262</v>
      </c>
      <c r="I81" t="s">
        <v>368</v>
      </c>
      <c r="J81" s="76">
        <v>7.0000000000000007E-2</v>
      </c>
      <c r="K81" s="76">
        <v>7.0000000000000007E-2</v>
      </c>
      <c r="L81" s="76">
        <v>7.0000000000000007E-2</v>
      </c>
      <c r="M81" s="76">
        <v>7.0000000000000007E-2</v>
      </c>
      <c r="N81" s="76">
        <v>7.0000000000000007E-2</v>
      </c>
      <c r="O81" s="76">
        <v>7.0000000000000007E-2</v>
      </c>
      <c r="P81" s="76">
        <v>7.0000000000000007E-2</v>
      </c>
      <c r="Q81" s="76">
        <v>7.0000000000000007E-2</v>
      </c>
      <c r="R81" s="56">
        <v>7.0000000000000007E-2</v>
      </c>
      <c r="S81" s="56">
        <v>7.0000000000000007E-2</v>
      </c>
    </row>
    <row r="82" spans="1:19" x14ac:dyDescent="0.25">
      <c r="A82" t="s">
        <v>70</v>
      </c>
      <c r="B82" t="s">
        <v>129</v>
      </c>
      <c r="C82" t="s">
        <v>129</v>
      </c>
      <c r="D82" t="s">
        <v>199</v>
      </c>
      <c r="E82" t="s">
        <v>11</v>
      </c>
      <c r="F82" s="13" t="s">
        <v>262</v>
      </c>
      <c r="I82" t="s">
        <v>454</v>
      </c>
      <c r="J82" s="76">
        <v>0.17</v>
      </c>
      <c r="K82" s="76">
        <v>0.17</v>
      </c>
      <c r="L82" s="76">
        <v>0.17</v>
      </c>
      <c r="M82" s="76">
        <v>0.17</v>
      </c>
      <c r="N82" s="76">
        <v>0.17</v>
      </c>
      <c r="O82" s="76">
        <v>0.17</v>
      </c>
      <c r="P82" s="76">
        <v>0.17</v>
      </c>
      <c r="Q82" s="76">
        <v>0.17</v>
      </c>
      <c r="R82" s="56">
        <v>0.17</v>
      </c>
      <c r="S82" s="56">
        <v>0.17</v>
      </c>
    </row>
    <row r="83" spans="1:19" x14ac:dyDescent="0.25">
      <c r="A83" t="s">
        <v>70</v>
      </c>
      <c r="B83" t="s">
        <v>129</v>
      </c>
      <c r="C83" t="s">
        <v>129</v>
      </c>
      <c r="D83" t="s">
        <v>583</v>
      </c>
      <c r="E83" t="s">
        <v>24</v>
      </c>
      <c r="F83" s="13" t="s">
        <v>262</v>
      </c>
      <c r="I83" t="s">
        <v>375</v>
      </c>
      <c r="J83" s="76">
        <v>0.39</v>
      </c>
      <c r="K83" s="76">
        <v>0.39</v>
      </c>
      <c r="L83" s="76">
        <v>0.39</v>
      </c>
      <c r="M83" s="76">
        <v>0.39</v>
      </c>
      <c r="N83" s="76">
        <v>0.39</v>
      </c>
      <c r="O83" s="76">
        <v>0.39</v>
      </c>
      <c r="P83" s="76">
        <v>0.39</v>
      </c>
      <c r="Q83" s="76">
        <v>0.39</v>
      </c>
      <c r="R83" s="56">
        <v>0.39</v>
      </c>
      <c r="S83" s="56">
        <v>0.39</v>
      </c>
    </row>
    <row r="84" spans="1:19" x14ac:dyDescent="0.25">
      <c r="A84" t="s">
        <v>71</v>
      </c>
      <c r="B84" t="s">
        <v>72</v>
      </c>
      <c r="C84" t="s">
        <v>129</v>
      </c>
      <c r="D84" t="s">
        <v>10</v>
      </c>
      <c r="E84" t="s">
        <v>11</v>
      </c>
      <c r="F84" s="13" t="s">
        <v>243</v>
      </c>
      <c r="G84" t="s">
        <v>586</v>
      </c>
      <c r="I84" t="s">
        <v>403</v>
      </c>
      <c r="J84" s="76">
        <v>0.38</v>
      </c>
      <c r="K84" s="76">
        <v>0.434</v>
      </c>
      <c r="L84" s="76">
        <v>0.52</v>
      </c>
      <c r="M84" s="76">
        <v>0.38</v>
      </c>
      <c r="N84" s="76">
        <v>0.38</v>
      </c>
      <c r="O84" s="76">
        <v>0.9</v>
      </c>
      <c r="P84" s="76">
        <v>0.38</v>
      </c>
      <c r="Q84" s="76">
        <v>0.38</v>
      </c>
      <c r="R84" s="56">
        <v>0.38</v>
      </c>
      <c r="S84" s="56">
        <v>0.38</v>
      </c>
    </row>
    <row r="85" spans="1:19" x14ac:dyDescent="0.25">
      <c r="A85" t="s">
        <v>71</v>
      </c>
      <c r="B85" t="s">
        <v>72</v>
      </c>
      <c r="C85" t="s">
        <v>129</v>
      </c>
      <c r="D85" t="s">
        <v>10</v>
      </c>
      <c r="E85" t="s">
        <v>54</v>
      </c>
      <c r="F85" s="13" t="s">
        <v>243</v>
      </c>
      <c r="G85" t="s">
        <v>586</v>
      </c>
      <c r="I85" t="s">
        <v>415</v>
      </c>
      <c r="J85" s="76">
        <v>0.49399999999999999</v>
      </c>
      <c r="K85" s="76">
        <v>0.35799999999999998</v>
      </c>
      <c r="L85" s="76">
        <v>0.47</v>
      </c>
      <c r="M85" s="76">
        <v>0.49399999999999999</v>
      </c>
      <c r="N85" s="76">
        <v>0.49399999999999999</v>
      </c>
      <c r="O85" s="76">
        <v>0</v>
      </c>
      <c r="P85" s="76">
        <v>0.49399999999999999</v>
      </c>
      <c r="Q85" s="76">
        <v>0.49399999999999999</v>
      </c>
      <c r="R85" s="56">
        <v>0.49399999999999999</v>
      </c>
      <c r="S85" s="56">
        <v>0.49399999999999999</v>
      </c>
    </row>
    <row r="86" spans="1:19" x14ac:dyDescent="0.25">
      <c r="A86" t="s">
        <v>71</v>
      </c>
      <c r="B86" t="s">
        <v>479</v>
      </c>
      <c r="C86" t="s">
        <v>129</v>
      </c>
      <c r="D86" t="s">
        <v>73</v>
      </c>
      <c r="E86" t="s">
        <v>11</v>
      </c>
      <c r="F86" s="13" t="s">
        <v>243</v>
      </c>
      <c r="G86" t="s">
        <v>636</v>
      </c>
      <c r="I86" t="s">
        <v>366</v>
      </c>
      <c r="J86" s="76">
        <v>7.2999999999999995E-2</v>
      </c>
      <c r="K86" s="76">
        <v>0.13400000000000001</v>
      </c>
      <c r="L86" s="76">
        <v>0.01</v>
      </c>
      <c r="M86" s="76">
        <v>7.2999999999999995E-2</v>
      </c>
      <c r="N86" s="76">
        <v>7.2999999999999995E-2</v>
      </c>
      <c r="O86" s="76">
        <v>0.1</v>
      </c>
      <c r="P86" s="76">
        <v>7.2999999999999995E-2</v>
      </c>
      <c r="Q86" s="76">
        <v>7.2999999999999995E-2</v>
      </c>
      <c r="R86" s="56">
        <v>7.2999999999999995E-2</v>
      </c>
      <c r="S86" s="56">
        <v>7.2999999999999995E-2</v>
      </c>
    </row>
    <row r="87" spans="1:19" x14ac:dyDescent="0.25">
      <c r="A87" t="s">
        <v>71</v>
      </c>
      <c r="B87" t="s">
        <v>637</v>
      </c>
      <c r="C87" t="s">
        <v>129</v>
      </c>
      <c r="D87" t="s">
        <v>638</v>
      </c>
      <c r="E87" t="s">
        <v>11</v>
      </c>
      <c r="F87" s="13" t="s">
        <v>243</v>
      </c>
      <c r="G87" t="s">
        <v>639</v>
      </c>
      <c r="I87" t="s">
        <v>640</v>
      </c>
      <c r="J87" s="76">
        <v>5.2999999999999999E-2</v>
      </c>
      <c r="K87" s="76">
        <v>7.3999999999999996E-2</v>
      </c>
      <c r="L87" s="76">
        <v>0</v>
      </c>
      <c r="M87" s="76">
        <v>5.2999999999999999E-2</v>
      </c>
      <c r="N87" s="76">
        <v>5.2999999999999999E-2</v>
      </c>
      <c r="O87" s="76">
        <v>0</v>
      </c>
      <c r="P87" s="76">
        <v>5.2999999999999999E-2</v>
      </c>
      <c r="Q87" s="76">
        <v>5.2999999999999999E-2</v>
      </c>
      <c r="R87" s="56">
        <v>5.2999999999999999E-2</v>
      </c>
      <c r="S87" s="56">
        <v>5.2999999999999999E-2</v>
      </c>
    </row>
    <row r="88" spans="1:19" x14ac:dyDescent="0.25">
      <c r="A88" t="s">
        <v>74</v>
      </c>
      <c r="B88" t="s">
        <v>129</v>
      </c>
      <c r="C88" t="s">
        <v>129</v>
      </c>
      <c r="D88" t="s">
        <v>75</v>
      </c>
      <c r="E88" t="s">
        <v>11</v>
      </c>
      <c r="F88" s="13" t="s">
        <v>250</v>
      </c>
      <c r="I88" t="s">
        <v>377</v>
      </c>
      <c r="J88" s="76">
        <v>1</v>
      </c>
      <c r="K88" s="76">
        <v>1</v>
      </c>
      <c r="L88" s="76">
        <v>1</v>
      </c>
      <c r="M88" s="76">
        <v>1</v>
      </c>
      <c r="N88" s="76">
        <v>1</v>
      </c>
      <c r="O88" s="76">
        <v>1</v>
      </c>
      <c r="P88" s="76">
        <v>1</v>
      </c>
      <c r="Q88" s="76">
        <v>1</v>
      </c>
      <c r="R88" s="56">
        <v>1</v>
      </c>
      <c r="S88" s="56">
        <v>1</v>
      </c>
    </row>
    <row r="89" spans="1:19" x14ac:dyDescent="0.25">
      <c r="A89" t="s">
        <v>76</v>
      </c>
      <c r="B89" t="s">
        <v>129</v>
      </c>
      <c r="C89" t="s">
        <v>129</v>
      </c>
      <c r="D89" t="s">
        <v>77</v>
      </c>
      <c r="E89" t="s">
        <v>11</v>
      </c>
      <c r="F89" s="13" t="s">
        <v>263</v>
      </c>
      <c r="I89" t="s">
        <v>391</v>
      </c>
      <c r="J89" s="76">
        <v>1</v>
      </c>
      <c r="K89" s="76">
        <v>1</v>
      </c>
      <c r="L89" s="76">
        <v>1</v>
      </c>
      <c r="M89" s="76">
        <v>1</v>
      </c>
      <c r="N89" s="76">
        <v>1</v>
      </c>
      <c r="O89" s="76">
        <v>1</v>
      </c>
      <c r="P89" s="76">
        <v>1</v>
      </c>
      <c r="Q89" s="76">
        <v>1</v>
      </c>
      <c r="R89" s="56">
        <v>1</v>
      </c>
      <c r="S89" s="56">
        <v>1</v>
      </c>
    </row>
    <row r="90" spans="1:19" x14ac:dyDescent="0.25">
      <c r="A90" t="s">
        <v>78</v>
      </c>
      <c r="B90" t="s">
        <v>129</v>
      </c>
      <c r="C90" t="s">
        <v>129</v>
      </c>
      <c r="D90" t="s">
        <v>79</v>
      </c>
      <c r="E90" t="s">
        <v>24</v>
      </c>
      <c r="F90" s="13" t="s">
        <v>264</v>
      </c>
      <c r="I90" t="s">
        <v>1225</v>
      </c>
      <c r="J90" s="76">
        <v>1</v>
      </c>
      <c r="K90" s="76">
        <v>1</v>
      </c>
      <c r="L90" s="76">
        <v>1</v>
      </c>
      <c r="M90" s="76">
        <v>1</v>
      </c>
      <c r="N90" s="76">
        <v>1</v>
      </c>
      <c r="O90" s="76">
        <v>1</v>
      </c>
      <c r="P90" s="76">
        <v>1</v>
      </c>
      <c r="Q90" s="76">
        <v>1</v>
      </c>
      <c r="R90" s="56">
        <v>1</v>
      </c>
      <c r="S90" s="56">
        <v>1</v>
      </c>
    </row>
    <row r="91" spans="1:19" x14ac:dyDescent="0.25">
      <c r="A91" t="s">
        <v>80</v>
      </c>
      <c r="B91" t="s">
        <v>129</v>
      </c>
      <c r="C91" t="s">
        <v>129</v>
      </c>
      <c r="D91" t="s">
        <v>10</v>
      </c>
      <c r="E91" t="s">
        <v>11</v>
      </c>
      <c r="F91" s="13" t="s">
        <v>413</v>
      </c>
      <c r="I91" t="s">
        <v>403</v>
      </c>
      <c r="J91" s="76">
        <v>1</v>
      </c>
      <c r="K91" s="76">
        <v>1</v>
      </c>
      <c r="L91" s="76">
        <v>1</v>
      </c>
      <c r="M91" s="76">
        <v>1</v>
      </c>
      <c r="N91" s="76">
        <v>1</v>
      </c>
      <c r="O91" s="76">
        <v>1</v>
      </c>
      <c r="P91" s="76">
        <v>1</v>
      </c>
      <c r="Q91" s="76">
        <v>1</v>
      </c>
      <c r="R91" s="56">
        <v>1</v>
      </c>
      <c r="S91" s="56">
        <v>1</v>
      </c>
    </row>
    <row r="92" spans="1:19" x14ac:dyDescent="0.25">
      <c r="A92" t="s">
        <v>81</v>
      </c>
      <c r="B92" t="s">
        <v>129</v>
      </c>
      <c r="C92" t="s">
        <v>129</v>
      </c>
      <c r="D92" t="s">
        <v>10</v>
      </c>
      <c r="E92" t="s">
        <v>11</v>
      </c>
      <c r="F92" s="13" t="s">
        <v>408</v>
      </c>
      <c r="I92" t="s">
        <v>403</v>
      </c>
      <c r="J92" s="76">
        <v>1</v>
      </c>
      <c r="K92" s="76">
        <v>1</v>
      </c>
      <c r="L92" s="76">
        <v>1</v>
      </c>
      <c r="M92" s="76">
        <v>1</v>
      </c>
      <c r="N92" s="76">
        <v>1</v>
      </c>
      <c r="O92" s="76">
        <v>1</v>
      </c>
      <c r="P92" s="76">
        <v>1</v>
      </c>
      <c r="Q92" s="76">
        <v>1</v>
      </c>
      <c r="R92" s="56">
        <v>1</v>
      </c>
      <c r="S92" s="56">
        <v>1</v>
      </c>
    </row>
    <row r="93" spans="1:19" x14ac:dyDescent="0.25">
      <c r="A93" t="s">
        <v>82</v>
      </c>
      <c r="B93" t="s">
        <v>129</v>
      </c>
      <c r="C93" t="s">
        <v>129</v>
      </c>
      <c r="D93" t="s">
        <v>10</v>
      </c>
      <c r="E93" t="s">
        <v>11</v>
      </c>
      <c r="F93" s="13" t="s">
        <v>409</v>
      </c>
      <c r="I93" t="s">
        <v>403</v>
      </c>
      <c r="J93" s="76">
        <v>1</v>
      </c>
      <c r="K93" s="76">
        <v>1</v>
      </c>
      <c r="L93" s="76">
        <v>1</v>
      </c>
      <c r="M93" s="76">
        <v>1</v>
      </c>
      <c r="N93" s="76">
        <v>1</v>
      </c>
      <c r="O93" s="76">
        <v>1</v>
      </c>
      <c r="P93" s="76">
        <v>1</v>
      </c>
      <c r="Q93" s="76">
        <v>1</v>
      </c>
      <c r="R93" s="56">
        <v>1</v>
      </c>
      <c r="S93" s="56">
        <v>1</v>
      </c>
    </row>
    <row r="94" spans="1:19" x14ac:dyDescent="0.25">
      <c r="A94" t="s">
        <v>83</v>
      </c>
      <c r="B94" t="s">
        <v>129</v>
      </c>
      <c r="C94" t="s">
        <v>129</v>
      </c>
      <c r="D94" t="s">
        <v>19</v>
      </c>
      <c r="E94" t="s">
        <v>11</v>
      </c>
      <c r="F94" s="13" t="s">
        <v>395</v>
      </c>
      <c r="I94" t="s">
        <v>394</v>
      </c>
      <c r="J94" s="76">
        <v>0.95799999999999996</v>
      </c>
      <c r="K94" s="76">
        <v>0.124</v>
      </c>
      <c r="L94" s="76">
        <v>0</v>
      </c>
      <c r="M94" s="76">
        <v>0.95799999999999996</v>
      </c>
      <c r="N94" s="76">
        <v>0.95799999999999996</v>
      </c>
      <c r="O94" s="76">
        <v>0.95799999999999996</v>
      </c>
      <c r="P94" s="76">
        <v>0.95799999999999996</v>
      </c>
      <c r="Q94" s="76">
        <v>0.95799999999999996</v>
      </c>
      <c r="R94" s="56">
        <v>0.95799999999999996</v>
      </c>
      <c r="S94" s="56">
        <v>0.95799999999999996</v>
      </c>
    </row>
    <row r="95" spans="1:19" x14ac:dyDescent="0.25">
      <c r="A95" t="s">
        <v>83</v>
      </c>
      <c r="B95" t="s">
        <v>129</v>
      </c>
      <c r="C95" t="s">
        <v>129</v>
      </c>
      <c r="D95" t="s">
        <v>84</v>
      </c>
      <c r="E95" t="s">
        <v>24</v>
      </c>
      <c r="F95" s="13" t="s">
        <v>395</v>
      </c>
      <c r="I95" t="s">
        <v>400</v>
      </c>
      <c r="J95" s="76">
        <v>5.0000000000000001E-3</v>
      </c>
      <c r="K95" s="76">
        <v>1E-3</v>
      </c>
      <c r="L95" s="76">
        <v>0</v>
      </c>
      <c r="M95" s="76">
        <v>5.0000000000000001E-3</v>
      </c>
      <c r="N95" s="76">
        <v>5.0000000000000001E-3</v>
      </c>
      <c r="O95" s="76">
        <v>5.0000000000000001E-3</v>
      </c>
      <c r="P95" s="76">
        <v>5.0000000000000001E-3</v>
      </c>
      <c r="Q95" s="76">
        <v>5.0000000000000001E-3</v>
      </c>
      <c r="R95" s="56">
        <v>5.0000000000000001E-3</v>
      </c>
      <c r="S95" s="56">
        <v>5.0000000000000001E-3</v>
      </c>
    </row>
    <row r="96" spans="1:19" x14ac:dyDescent="0.25">
      <c r="A96" t="s">
        <v>83</v>
      </c>
      <c r="B96" t="s">
        <v>129</v>
      </c>
      <c r="C96" t="s">
        <v>129</v>
      </c>
      <c r="D96" t="s">
        <v>85</v>
      </c>
      <c r="E96" t="s">
        <v>24</v>
      </c>
      <c r="F96" s="13" t="s">
        <v>395</v>
      </c>
      <c r="I96" t="s">
        <v>402</v>
      </c>
      <c r="J96" s="76">
        <v>3.6999999999999998E-2</v>
      </c>
      <c r="K96" s="76">
        <v>2.3E-2</v>
      </c>
      <c r="L96" s="76">
        <v>0</v>
      </c>
      <c r="M96" s="76">
        <v>3.6999999999999998E-2</v>
      </c>
      <c r="N96" s="76">
        <v>3.6999999999999998E-2</v>
      </c>
      <c r="O96" s="76">
        <v>3.6999999999999998E-2</v>
      </c>
      <c r="P96" s="76">
        <v>3.6999999999999998E-2</v>
      </c>
      <c r="Q96" s="76">
        <v>3.6999999999999998E-2</v>
      </c>
      <c r="R96" s="56">
        <v>3.6999999999999998E-2</v>
      </c>
      <c r="S96" s="56">
        <v>3.6999999999999998E-2</v>
      </c>
    </row>
    <row r="97" spans="1:19" x14ac:dyDescent="0.25">
      <c r="A97" t="s">
        <v>83</v>
      </c>
      <c r="B97" t="s">
        <v>129</v>
      </c>
      <c r="C97" t="s">
        <v>129</v>
      </c>
      <c r="D97" t="s">
        <v>641</v>
      </c>
      <c r="E97" t="s">
        <v>642</v>
      </c>
      <c r="F97" s="13" t="s">
        <v>395</v>
      </c>
      <c r="I97" t="s">
        <v>629</v>
      </c>
      <c r="J97" s="76">
        <v>0</v>
      </c>
      <c r="K97" s="76">
        <v>0.85199999999999998</v>
      </c>
      <c r="L97" s="76">
        <v>1</v>
      </c>
      <c r="M97" s="76">
        <v>0</v>
      </c>
      <c r="N97" s="76">
        <v>0</v>
      </c>
      <c r="O97" s="76">
        <v>0</v>
      </c>
      <c r="P97" s="76">
        <v>0</v>
      </c>
      <c r="Q97" s="76">
        <v>0</v>
      </c>
      <c r="R97" s="56">
        <v>0</v>
      </c>
      <c r="S97" s="56">
        <v>0</v>
      </c>
    </row>
    <row r="98" spans="1:19" x14ac:dyDescent="0.25">
      <c r="A98" t="s">
        <v>86</v>
      </c>
      <c r="B98" t="s">
        <v>129</v>
      </c>
      <c r="C98" t="s">
        <v>129</v>
      </c>
      <c r="D98" t="s">
        <v>87</v>
      </c>
      <c r="E98" t="s">
        <v>11</v>
      </c>
      <c r="F98" s="13" t="s">
        <v>239</v>
      </c>
      <c r="I98" t="s">
        <v>240</v>
      </c>
      <c r="J98" s="76">
        <v>1</v>
      </c>
      <c r="K98" s="76">
        <v>1</v>
      </c>
      <c r="L98" s="76">
        <v>1</v>
      </c>
      <c r="M98" s="76">
        <v>1</v>
      </c>
      <c r="N98" s="76">
        <v>1</v>
      </c>
      <c r="O98" s="76">
        <v>1</v>
      </c>
      <c r="P98" s="76">
        <v>1</v>
      </c>
      <c r="Q98" s="76">
        <v>1</v>
      </c>
      <c r="R98" s="56">
        <v>1</v>
      </c>
      <c r="S98" s="56">
        <v>1</v>
      </c>
    </row>
    <row r="99" spans="1:19" x14ac:dyDescent="0.25">
      <c r="A99" t="s">
        <v>88</v>
      </c>
      <c r="B99" t="s">
        <v>129</v>
      </c>
      <c r="C99" t="s">
        <v>129</v>
      </c>
      <c r="D99" t="s">
        <v>10</v>
      </c>
      <c r="E99" t="s">
        <v>11</v>
      </c>
      <c r="F99" s="13" t="s">
        <v>237</v>
      </c>
      <c r="I99" t="s">
        <v>403</v>
      </c>
      <c r="J99" s="76">
        <v>0.89400000000000002</v>
      </c>
      <c r="K99" s="76">
        <v>0.89400000000000002</v>
      </c>
      <c r="L99" s="76">
        <v>0.89400000000000002</v>
      </c>
      <c r="M99" s="76">
        <v>0.89400000000000002</v>
      </c>
      <c r="N99" s="76">
        <v>0.89400000000000002</v>
      </c>
      <c r="O99" s="76">
        <v>0.89400000000000002</v>
      </c>
      <c r="P99" s="76">
        <v>0.89400000000000002</v>
      </c>
      <c r="Q99" s="76">
        <v>0.89400000000000002</v>
      </c>
      <c r="R99" s="56">
        <v>0.89400000000000002</v>
      </c>
      <c r="S99" s="56">
        <v>0.89400000000000002</v>
      </c>
    </row>
    <row r="100" spans="1:19" x14ac:dyDescent="0.25">
      <c r="A100" t="s">
        <v>88</v>
      </c>
      <c r="B100" t="s">
        <v>129</v>
      </c>
      <c r="C100" t="s">
        <v>129</v>
      </c>
      <c r="D100" t="s">
        <v>89</v>
      </c>
      <c r="E100" t="s">
        <v>11</v>
      </c>
      <c r="F100" s="13" t="s">
        <v>237</v>
      </c>
      <c r="I100" t="s">
        <v>238</v>
      </c>
      <c r="J100" s="76">
        <v>2.1999999999999999E-2</v>
      </c>
      <c r="K100" s="76">
        <v>2.1999999999999999E-2</v>
      </c>
      <c r="L100" s="76">
        <v>2.1999999999999999E-2</v>
      </c>
      <c r="M100" s="76">
        <v>2.1999999999999999E-2</v>
      </c>
      <c r="N100" s="76">
        <v>2.1999999999999999E-2</v>
      </c>
      <c r="O100" s="76">
        <v>2.1999999999999999E-2</v>
      </c>
      <c r="P100" s="76">
        <v>2.1999999999999999E-2</v>
      </c>
      <c r="Q100" s="76">
        <v>2.1999999999999999E-2</v>
      </c>
      <c r="R100" s="56">
        <v>2.1999999999999999E-2</v>
      </c>
      <c r="S100" s="56">
        <v>2.1999999999999999E-2</v>
      </c>
    </row>
    <row r="101" spans="1:19" x14ac:dyDescent="0.25">
      <c r="A101" t="s">
        <v>88</v>
      </c>
      <c r="B101" t="s">
        <v>129</v>
      </c>
      <c r="C101" t="s">
        <v>129</v>
      </c>
      <c r="D101" t="s">
        <v>90</v>
      </c>
      <c r="E101" t="s">
        <v>11</v>
      </c>
      <c r="F101" s="13" t="s">
        <v>237</v>
      </c>
      <c r="I101" t="s">
        <v>271</v>
      </c>
      <c r="J101" s="76">
        <v>5.3999999999999999E-2</v>
      </c>
      <c r="K101" s="76">
        <v>5.3999999999999999E-2</v>
      </c>
      <c r="L101" s="76">
        <v>5.3999999999999999E-2</v>
      </c>
      <c r="M101" s="76">
        <v>5.3999999999999999E-2</v>
      </c>
      <c r="N101" s="76">
        <v>5.3999999999999999E-2</v>
      </c>
      <c r="O101" s="76">
        <v>5.3999999999999999E-2</v>
      </c>
      <c r="P101" s="76">
        <v>5.3999999999999999E-2</v>
      </c>
      <c r="Q101" s="76">
        <v>5.3999999999999999E-2</v>
      </c>
      <c r="R101" s="56">
        <v>5.3999999999999999E-2</v>
      </c>
      <c r="S101" s="56">
        <v>5.3999999999999999E-2</v>
      </c>
    </row>
    <row r="102" spans="1:19" x14ac:dyDescent="0.25">
      <c r="A102" t="s">
        <v>88</v>
      </c>
      <c r="B102" t="s">
        <v>129</v>
      </c>
      <c r="C102" t="s">
        <v>129</v>
      </c>
      <c r="D102" t="s">
        <v>91</v>
      </c>
      <c r="E102" t="s">
        <v>24</v>
      </c>
      <c r="F102" s="13" t="s">
        <v>237</v>
      </c>
      <c r="I102" t="s">
        <v>1226</v>
      </c>
      <c r="J102" s="76">
        <v>0.03</v>
      </c>
      <c r="K102" s="76">
        <v>0.03</v>
      </c>
      <c r="L102" s="76">
        <v>0.03</v>
      </c>
      <c r="M102" s="76">
        <v>0.03</v>
      </c>
      <c r="N102" s="76">
        <v>0.03</v>
      </c>
      <c r="O102" s="76">
        <v>0.03</v>
      </c>
      <c r="P102" s="76">
        <v>0.03</v>
      </c>
      <c r="Q102" s="76">
        <v>0.03</v>
      </c>
      <c r="R102" s="56">
        <v>0.03</v>
      </c>
      <c r="S102" s="56">
        <v>0.03</v>
      </c>
    </row>
    <row r="103" spans="1:19" x14ac:dyDescent="0.25">
      <c r="A103" t="s">
        <v>92</v>
      </c>
      <c r="B103" t="s">
        <v>129</v>
      </c>
      <c r="C103" t="s">
        <v>129</v>
      </c>
      <c r="D103" t="s">
        <v>10</v>
      </c>
      <c r="E103" t="s">
        <v>11</v>
      </c>
      <c r="F103" s="13" t="s">
        <v>410</v>
      </c>
      <c r="I103" t="s">
        <v>403</v>
      </c>
      <c r="J103" s="76">
        <v>1</v>
      </c>
      <c r="K103" s="76">
        <v>1</v>
      </c>
      <c r="L103" s="76">
        <v>1</v>
      </c>
      <c r="M103" s="76">
        <v>1</v>
      </c>
      <c r="N103" s="76">
        <v>1</v>
      </c>
      <c r="O103" s="76">
        <v>1</v>
      </c>
      <c r="P103" s="76">
        <v>1</v>
      </c>
      <c r="Q103" s="76">
        <v>1</v>
      </c>
      <c r="R103" s="56">
        <v>1</v>
      </c>
      <c r="S103" s="56">
        <v>1</v>
      </c>
    </row>
    <row r="104" spans="1:19" x14ac:dyDescent="0.25">
      <c r="A104" t="s">
        <v>93</v>
      </c>
      <c r="B104" t="s">
        <v>129</v>
      </c>
      <c r="C104" t="s">
        <v>129</v>
      </c>
      <c r="D104" t="s">
        <v>94</v>
      </c>
      <c r="E104" t="s">
        <v>11</v>
      </c>
      <c r="F104" s="13" t="s">
        <v>369</v>
      </c>
      <c r="I104" t="s">
        <v>370</v>
      </c>
      <c r="J104" s="76">
        <v>1</v>
      </c>
      <c r="K104" s="76">
        <v>1</v>
      </c>
      <c r="L104" s="76">
        <v>1</v>
      </c>
      <c r="M104" s="76">
        <v>1</v>
      </c>
      <c r="N104" s="76">
        <v>1</v>
      </c>
      <c r="O104" s="76">
        <v>1</v>
      </c>
      <c r="P104" s="76">
        <v>1</v>
      </c>
      <c r="Q104" s="76">
        <v>1</v>
      </c>
      <c r="R104" s="56">
        <v>1</v>
      </c>
      <c r="S104" s="56">
        <v>1</v>
      </c>
    </row>
    <row r="105" spans="1:19" x14ac:dyDescent="0.25">
      <c r="A105" t="s">
        <v>95</v>
      </c>
      <c r="B105" t="s">
        <v>129</v>
      </c>
      <c r="C105" t="s">
        <v>129</v>
      </c>
      <c r="D105" t="s">
        <v>96</v>
      </c>
      <c r="E105" t="s">
        <v>11</v>
      </c>
      <c r="F105" s="13" t="s">
        <v>307</v>
      </c>
      <c r="I105" t="s">
        <v>1227</v>
      </c>
      <c r="J105" s="76">
        <v>0.95799999999999996</v>
      </c>
      <c r="K105" s="76">
        <v>0.95799999999999996</v>
      </c>
      <c r="L105" s="76">
        <v>0.95799999999999996</v>
      </c>
      <c r="M105" s="76">
        <v>0.95799999999999996</v>
      </c>
      <c r="N105" s="76">
        <v>0.95799999999999996</v>
      </c>
      <c r="O105" s="76">
        <v>0.95799999999999996</v>
      </c>
      <c r="P105" s="76">
        <v>0.95799999999999996</v>
      </c>
      <c r="Q105" s="76">
        <v>0.95799999999999996</v>
      </c>
      <c r="R105" s="56">
        <v>0.95799999999999996</v>
      </c>
      <c r="S105" s="56">
        <v>0.95799999999999996</v>
      </c>
    </row>
    <row r="106" spans="1:19" x14ac:dyDescent="0.25">
      <c r="A106" t="s">
        <v>95</v>
      </c>
      <c r="B106" t="s">
        <v>129</v>
      </c>
      <c r="C106" t="s">
        <v>129</v>
      </c>
      <c r="D106" t="s">
        <v>1228</v>
      </c>
      <c r="E106" t="s">
        <v>11</v>
      </c>
      <c r="F106" s="13" t="s">
        <v>307</v>
      </c>
      <c r="I106" t="s">
        <v>1229</v>
      </c>
      <c r="J106" s="76">
        <v>4.2000000000000003E-2</v>
      </c>
      <c r="K106" s="76">
        <v>4.2000000000000003E-2</v>
      </c>
      <c r="L106" s="76">
        <v>4.2000000000000003E-2</v>
      </c>
      <c r="M106" s="76">
        <v>4.2000000000000003E-2</v>
      </c>
      <c r="N106" s="76">
        <v>4.2000000000000003E-2</v>
      </c>
      <c r="O106" s="76">
        <v>4.2000000000000003E-2</v>
      </c>
      <c r="P106" s="76">
        <v>4.2000000000000003E-2</v>
      </c>
      <c r="Q106" s="76">
        <v>4.2000000000000003E-2</v>
      </c>
      <c r="R106" s="56">
        <v>4.2000000000000003E-2</v>
      </c>
      <c r="S106" s="56">
        <v>4.2000000000000003E-2</v>
      </c>
    </row>
    <row r="107" spans="1:19" x14ac:dyDescent="0.25">
      <c r="A107" t="s">
        <v>97</v>
      </c>
      <c r="B107" t="s">
        <v>129</v>
      </c>
      <c r="C107" t="s">
        <v>129</v>
      </c>
      <c r="D107" t="s">
        <v>582</v>
      </c>
      <c r="E107" t="s">
        <v>11</v>
      </c>
      <c r="F107" s="13" t="s">
        <v>251</v>
      </c>
      <c r="I107" t="s">
        <v>372</v>
      </c>
      <c r="J107" s="76">
        <v>0.2</v>
      </c>
      <c r="K107" s="76">
        <v>0.2</v>
      </c>
      <c r="L107" s="76">
        <v>0.2</v>
      </c>
      <c r="M107" s="76">
        <v>0.2</v>
      </c>
      <c r="N107" s="76">
        <v>0.2</v>
      </c>
      <c r="O107" s="76">
        <v>0.2</v>
      </c>
      <c r="P107" s="76">
        <v>0.2</v>
      </c>
      <c r="Q107" s="76">
        <v>0.2</v>
      </c>
      <c r="R107" s="56">
        <v>0.2</v>
      </c>
      <c r="S107" s="56">
        <v>0.2</v>
      </c>
    </row>
    <row r="108" spans="1:19" x14ac:dyDescent="0.25">
      <c r="A108" t="s">
        <v>97</v>
      </c>
      <c r="B108" t="s">
        <v>129</v>
      </c>
      <c r="C108" t="s">
        <v>129</v>
      </c>
      <c r="D108" t="s">
        <v>582</v>
      </c>
      <c r="E108" t="s">
        <v>24</v>
      </c>
      <c r="F108" s="13" t="s">
        <v>251</v>
      </c>
      <c r="I108" t="s">
        <v>373</v>
      </c>
      <c r="J108" s="76">
        <v>0.8</v>
      </c>
      <c r="K108" s="76">
        <v>0.8</v>
      </c>
      <c r="L108" s="76">
        <v>0.8</v>
      </c>
      <c r="M108" s="76">
        <v>0.8</v>
      </c>
      <c r="N108" s="76">
        <v>0.8</v>
      </c>
      <c r="O108" s="76">
        <v>0.8</v>
      </c>
      <c r="P108" s="76">
        <v>0.8</v>
      </c>
      <c r="Q108" s="76">
        <v>0.8</v>
      </c>
      <c r="R108" s="56">
        <v>0.8</v>
      </c>
      <c r="S108" s="56">
        <v>0.8</v>
      </c>
    </row>
    <row r="109" spans="1:19" x14ac:dyDescent="0.25">
      <c r="A109" t="s">
        <v>97</v>
      </c>
      <c r="B109" t="s">
        <v>129</v>
      </c>
      <c r="C109" t="s">
        <v>129</v>
      </c>
      <c r="D109" t="s">
        <v>186</v>
      </c>
      <c r="E109" t="s">
        <v>24</v>
      </c>
      <c r="F109" s="13" t="s">
        <v>251</v>
      </c>
      <c r="I109" t="s">
        <v>374</v>
      </c>
      <c r="J109" s="76">
        <v>0</v>
      </c>
      <c r="K109" s="76">
        <v>0</v>
      </c>
      <c r="L109" s="76">
        <v>0</v>
      </c>
      <c r="M109" s="76">
        <v>0</v>
      </c>
      <c r="N109" s="76">
        <v>0</v>
      </c>
      <c r="O109" s="76">
        <v>0</v>
      </c>
      <c r="P109" s="76">
        <v>0</v>
      </c>
      <c r="Q109" s="76">
        <v>0</v>
      </c>
      <c r="R109" s="56">
        <v>0</v>
      </c>
      <c r="S109" s="56">
        <v>0</v>
      </c>
    </row>
    <row r="110" spans="1:19" x14ac:dyDescent="0.25">
      <c r="A110" t="s">
        <v>97</v>
      </c>
      <c r="B110" t="s">
        <v>129</v>
      </c>
      <c r="C110" t="s">
        <v>129</v>
      </c>
      <c r="D110" t="s">
        <v>583</v>
      </c>
      <c r="E110" t="s">
        <v>24</v>
      </c>
      <c r="F110" s="13" t="s">
        <v>251</v>
      </c>
      <c r="I110" t="s">
        <v>375</v>
      </c>
      <c r="J110" s="76">
        <v>0</v>
      </c>
      <c r="K110" s="76">
        <v>0</v>
      </c>
      <c r="L110" s="76">
        <v>0</v>
      </c>
      <c r="M110" s="76">
        <v>0</v>
      </c>
      <c r="N110" s="76">
        <v>0</v>
      </c>
      <c r="O110" s="76">
        <v>0</v>
      </c>
      <c r="P110" s="76">
        <v>0</v>
      </c>
      <c r="Q110" s="76">
        <v>0</v>
      </c>
      <c r="R110" s="56">
        <v>0</v>
      </c>
      <c r="S110" s="56">
        <v>0</v>
      </c>
    </row>
    <row r="111" spans="1:19" x14ac:dyDescent="0.25">
      <c r="A111" t="s">
        <v>99</v>
      </c>
      <c r="B111" t="s">
        <v>129</v>
      </c>
      <c r="C111" t="s">
        <v>129</v>
      </c>
      <c r="D111" t="s">
        <v>100</v>
      </c>
      <c r="E111" t="s">
        <v>11</v>
      </c>
      <c r="F111" s="13" t="s">
        <v>233</v>
      </c>
      <c r="I111" t="s">
        <v>234</v>
      </c>
      <c r="J111" s="76">
        <v>1</v>
      </c>
      <c r="K111" s="76">
        <v>1</v>
      </c>
      <c r="L111" s="76">
        <v>1</v>
      </c>
      <c r="M111" s="76">
        <v>1</v>
      </c>
      <c r="N111" s="76">
        <v>1</v>
      </c>
      <c r="O111" s="76">
        <v>1</v>
      </c>
      <c r="P111" s="76">
        <v>1</v>
      </c>
      <c r="Q111" s="76">
        <v>1</v>
      </c>
      <c r="R111" s="56">
        <v>1</v>
      </c>
      <c r="S111" s="56">
        <v>1</v>
      </c>
    </row>
    <row r="112" spans="1:19" x14ac:dyDescent="0.25">
      <c r="A112" t="s">
        <v>1230</v>
      </c>
      <c r="B112" t="s">
        <v>129</v>
      </c>
      <c r="C112" t="s">
        <v>129</v>
      </c>
      <c r="D112" t="s">
        <v>131</v>
      </c>
      <c r="E112" t="s">
        <v>11</v>
      </c>
      <c r="F112" s="13" t="s">
        <v>1231</v>
      </c>
      <c r="I112" t="s">
        <v>1232</v>
      </c>
      <c r="J112" s="76">
        <v>1</v>
      </c>
      <c r="K112" s="76">
        <v>1</v>
      </c>
      <c r="L112" s="76">
        <v>1</v>
      </c>
      <c r="M112" s="76">
        <v>1</v>
      </c>
      <c r="N112" s="76">
        <v>1</v>
      </c>
      <c r="O112" s="76">
        <v>1</v>
      </c>
      <c r="P112" s="76">
        <v>1</v>
      </c>
      <c r="Q112" s="76">
        <v>1</v>
      </c>
      <c r="R112" s="56">
        <v>1</v>
      </c>
      <c r="S112" s="56">
        <v>1</v>
      </c>
    </row>
    <row r="113" spans="1:19" x14ac:dyDescent="0.25">
      <c r="A113" t="s">
        <v>101</v>
      </c>
      <c r="B113" t="s">
        <v>129</v>
      </c>
      <c r="C113" t="s">
        <v>129</v>
      </c>
      <c r="D113" t="s">
        <v>102</v>
      </c>
      <c r="E113" t="s">
        <v>11</v>
      </c>
      <c r="F113" s="13" t="s">
        <v>420</v>
      </c>
      <c r="I113" t="s">
        <v>419</v>
      </c>
      <c r="J113" s="76">
        <v>1</v>
      </c>
      <c r="K113" s="76">
        <v>1</v>
      </c>
      <c r="L113" s="76">
        <v>1</v>
      </c>
      <c r="M113" s="76">
        <v>1</v>
      </c>
      <c r="N113" s="76">
        <v>1</v>
      </c>
      <c r="O113" s="76">
        <v>1</v>
      </c>
      <c r="P113" s="76">
        <v>1</v>
      </c>
      <c r="Q113" s="76">
        <v>1</v>
      </c>
      <c r="R113" s="56">
        <v>1</v>
      </c>
      <c r="S113" s="56">
        <v>1</v>
      </c>
    </row>
    <row r="114" spans="1:19" x14ac:dyDescent="0.25">
      <c r="A114" t="s">
        <v>103</v>
      </c>
      <c r="B114" t="s">
        <v>129</v>
      </c>
      <c r="C114" t="s">
        <v>129</v>
      </c>
      <c r="D114" t="s">
        <v>25</v>
      </c>
      <c r="E114" t="s">
        <v>24</v>
      </c>
      <c r="F114" s="13" t="s">
        <v>358</v>
      </c>
      <c r="I114" t="s">
        <v>422</v>
      </c>
      <c r="J114" s="76">
        <v>8.9999999999999993E-3</v>
      </c>
      <c r="K114" s="76">
        <v>0</v>
      </c>
      <c r="L114" s="76">
        <v>8.0000000000000002E-3</v>
      </c>
      <c r="M114" s="76">
        <v>2E-3</v>
      </c>
      <c r="N114" s="76">
        <v>8.9999999999999993E-3</v>
      </c>
      <c r="O114" s="76">
        <v>0</v>
      </c>
      <c r="P114" s="76">
        <v>8.0000000000000002E-3</v>
      </c>
      <c r="Q114" s="76">
        <v>8.0000000000000002E-3</v>
      </c>
      <c r="R114" s="56">
        <v>8.0000000000000002E-3</v>
      </c>
      <c r="S114" s="56">
        <v>8.0000000000000002E-3</v>
      </c>
    </row>
    <row r="115" spans="1:19" x14ac:dyDescent="0.25">
      <c r="A115" t="s">
        <v>103</v>
      </c>
      <c r="B115" t="s">
        <v>129</v>
      </c>
      <c r="C115" t="s">
        <v>129</v>
      </c>
      <c r="D115" t="s">
        <v>1223</v>
      </c>
      <c r="E115" t="s">
        <v>11</v>
      </c>
      <c r="F115" s="13" t="s">
        <v>358</v>
      </c>
      <c r="I115" t="s">
        <v>427</v>
      </c>
      <c r="J115" s="76">
        <v>0.01</v>
      </c>
      <c r="K115" s="76">
        <v>8.2000000000000003E-2</v>
      </c>
      <c r="L115" s="76">
        <v>7.0000000000000001E-3</v>
      </c>
      <c r="M115" s="76">
        <v>2E-3</v>
      </c>
      <c r="N115" s="76">
        <v>8.0000000000000002E-3</v>
      </c>
      <c r="O115" s="76">
        <v>0</v>
      </c>
      <c r="P115" s="76">
        <v>7.0000000000000001E-3</v>
      </c>
      <c r="Q115" s="76">
        <v>7.0000000000000001E-3</v>
      </c>
      <c r="R115" s="56">
        <v>7.0000000000000001E-3</v>
      </c>
      <c r="S115" s="56">
        <v>7.0000000000000001E-3</v>
      </c>
    </row>
    <row r="116" spans="1:19" x14ac:dyDescent="0.25">
      <c r="A116" t="s">
        <v>103</v>
      </c>
      <c r="B116" t="s">
        <v>129</v>
      </c>
      <c r="C116" t="s">
        <v>129</v>
      </c>
      <c r="D116" t="s">
        <v>105</v>
      </c>
      <c r="E116" t="s">
        <v>24</v>
      </c>
      <c r="F116" s="13" t="s">
        <v>358</v>
      </c>
      <c r="I116" t="s">
        <v>452</v>
      </c>
      <c r="J116" s="76">
        <v>0.94599999999999995</v>
      </c>
      <c r="K116" s="76">
        <v>0.89600000000000002</v>
      </c>
      <c r="L116" s="76">
        <v>0.95799999999999996</v>
      </c>
      <c r="M116" s="76">
        <v>0.98899999999999999</v>
      </c>
      <c r="N116" s="76">
        <v>0.95399999999999996</v>
      </c>
      <c r="O116" s="76">
        <v>1</v>
      </c>
      <c r="P116" s="76">
        <v>0.95799999999999996</v>
      </c>
      <c r="Q116" s="76">
        <v>0.95799999999999996</v>
      </c>
      <c r="R116" s="56">
        <v>0.95799999999999996</v>
      </c>
      <c r="S116" s="56">
        <v>0.95799999999999996</v>
      </c>
    </row>
    <row r="117" spans="1:19" x14ac:dyDescent="0.25">
      <c r="A117" t="s">
        <v>103</v>
      </c>
      <c r="B117" t="s">
        <v>129</v>
      </c>
      <c r="C117" t="s">
        <v>129</v>
      </c>
      <c r="D117" t="s">
        <v>106</v>
      </c>
      <c r="E117" t="s">
        <v>24</v>
      </c>
      <c r="F117" s="13" t="s">
        <v>358</v>
      </c>
      <c r="I117" t="s">
        <v>383</v>
      </c>
      <c r="J117" s="76">
        <v>3.5000000000000003E-2</v>
      </c>
      <c r="K117" s="76">
        <v>2.1999999999999999E-2</v>
      </c>
      <c r="L117" s="76">
        <v>2.7E-2</v>
      </c>
      <c r="M117" s="76">
        <v>7.0000000000000001E-3</v>
      </c>
      <c r="N117" s="76">
        <v>2.9000000000000001E-2</v>
      </c>
      <c r="O117" s="76">
        <v>0</v>
      </c>
      <c r="P117" s="76">
        <v>2.7E-2</v>
      </c>
      <c r="Q117" s="76">
        <v>2.7E-2</v>
      </c>
      <c r="R117" s="56">
        <v>2.7E-2</v>
      </c>
      <c r="S117" s="56">
        <v>2.7E-2</v>
      </c>
    </row>
    <row r="118" spans="1:19" x14ac:dyDescent="0.25">
      <c r="A118" t="s">
        <v>107</v>
      </c>
      <c r="B118" t="s">
        <v>129</v>
      </c>
      <c r="C118" t="s">
        <v>129</v>
      </c>
      <c r="D118" t="s">
        <v>108</v>
      </c>
      <c r="E118" t="s">
        <v>24</v>
      </c>
      <c r="F118" s="13" t="s">
        <v>265</v>
      </c>
      <c r="I118" t="s">
        <v>643</v>
      </c>
      <c r="J118" s="76">
        <v>1</v>
      </c>
      <c r="K118" s="76">
        <v>1</v>
      </c>
      <c r="L118" s="76">
        <v>1</v>
      </c>
      <c r="M118" s="76">
        <v>1</v>
      </c>
      <c r="N118" s="76">
        <v>1</v>
      </c>
      <c r="O118" s="76">
        <v>1</v>
      </c>
      <c r="P118" s="76">
        <v>1</v>
      </c>
      <c r="Q118" s="76">
        <v>1</v>
      </c>
      <c r="R118" s="56">
        <v>1</v>
      </c>
      <c r="S118" s="56">
        <v>1</v>
      </c>
    </row>
    <row r="119" spans="1:19" x14ac:dyDescent="0.25">
      <c r="A119" t="s">
        <v>109</v>
      </c>
      <c r="B119" t="s">
        <v>129</v>
      </c>
      <c r="C119" t="s">
        <v>129</v>
      </c>
      <c r="D119" t="s">
        <v>110</v>
      </c>
      <c r="E119" t="s">
        <v>11</v>
      </c>
      <c r="F119" s="13" t="s">
        <v>319</v>
      </c>
      <c r="I119" t="s">
        <v>458</v>
      </c>
      <c r="J119" s="76">
        <v>0.5</v>
      </c>
      <c r="K119" s="76">
        <v>0.5</v>
      </c>
      <c r="L119" s="76">
        <v>0.5</v>
      </c>
      <c r="M119" s="76">
        <v>0.5</v>
      </c>
      <c r="N119" s="76">
        <v>0.5</v>
      </c>
      <c r="O119" s="76">
        <v>0.5</v>
      </c>
      <c r="P119" s="76">
        <v>0.5</v>
      </c>
      <c r="Q119" s="76">
        <v>0.5</v>
      </c>
      <c r="R119" s="56">
        <v>0.5</v>
      </c>
      <c r="S119" s="56">
        <v>0.5</v>
      </c>
    </row>
    <row r="120" spans="1:19" x14ac:dyDescent="0.25">
      <c r="A120" t="s">
        <v>109</v>
      </c>
      <c r="B120" t="s">
        <v>129</v>
      </c>
      <c r="C120" t="s">
        <v>129</v>
      </c>
      <c r="D120" t="s">
        <v>111</v>
      </c>
      <c r="E120" t="s">
        <v>11</v>
      </c>
      <c r="F120" s="13" t="s">
        <v>319</v>
      </c>
      <c r="I120" t="s">
        <v>460</v>
      </c>
      <c r="J120" s="76">
        <v>0.5</v>
      </c>
      <c r="K120" s="76">
        <v>0.5</v>
      </c>
      <c r="L120" s="76">
        <v>0.5</v>
      </c>
      <c r="M120" s="76">
        <v>0.5</v>
      </c>
      <c r="N120" s="76">
        <v>0.5</v>
      </c>
      <c r="O120" s="76">
        <v>0.5</v>
      </c>
      <c r="P120" s="76">
        <v>0.5</v>
      </c>
      <c r="Q120" s="76">
        <v>0.5</v>
      </c>
      <c r="R120" s="56">
        <v>0.5</v>
      </c>
      <c r="S120" s="56">
        <v>0.5</v>
      </c>
    </row>
    <row r="121" spans="1:19" x14ac:dyDescent="0.25">
      <c r="A121" t="s">
        <v>112</v>
      </c>
      <c r="B121" t="s">
        <v>129</v>
      </c>
      <c r="C121" t="s">
        <v>129</v>
      </c>
      <c r="D121" t="s">
        <v>10</v>
      </c>
      <c r="E121" t="s">
        <v>11</v>
      </c>
      <c r="F121" s="13" t="s">
        <v>308</v>
      </c>
      <c r="I121" t="s">
        <v>403</v>
      </c>
      <c r="J121" s="76">
        <v>0.01</v>
      </c>
      <c r="K121" s="76">
        <v>0.01</v>
      </c>
      <c r="L121" s="76">
        <v>0.01</v>
      </c>
      <c r="M121" s="76">
        <v>0.01</v>
      </c>
      <c r="N121" s="76">
        <v>0.01</v>
      </c>
      <c r="O121" s="76">
        <v>0.01</v>
      </c>
      <c r="P121" s="76">
        <v>0.01</v>
      </c>
      <c r="Q121" s="76">
        <v>0.01</v>
      </c>
      <c r="R121" s="56">
        <v>0.01</v>
      </c>
      <c r="S121" s="56">
        <v>0.01</v>
      </c>
    </row>
    <row r="122" spans="1:19" x14ac:dyDescent="0.25">
      <c r="A122" t="s">
        <v>112</v>
      </c>
      <c r="B122" t="s">
        <v>129</v>
      </c>
      <c r="C122" t="s">
        <v>129</v>
      </c>
      <c r="D122" t="s">
        <v>152</v>
      </c>
      <c r="E122" t="s">
        <v>11</v>
      </c>
      <c r="F122" s="13" t="s">
        <v>308</v>
      </c>
      <c r="I122" t="s">
        <v>357</v>
      </c>
      <c r="J122" s="76">
        <v>0.23</v>
      </c>
      <c r="K122" s="76">
        <v>0.23</v>
      </c>
      <c r="L122" s="76">
        <v>0.23</v>
      </c>
      <c r="M122" s="76">
        <v>0.23</v>
      </c>
      <c r="N122" s="76">
        <v>0.23</v>
      </c>
      <c r="O122" s="76">
        <v>0.23</v>
      </c>
      <c r="P122" s="76">
        <v>0.23</v>
      </c>
      <c r="Q122" s="76">
        <v>0.23</v>
      </c>
      <c r="R122" s="56">
        <v>0.23</v>
      </c>
      <c r="S122" s="56">
        <v>0.23</v>
      </c>
    </row>
    <row r="123" spans="1:19" x14ac:dyDescent="0.25">
      <c r="A123" t="s">
        <v>112</v>
      </c>
      <c r="B123" t="s">
        <v>129</v>
      </c>
      <c r="C123" t="s">
        <v>129</v>
      </c>
      <c r="D123" t="s">
        <v>66</v>
      </c>
      <c r="E123" t="s">
        <v>11</v>
      </c>
      <c r="F123" s="13" t="s">
        <v>308</v>
      </c>
      <c r="I123" t="s">
        <v>455</v>
      </c>
      <c r="J123" s="76">
        <v>0.76</v>
      </c>
      <c r="K123" s="76">
        <v>0.76</v>
      </c>
      <c r="L123" s="76">
        <v>0.76</v>
      </c>
      <c r="M123" s="76">
        <v>0.76</v>
      </c>
      <c r="N123" s="76">
        <v>0.76</v>
      </c>
      <c r="O123" s="76">
        <v>0.76</v>
      </c>
      <c r="P123" s="76">
        <v>0.76</v>
      </c>
      <c r="Q123" s="76">
        <v>0.76</v>
      </c>
      <c r="R123" s="56">
        <v>0.76</v>
      </c>
      <c r="S123" s="56">
        <v>0.76</v>
      </c>
    </row>
    <row r="124" spans="1:19" x14ac:dyDescent="0.25">
      <c r="A124" t="s">
        <v>64</v>
      </c>
      <c r="B124" t="s">
        <v>129</v>
      </c>
      <c r="C124" t="s">
        <v>129</v>
      </c>
      <c r="D124" t="s">
        <v>113</v>
      </c>
      <c r="E124" t="s">
        <v>11</v>
      </c>
      <c r="F124" s="13" t="s">
        <v>225</v>
      </c>
      <c r="I124" t="s">
        <v>865</v>
      </c>
      <c r="J124" s="76">
        <v>1</v>
      </c>
      <c r="K124" s="76">
        <v>1</v>
      </c>
      <c r="L124" s="76">
        <v>1</v>
      </c>
      <c r="M124" s="76">
        <v>1</v>
      </c>
      <c r="N124" s="76">
        <v>1</v>
      </c>
      <c r="O124" s="76">
        <v>1</v>
      </c>
      <c r="P124" s="76">
        <v>1</v>
      </c>
      <c r="Q124" s="76">
        <v>1</v>
      </c>
      <c r="R124" s="56">
        <v>1</v>
      </c>
      <c r="S124" s="56">
        <v>1</v>
      </c>
    </row>
    <row r="125" spans="1:19" x14ac:dyDescent="0.25">
      <c r="A125" t="s">
        <v>114</v>
      </c>
      <c r="B125" t="s">
        <v>129</v>
      </c>
      <c r="C125" t="s">
        <v>129</v>
      </c>
      <c r="D125" t="s">
        <v>10</v>
      </c>
      <c r="E125" t="s">
        <v>55</v>
      </c>
      <c r="F125" s="13" t="s">
        <v>252</v>
      </c>
      <c r="I125" t="s">
        <v>416</v>
      </c>
      <c r="J125" s="76">
        <v>0.06</v>
      </c>
      <c r="K125" s="76">
        <v>0.06</v>
      </c>
      <c r="L125" s="76">
        <v>0.06</v>
      </c>
      <c r="M125" s="76">
        <v>0.06</v>
      </c>
      <c r="N125" s="76">
        <v>0.06</v>
      </c>
      <c r="O125" s="76">
        <v>0.06</v>
      </c>
      <c r="P125" s="76">
        <v>0.06</v>
      </c>
      <c r="Q125" s="76">
        <v>0.06</v>
      </c>
      <c r="R125" s="56">
        <v>0.06</v>
      </c>
      <c r="S125" s="56">
        <v>0.06</v>
      </c>
    </row>
    <row r="126" spans="1:19" x14ac:dyDescent="0.25">
      <c r="A126" t="s">
        <v>114</v>
      </c>
      <c r="B126" t="s">
        <v>129</v>
      </c>
      <c r="C126" t="s">
        <v>129</v>
      </c>
      <c r="D126" t="s">
        <v>115</v>
      </c>
      <c r="E126" t="s">
        <v>11</v>
      </c>
      <c r="F126" s="13" t="s">
        <v>252</v>
      </c>
      <c r="I126" t="s">
        <v>435</v>
      </c>
      <c r="J126" s="76">
        <v>0.87</v>
      </c>
      <c r="K126" s="76">
        <v>0.87</v>
      </c>
      <c r="L126" s="76">
        <v>0.87</v>
      </c>
      <c r="M126" s="76">
        <v>0.87</v>
      </c>
      <c r="N126" s="76">
        <v>0.87</v>
      </c>
      <c r="O126" s="76">
        <v>0.87</v>
      </c>
      <c r="P126" s="76">
        <v>0.87</v>
      </c>
      <c r="Q126" s="76">
        <v>0.87</v>
      </c>
      <c r="R126" s="56">
        <v>0.87</v>
      </c>
      <c r="S126" s="56">
        <v>0.87</v>
      </c>
    </row>
    <row r="127" spans="1:19" x14ac:dyDescent="0.25">
      <c r="A127" t="s">
        <v>114</v>
      </c>
      <c r="B127" t="s">
        <v>129</v>
      </c>
      <c r="C127" t="s">
        <v>129</v>
      </c>
      <c r="D127" t="s">
        <v>116</v>
      </c>
      <c r="E127" t="s">
        <v>11</v>
      </c>
      <c r="F127" s="13" t="s">
        <v>252</v>
      </c>
      <c r="I127" t="s">
        <v>352</v>
      </c>
      <c r="J127" s="76">
        <v>7.0000000000000007E-2</v>
      </c>
      <c r="K127" s="76">
        <v>7.0000000000000007E-2</v>
      </c>
      <c r="L127" s="76">
        <v>7.0000000000000007E-2</v>
      </c>
      <c r="M127" s="76">
        <v>7.0000000000000007E-2</v>
      </c>
      <c r="N127" s="76">
        <v>7.0000000000000007E-2</v>
      </c>
      <c r="O127" s="76">
        <v>7.0000000000000007E-2</v>
      </c>
      <c r="P127" s="76">
        <v>7.0000000000000007E-2</v>
      </c>
      <c r="Q127" s="76">
        <v>7.0000000000000007E-2</v>
      </c>
      <c r="R127" s="56">
        <v>7.0000000000000007E-2</v>
      </c>
      <c r="S127" s="56">
        <v>7.0000000000000007E-2</v>
      </c>
    </row>
    <row r="128" spans="1:19" x14ac:dyDescent="0.25">
      <c r="A128" t="s">
        <v>117</v>
      </c>
      <c r="B128" t="s">
        <v>129</v>
      </c>
      <c r="C128" t="s">
        <v>129</v>
      </c>
      <c r="D128" t="s">
        <v>118</v>
      </c>
      <c r="E128" t="s">
        <v>11</v>
      </c>
      <c r="F128" s="13" t="s">
        <v>340</v>
      </c>
      <c r="I128" t="s">
        <v>341</v>
      </c>
      <c r="J128" s="76">
        <v>1</v>
      </c>
      <c r="K128" s="76">
        <v>1</v>
      </c>
      <c r="L128" s="76">
        <v>1</v>
      </c>
      <c r="M128" s="76">
        <v>1</v>
      </c>
      <c r="N128" s="76">
        <v>1</v>
      </c>
      <c r="O128" s="76">
        <v>1</v>
      </c>
      <c r="P128" s="76">
        <v>1</v>
      </c>
      <c r="Q128" s="76">
        <v>1</v>
      </c>
      <c r="R128" s="56">
        <v>1</v>
      </c>
      <c r="S128" s="56">
        <v>1</v>
      </c>
    </row>
    <row r="129" spans="1:19" x14ac:dyDescent="0.25">
      <c r="A129" t="s">
        <v>119</v>
      </c>
      <c r="B129" t="s">
        <v>129</v>
      </c>
      <c r="C129" t="s">
        <v>129</v>
      </c>
      <c r="D129" t="s">
        <v>10</v>
      </c>
      <c r="E129" t="s">
        <v>11</v>
      </c>
      <c r="F129" s="13" t="s">
        <v>244</v>
      </c>
      <c r="I129" t="s">
        <v>403</v>
      </c>
      <c r="J129" s="76">
        <v>0.27</v>
      </c>
      <c r="K129" s="76">
        <v>0.27</v>
      </c>
      <c r="L129" s="76">
        <v>0.27</v>
      </c>
      <c r="M129" s="76">
        <v>0.27</v>
      </c>
      <c r="N129" s="76">
        <v>0.27</v>
      </c>
      <c r="O129" s="76">
        <v>0.27</v>
      </c>
      <c r="P129" s="76">
        <v>0.27</v>
      </c>
      <c r="Q129" s="76">
        <v>0.27</v>
      </c>
      <c r="R129" s="56">
        <v>0.27</v>
      </c>
      <c r="S129" s="56">
        <v>0.27</v>
      </c>
    </row>
    <row r="130" spans="1:19" x14ac:dyDescent="0.25">
      <c r="A130" t="s">
        <v>119</v>
      </c>
      <c r="B130" t="s">
        <v>129</v>
      </c>
      <c r="C130" t="s">
        <v>129</v>
      </c>
      <c r="D130" t="s">
        <v>120</v>
      </c>
      <c r="E130" t="s">
        <v>11</v>
      </c>
      <c r="F130" s="13" t="s">
        <v>244</v>
      </c>
      <c r="I130" t="s">
        <v>426</v>
      </c>
      <c r="J130" s="76">
        <v>0.73</v>
      </c>
      <c r="K130" s="76">
        <v>0.73</v>
      </c>
      <c r="L130" s="76">
        <v>0.73</v>
      </c>
      <c r="M130" s="76">
        <v>0.73</v>
      </c>
      <c r="N130" s="76">
        <v>0.73</v>
      </c>
      <c r="O130" s="76">
        <v>0.73</v>
      </c>
      <c r="P130" s="76">
        <v>0.73</v>
      </c>
      <c r="Q130" s="76">
        <v>0.73</v>
      </c>
      <c r="R130" s="56">
        <v>0.73</v>
      </c>
      <c r="S130" s="56">
        <v>0.73</v>
      </c>
    </row>
    <row r="131" spans="1:19" x14ac:dyDescent="0.25">
      <c r="A131" t="s">
        <v>121</v>
      </c>
      <c r="B131" t="s">
        <v>129</v>
      </c>
      <c r="C131" t="s">
        <v>129</v>
      </c>
      <c r="D131" t="s">
        <v>10</v>
      </c>
      <c r="E131" t="s">
        <v>11</v>
      </c>
      <c r="F131" s="13" t="s">
        <v>298</v>
      </c>
      <c r="I131" t="s">
        <v>403</v>
      </c>
      <c r="J131" s="76">
        <v>1</v>
      </c>
      <c r="K131" s="76">
        <v>1</v>
      </c>
      <c r="L131" s="76">
        <v>1</v>
      </c>
      <c r="M131" s="76">
        <v>1</v>
      </c>
      <c r="N131" s="76">
        <v>1</v>
      </c>
      <c r="O131" s="76">
        <v>1</v>
      </c>
      <c r="P131" s="76">
        <v>1</v>
      </c>
      <c r="Q131" s="76">
        <v>1</v>
      </c>
      <c r="R131" s="56">
        <v>1</v>
      </c>
      <c r="S131" s="56">
        <v>1</v>
      </c>
    </row>
    <row r="132" spans="1:19" x14ac:dyDescent="0.25">
      <c r="A132" t="s">
        <v>122</v>
      </c>
      <c r="B132" t="s">
        <v>129</v>
      </c>
      <c r="C132" t="s">
        <v>129</v>
      </c>
      <c r="D132" t="s">
        <v>123</v>
      </c>
      <c r="E132" t="s">
        <v>11</v>
      </c>
      <c r="F132" s="13" t="s">
        <v>397</v>
      </c>
      <c r="I132" t="s">
        <v>430</v>
      </c>
      <c r="J132" s="76">
        <v>1</v>
      </c>
      <c r="K132" s="76">
        <v>1</v>
      </c>
      <c r="L132" s="76">
        <v>1</v>
      </c>
      <c r="M132" s="76">
        <v>1</v>
      </c>
      <c r="N132" s="76">
        <v>0.5</v>
      </c>
      <c r="O132" s="76">
        <v>1</v>
      </c>
      <c r="P132" s="76">
        <v>0.15</v>
      </c>
      <c r="Q132" s="76">
        <v>0.5</v>
      </c>
      <c r="R132" s="56">
        <v>0.5</v>
      </c>
      <c r="S132" s="56">
        <v>0.5</v>
      </c>
    </row>
    <row r="133" spans="1:19" x14ac:dyDescent="0.25">
      <c r="A133" t="s">
        <v>122</v>
      </c>
      <c r="B133" t="s">
        <v>129</v>
      </c>
      <c r="C133" t="s">
        <v>129</v>
      </c>
      <c r="D133" t="s">
        <v>123</v>
      </c>
      <c r="E133" t="s">
        <v>54</v>
      </c>
      <c r="F133" s="13" t="s">
        <v>397</v>
      </c>
      <c r="I133" t="s">
        <v>431</v>
      </c>
      <c r="J133" s="76">
        <v>0</v>
      </c>
      <c r="K133" s="76">
        <v>0</v>
      </c>
      <c r="L133" s="76">
        <v>0</v>
      </c>
      <c r="M133" s="76">
        <v>0</v>
      </c>
      <c r="N133" s="76">
        <v>0.5</v>
      </c>
      <c r="O133" s="76">
        <v>0</v>
      </c>
      <c r="P133" s="76">
        <v>0.85</v>
      </c>
      <c r="Q133" s="76">
        <v>0.5</v>
      </c>
      <c r="R133" s="56">
        <v>0.5</v>
      </c>
      <c r="S133" s="56">
        <v>0.5</v>
      </c>
    </row>
    <row r="134" spans="1:19" x14ac:dyDescent="0.25">
      <c r="A134" t="s">
        <v>1233</v>
      </c>
      <c r="B134" t="s">
        <v>129</v>
      </c>
      <c r="C134" t="s">
        <v>129</v>
      </c>
      <c r="D134" t="s">
        <v>10</v>
      </c>
      <c r="E134" t="s">
        <v>11</v>
      </c>
      <c r="F134" s="13" t="s">
        <v>1234</v>
      </c>
      <c r="I134" t="s">
        <v>403</v>
      </c>
      <c r="J134" s="76">
        <v>1</v>
      </c>
      <c r="K134" s="76">
        <v>1</v>
      </c>
      <c r="L134" s="76">
        <v>1</v>
      </c>
      <c r="M134" s="76">
        <v>1</v>
      </c>
      <c r="N134" s="76">
        <v>1</v>
      </c>
      <c r="O134" s="76">
        <v>1</v>
      </c>
      <c r="P134" s="76">
        <v>1</v>
      </c>
      <c r="Q134" s="76">
        <v>1</v>
      </c>
      <c r="R134" s="56">
        <v>1</v>
      </c>
      <c r="S134" s="56">
        <v>1</v>
      </c>
    </row>
    <row r="135" spans="1:19" x14ac:dyDescent="0.25">
      <c r="A135" t="s">
        <v>124</v>
      </c>
      <c r="B135" t="s">
        <v>129</v>
      </c>
      <c r="C135" t="s">
        <v>129</v>
      </c>
      <c r="D135" t="s">
        <v>10</v>
      </c>
      <c r="E135" t="s">
        <v>11</v>
      </c>
      <c r="F135" s="13" t="s">
        <v>222</v>
      </c>
      <c r="I135" t="s">
        <v>403</v>
      </c>
      <c r="J135" s="76">
        <v>3.0000000000000001E-3</v>
      </c>
      <c r="K135" s="76">
        <v>2E-3</v>
      </c>
      <c r="L135" s="76">
        <v>0</v>
      </c>
      <c r="M135" s="76">
        <v>0</v>
      </c>
      <c r="N135" s="76">
        <v>6.0000000000000001E-3</v>
      </c>
      <c r="O135" s="76">
        <v>0</v>
      </c>
      <c r="P135" s="76">
        <v>1E-3</v>
      </c>
      <c r="Q135" s="76">
        <v>4.0000000000000001E-3</v>
      </c>
      <c r="R135" s="56">
        <v>0</v>
      </c>
      <c r="S135" s="56">
        <v>0</v>
      </c>
    </row>
    <row r="136" spans="1:19" x14ac:dyDescent="0.25">
      <c r="A136" t="s">
        <v>124</v>
      </c>
      <c r="B136" t="s">
        <v>129</v>
      </c>
      <c r="C136" t="s">
        <v>129</v>
      </c>
      <c r="D136" t="s">
        <v>44</v>
      </c>
      <c r="E136" t="s">
        <v>11</v>
      </c>
      <c r="F136" s="13" t="s">
        <v>222</v>
      </c>
      <c r="I136" t="s">
        <v>428</v>
      </c>
      <c r="J136" s="76">
        <v>3.0000000000000001E-3</v>
      </c>
      <c r="K136" s="76">
        <v>1.2E-2</v>
      </c>
      <c r="L136" s="76">
        <v>0.152</v>
      </c>
      <c r="M136" s="76">
        <v>2.5000000000000001E-2</v>
      </c>
      <c r="N136" s="76">
        <v>2.4E-2</v>
      </c>
      <c r="O136" s="76">
        <v>0.13769999999999999</v>
      </c>
      <c r="P136" s="76">
        <v>0.17399999999999999</v>
      </c>
      <c r="Q136" s="76">
        <v>1.2999999999999999E-2</v>
      </c>
      <c r="R136" s="56">
        <v>0</v>
      </c>
      <c r="S136" s="56">
        <v>0</v>
      </c>
    </row>
    <row r="137" spans="1:19" x14ac:dyDescent="0.25">
      <c r="A137" t="s">
        <v>124</v>
      </c>
      <c r="B137" t="s">
        <v>129</v>
      </c>
      <c r="C137" t="s">
        <v>129</v>
      </c>
      <c r="D137" t="s">
        <v>1235</v>
      </c>
      <c r="E137" t="s">
        <v>11</v>
      </c>
      <c r="F137" s="13" t="s">
        <v>222</v>
      </c>
      <c r="I137" t="s">
        <v>1236</v>
      </c>
      <c r="J137" s="76">
        <v>2E-3</v>
      </c>
      <c r="K137" s="76">
        <v>0.01</v>
      </c>
      <c r="L137" s="76">
        <v>0.111</v>
      </c>
      <c r="M137" s="76">
        <v>1.7999999999999999E-2</v>
      </c>
      <c r="N137" s="76">
        <v>1.2999999999999999E-2</v>
      </c>
      <c r="O137" s="76">
        <v>5.3699999999999998E-2</v>
      </c>
      <c r="P137" s="76">
        <v>7.2999999999999995E-2</v>
      </c>
      <c r="Q137" s="76">
        <v>5.8999999999999997E-2</v>
      </c>
      <c r="R137" s="56">
        <v>0</v>
      </c>
      <c r="S137" s="56">
        <v>0</v>
      </c>
    </row>
    <row r="138" spans="1:19" x14ac:dyDescent="0.25">
      <c r="A138" t="s">
        <v>124</v>
      </c>
      <c r="B138" t="s">
        <v>129</v>
      </c>
      <c r="C138" t="s">
        <v>129</v>
      </c>
      <c r="D138" t="s">
        <v>125</v>
      </c>
      <c r="E138" t="s">
        <v>11</v>
      </c>
      <c r="F138" s="13" t="s">
        <v>222</v>
      </c>
      <c r="I138" t="s">
        <v>446</v>
      </c>
      <c r="J138" s="76">
        <v>0</v>
      </c>
      <c r="K138" s="76">
        <v>5.0000000000000001E-3</v>
      </c>
      <c r="L138" s="76">
        <v>3.9E-2</v>
      </c>
      <c r="M138" s="76">
        <v>6.0000000000000001E-3</v>
      </c>
      <c r="N138" s="76">
        <v>6.0000000000000001E-3</v>
      </c>
      <c r="O138" s="76">
        <v>4.7999999999999996E-3</v>
      </c>
      <c r="P138" s="76">
        <v>6.0000000000000001E-3</v>
      </c>
      <c r="Q138" s="76">
        <v>2E-3</v>
      </c>
      <c r="R138" s="56">
        <v>0</v>
      </c>
      <c r="S138" s="56">
        <v>0</v>
      </c>
    </row>
    <row r="139" spans="1:19" x14ac:dyDescent="0.25">
      <c r="A139" t="s">
        <v>124</v>
      </c>
      <c r="B139" t="s">
        <v>129</v>
      </c>
      <c r="C139" t="s">
        <v>129</v>
      </c>
      <c r="D139" t="s">
        <v>110</v>
      </c>
      <c r="E139" t="s">
        <v>11</v>
      </c>
      <c r="F139" s="13" t="s">
        <v>222</v>
      </c>
      <c r="I139" t="s">
        <v>458</v>
      </c>
      <c r="J139" s="76">
        <v>0.51400000000000001</v>
      </c>
      <c r="K139" s="76">
        <v>0.53800000000000003</v>
      </c>
      <c r="L139" s="76">
        <v>0.41399999999999998</v>
      </c>
      <c r="M139" s="76">
        <v>0.51800000000000002</v>
      </c>
      <c r="N139" s="76">
        <v>0.48799999999999999</v>
      </c>
      <c r="O139" s="76">
        <v>0.44969999999999999</v>
      </c>
      <c r="P139" s="76">
        <v>0.41899999999999998</v>
      </c>
      <c r="Q139" s="76">
        <v>0.41699999999999998</v>
      </c>
      <c r="R139" s="56">
        <v>0.5</v>
      </c>
      <c r="S139" s="56">
        <v>0.5</v>
      </c>
    </row>
    <row r="140" spans="1:19" x14ac:dyDescent="0.25">
      <c r="A140" t="s">
        <v>124</v>
      </c>
      <c r="B140" t="s">
        <v>129</v>
      </c>
      <c r="C140" t="s">
        <v>129</v>
      </c>
      <c r="D140" t="s">
        <v>111</v>
      </c>
      <c r="E140" t="s">
        <v>11</v>
      </c>
      <c r="F140" s="13" t="s">
        <v>222</v>
      </c>
      <c r="I140" t="s">
        <v>460</v>
      </c>
      <c r="J140" s="76">
        <v>0.47799999999999998</v>
      </c>
      <c r="K140" s="76">
        <v>0.432</v>
      </c>
      <c r="L140" s="76">
        <v>0.255</v>
      </c>
      <c r="M140" s="76">
        <v>0.42799999999999999</v>
      </c>
      <c r="N140" s="76">
        <v>0.46100000000000002</v>
      </c>
      <c r="O140" s="76">
        <v>0.33660000000000001</v>
      </c>
      <c r="P140" s="76">
        <v>0.30599999999999999</v>
      </c>
      <c r="Q140" s="76">
        <v>0.5</v>
      </c>
      <c r="R140" s="56">
        <v>0.5</v>
      </c>
      <c r="S140" s="56">
        <v>0.5</v>
      </c>
    </row>
    <row r="141" spans="1:19" x14ac:dyDescent="0.25">
      <c r="A141" t="s">
        <v>124</v>
      </c>
      <c r="B141" t="s">
        <v>129</v>
      </c>
      <c r="C141" t="s">
        <v>129</v>
      </c>
      <c r="D141" t="s">
        <v>126</v>
      </c>
      <c r="E141" t="s">
        <v>11</v>
      </c>
      <c r="F141" s="13" t="s">
        <v>222</v>
      </c>
      <c r="I141" t="s">
        <v>401</v>
      </c>
      <c r="J141" s="76">
        <v>0</v>
      </c>
      <c r="K141" s="76">
        <v>1E-3</v>
      </c>
      <c r="L141" s="76">
        <v>1.0999999999999999E-2</v>
      </c>
      <c r="M141" s="76">
        <v>2E-3</v>
      </c>
      <c r="N141" s="76">
        <v>1E-3</v>
      </c>
      <c r="O141" s="76">
        <v>4.4999999999999997E-3</v>
      </c>
      <c r="P141" s="76">
        <v>6.0000000000000001E-3</v>
      </c>
      <c r="Q141" s="76">
        <v>2E-3</v>
      </c>
      <c r="R141" s="56">
        <v>0</v>
      </c>
      <c r="S141" s="56">
        <v>0</v>
      </c>
    </row>
    <row r="142" spans="1:19" x14ac:dyDescent="0.25">
      <c r="A142" t="s">
        <v>124</v>
      </c>
      <c r="B142" t="s">
        <v>129</v>
      </c>
      <c r="C142" t="s">
        <v>129</v>
      </c>
      <c r="D142" t="s">
        <v>127</v>
      </c>
      <c r="E142" t="s">
        <v>11</v>
      </c>
      <c r="F142" s="13" t="s">
        <v>222</v>
      </c>
      <c r="I142" t="s">
        <v>463</v>
      </c>
      <c r="J142" s="76">
        <v>0</v>
      </c>
      <c r="K142" s="76">
        <v>0</v>
      </c>
      <c r="L142" s="76">
        <v>1.7999999999999999E-2</v>
      </c>
      <c r="M142" s="76">
        <v>3.0000000000000001E-3</v>
      </c>
      <c r="N142" s="76">
        <v>1E-3</v>
      </c>
      <c r="O142" s="76">
        <v>1.2999999999999999E-2</v>
      </c>
      <c r="P142" s="76">
        <v>1.4999999999999999E-2</v>
      </c>
      <c r="Q142" s="76">
        <v>3.0000000000000001E-3</v>
      </c>
      <c r="R142" s="56">
        <v>0</v>
      </c>
      <c r="S142" s="56">
        <v>0</v>
      </c>
    </row>
    <row r="143" spans="1:19" x14ac:dyDescent="0.25">
      <c r="A143" t="s">
        <v>128</v>
      </c>
      <c r="B143" t="s">
        <v>129</v>
      </c>
      <c r="C143" t="s">
        <v>129</v>
      </c>
      <c r="D143" t="s">
        <v>10</v>
      </c>
      <c r="E143" t="s">
        <v>11</v>
      </c>
      <c r="F143" s="13" t="s">
        <v>219</v>
      </c>
      <c r="I143" t="s">
        <v>403</v>
      </c>
      <c r="J143" s="76">
        <v>5.0000000000000001E-3</v>
      </c>
      <c r="K143" s="76">
        <v>0</v>
      </c>
      <c r="L143" s="76">
        <v>0</v>
      </c>
      <c r="M143" s="76">
        <v>0</v>
      </c>
      <c r="N143" s="76">
        <v>7.0000000000000001E-3</v>
      </c>
      <c r="O143" s="76">
        <v>1.0999999999999999E-2</v>
      </c>
      <c r="P143" s="76">
        <v>1.0999999999999999E-2</v>
      </c>
      <c r="Q143" s="76">
        <v>5.0000000000000001E-3</v>
      </c>
      <c r="R143" s="56">
        <v>7.0000000000000001E-3</v>
      </c>
      <c r="S143" s="56">
        <v>7.0000000000000001E-3</v>
      </c>
    </row>
    <row r="144" spans="1:19" x14ac:dyDescent="0.25">
      <c r="A144" t="s">
        <v>128</v>
      </c>
      <c r="B144" t="s">
        <v>129</v>
      </c>
      <c r="C144" t="s">
        <v>129</v>
      </c>
      <c r="D144" t="s">
        <v>130</v>
      </c>
      <c r="E144" t="s">
        <v>11</v>
      </c>
      <c r="F144" s="13" t="s">
        <v>219</v>
      </c>
      <c r="I144" t="s">
        <v>220</v>
      </c>
      <c r="J144" s="76">
        <v>3.0000000000000001E-3</v>
      </c>
      <c r="K144" s="76">
        <v>0</v>
      </c>
      <c r="L144" s="76">
        <v>0</v>
      </c>
      <c r="M144" s="76">
        <v>0</v>
      </c>
      <c r="N144" s="76">
        <v>2E-3</v>
      </c>
      <c r="O144" s="76">
        <v>3.0000000000000001E-3</v>
      </c>
      <c r="P144" s="76">
        <v>3.0000000000000001E-3</v>
      </c>
      <c r="Q144" s="76">
        <v>1E-3</v>
      </c>
      <c r="R144" s="56">
        <v>3.0000000000000001E-3</v>
      </c>
      <c r="S144" s="56">
        <v>3.0000000000000001E-3</v>
      </c>
    </row>
    <row r="145" spans="1:19" x14ac:dyDescent="0.25">
      <c r="A145" t="s">
        <v>128</v>
      </c>
      <c r="B145" t="s">
        <v>129</v>
      </c>
      <c r="C145" t="s">
        <v>129</v>
      </c>
      <c r="D145" t="s">
        <v>131</v>
      </c>
      <c r="E145" t="s">
        <v>11</v>
      </c>
      <c r="F145" s="13" t="s">
        <v>219</v>
      </c>
      <c r="I145" t="s">
        <v>224</v>
      </c>
      <c r="J145" s="76">
        <v>0</v>
      </c>
      <c r="K145" s="76">
        <v>0</v>
      </c>
      <c r="L145" s="76">
        <v>0</v>
      </c>
      <c r="M145" s="76">
        <v>0</v>
      </c>
      <c r="N145" s="76">
        <v>0</v>
      </c>
      <c r="O145" s="76">
        <v>0</v>
      </c>
      <c r="P145" s="76">
        <v>0</v>
      </c>
      <c r="Q145" s="76">
        <v>0</v>
      </c>
      <c r="R145" s="56">
        <v>0</v>
      </c>
      <c r="S145" s="56">
        <v>0</v>
      </c>
    </row>
    <row r="146" spans="1:19" x14ac:dyDescent="0.25">
      <c r="A146" t="s">
        <v>128</v>
      </c>
      <c r="B146" t="s">
        <v>129</v>
      </c>
      <c r="C146" t="s">
        <v>129</v>
      </c>
      <c r="D146" t="s">
        <v>132</v>
      </c>
      <c r="E146" t="s">
        <v>11</v>
      </c>
      <c r="F146" s="13" t="s">
        <v>219</v>
      </c>
      <c r="I146" t="s">
        <v>226</v>
      </c>
      <c r="J146" s="76">
        <v>2.8000000000000001E-2</v>
      </c>
      <c r="K146" s="76">
        <v>0</v>
      </c>
      <c r="L146" s="76">
        <v>0.29599999999999999</v>
      </c>
      <c r="M146" s="76">
        <v>0</v>
      </c>
      <c r="N146" s="76">
        <v>2.1999999999999999E-2</v>
      </c>
      <c r="O146" s="76">
        <v>3.2000000000000001E-2</v>
      </c>
      <c r="P146" s="76">
        <v>3.2000000000000001E-2</v>
      </c>
      <c r="Q146" s="76">
        <v>1.4E-2</v>
      </c>
      <c r="R146" s="56">
        <v>3.6999999999999998E-2</v>
      </c>
      <c r="S146" s="56">
        <v>3.7999999999999999E-2</v>
      </c>
    </row>
    <row r="147" spans="1:19" x14ac:dyDescent="0.25">
      <c r="A147" t="s">
        <v>128</v>
      </c>
      <c r="B147" t="s">
        <v>129</v>
      </c>
      <c r="C147" t="s">
        <v>129</v>
      </c>
      <c r="D147" t="s">
        <v>133</v>
      </c>
      <c r="E147" t="s">
        <v>11</v>
      </c>
      <c r="F147" s="13" t="s">
        <v>219</v>
      </c>
      <c r="I147" t="s">
        <v>274</v>
      </c>
      <c r="J147" s="76">
        <v>6.0000000000000001E-3</v>
      </c>
      <c r="K147" s="76">
        <v>0</v>
      </c>
      <c r="L147" s="76">
        <v>0</v>
      </c>
      <c r="M147" s="76">
        <v>0</v>
      </c>
      <c r="N147" s="76">
        <v>1.7999999999999999E-2</v>
      </c>
      <c r="O147" s="76">
        <v>8.9999999999999993E-3</v>
      </c>
      <c r="P147" s="76">
        <v>8.9999999999999993E-3</v>
      </c>
      <c r="Q147" s="76">
        <v>7.0000000000000001E-3</v>
      </c>
      <c r="R147" s="56">
        <v>4.0000000000000001E-3</v>
      </c>
      <c r="S147" s="56">
        <v>4.0000000000000001E-3</v>
      </c>
    </row>
    <row r="148" spans="1:19" x14ac:dyDescent="0.25">
      <c r="A148" t="s">
        <v>128</v>
      </c>
      <c r="B148" t="s">
        <v>129</v>
      </c>
      <c r="C148" t="s">
        <v>129</v>
      </c>
      <c r="D148" t="s">
        <v>134</v>
      </c>
      <c r="E148" t="s">
        <v>11</v>
      </c>
      <c r="F148" s="13" t="s">
        <v>219</v>
      </c>
      <c r="I148" t="s">
        <v>276</v>
      </c>
      <c r="J148" s="76">
        <v>5.0000000000000001E-3</v>
      </c>
      <c r="K148" s="76">
        <v>0</v>
      </c>
      <c r="L148" s="76">
        <v>4.8000000000000001E-2</v>
      </c>
      <c r="M148" s="76">
        <v>0</v>
      </c>
      <c r="N148" s="76">
        <v>2E-3</v>
      </c>
      <c r="O148" s="76">
        <v>6.0000000000000001E-3</v>
      </c>
      <c r="P148" s="76">
        <v>6.0000000000000001E-3</v>
      </c>
      <c r="Q148" s="76">
        <v>2E-3</v>
      </c>
      <c r="R148" s="56">
        <v>6.0000000000000001E-3</v>
      </c>
      <c r="S148" s="56">
        <v>6.0000000000000001E-3</v>
      </c>
    </row>
    <row r="149" spans="1:19" x14ac:dyDescent="0.25">
      <c r="A149" t="s">
        <v>128</v>
      </c>
      <c r="B149" t="s">
        <v>129</v>
      </c>
      <c r="C149" t="s">
        <v>129</v>
      </c>
      <c r="D149" t="s">
        <v>135</v>
      </c>
      <c r="E149" t="s">
        <v>11</v>
      </c>
      <c r="F149" s="13" t="s">
        <v>219</v>
      </c>
      <c r="I149" t="s">
        <v>280</v>
      </c>
      <c r="J149" s="76">
        <v>4.8000000000000001E-2</v>
      </c>
      <c r="K149" s="76">
        <v>5.5E-2</v>
      </c>
      <c r="L149" s="76">
        <v>0.31</v>
      </c>
      <c r="M149" s="76">
        <v>5.5E-2</v>
      </c>
      <c r="N149" s="76">
        <v>3.7999999999999999E-2</v>
      </c>
      <c r="O149" s="76">
        <v>0.107</v>
      </c>
      <c r="P149" s="76">
        <v>0.107</v>
      </c>
      <c r="Q149" s="76">
        <v>2.5000000000000001E-2</v>
      </c>
      <c r="R149" s="56">
        <v>6.7000000000000004E-2</v>
      </c>
      <c r="S149" s="56">
        <v>6.7000000000000004E-2</v>
      </c>
    </row>
    <row r="150" spans="1:19" x14ac:dyDescent="0.25">
      <c r="A150" t="s">
        <v>128</v>
      </c>
      <c r="B150" t="s">
        <v>129</v>
      </c>
      <c r="C150" t="s">
        <v>129</v>
      </c>
      <c r="D150" t="s">
        <v>34</v>
      </c>
      <c r="E150" t="s">
        <v>11</v>
      </c>
      <c r="F150" s="13" t="s">
        <v>219</v>
      </c>
      <c r="I150" t="s">
        <v>282</v>
      </c>
      <c r="J150" s="76">
        <v>2E-3</v>
      </c>
      <c r="K150" s="76">
        <v>0</v>
      </c>
      <c r="L150" s="76">
        <v>0</v>
      </c>
      <c r="M150" s="76">
        <v>0</v>
      </c>
      <c r="N150" s="76">
        <v>2E-3</v>
      </c>
      <c r="O150" s="76">
        <v>5.0000000000000001E-3</v>
      </c>
      <c r="P150" s="76">
        <v>5.0000000000000001E-3</v>
      </c>
      <c r="Q150" s="76">
        <v>2.9000000000000001E-2</v>
      </c>
      <c r="R150" s="56">
        <v>7.0000000000000001E-3</v>
      </c>
      <c r="S150" s="56">
        <v>7.0000000000000001E-3</v>
      </c>
    </row>
    <row r="151" spans="1:19" x14ac:dyDescent="0.25">
      <c r="A151" t="s">
        <v>128</v>
      </c>
      <c r="B151" t="s">
        <v>129</v>
      </c>
      <c r="C151" t="s">
        <v>129</v>
      </c>
      <c r="D151" t="s">
        <v>69</v>
      </c>
      <c r="E151" t="s">
        <v>11</v>
      </c>
      <c r="F151" s="13" t="s">
        <v>219</v>
      </c>
      <c r="I151" t="s">
        <v>429</v>
      </c>
      <c r="J151" s="76">
        <v>1E-3</v>
      </c>
      <c r="K151" s="76">
        <v>0</v>
      </c>
      <c r="L151" s="76">
        <v>0</v>
      </c>
      <c r="M151" s="76">
        <v>0</v>
      </c>
      <c r="N151" s="76">
        <v>1E-3</v>
      </c>
      <c r="O151" s="76">
        <v>1E-3</v>
      </c>
      <c r="P151" s="76">
        <v>1E-3</v>
      </c>
      <c r="Q151" s="76">
        <v>6.0000000000000001E-3</v>
      </c>
      <c r="R151" s="56">
        <v>1E-3</v>
      </c>
      <c r="S151" s="56">
        <v>1E-3</v>
      </c>
    </row>
    <row r="152" spans="1:19" x14ac:dyDescent="0.25">
      <c r="A152" t="s">
        <v>128</v>
      </c>
      <c r="B152" t="s">
        <v>129</v>
      </c>
      <c r="C152" t="s">
        <v>129</v>
      </c>
      <c r="D152" t="s">
        <v>123</v>
      </c>
      <c r="E152" t="s">
        <v>11</v>
      </c>
      <c r="F152" s="13" t="s">
        <v>219</v>
      </c>
      <c r="I152" t="s">
        <v>430</v>
      </c>
      <c r="J152" s="76">
        <v>0.746</v>
      </c>
      <c r="K152" s="76">
        <v>0.77</v>
      </c>
      <c r="L152" s="76">
        <v>6.0000000000000001E-3</v>
      </c>
      <c r="M152" s="76">
        <v>0.77</v>
      </c>
      <c r="N152" s="76">
        <v>0.5</v>
      </c>
      <c r="O152" s="76">
        <v>0.57699999999999996</v>
      </c>
      <c r="P152" s="76">
        <v>0.57699999999999996</v>
      </c>
      <c r="Q152" s="76">
        <v>0.60699999999999998</v>
      </c>
      <c r="R152" s="56">
        <v>0.67</v>
      </c>
      <c r="S152" s="56">
        <v>0.66900000000000004</v>
      </c>
    </row>
    <row r="153" spans="1:19" x14ac:dyDescent="0.25">
      <c r="A153" t="s">
        <v>128</v>
      </c>
      <c r="B153" t="s">
        <v>129</v>
      </c>
      <c r="C153" t="s">
        <v>129</v>
      </c>
      <c r="D153" t="s">
        <v>14</v>
      </c>
      <c r="E153" t="s">
        <v>11</v>
      </c>
      <c r="F153" s="13" t="s">
        <v>219</v>
      </c>
      <c r="I153" t="s">
        <v>432</v>
      </c>
      <c r="J153" s="76">
        <v>0.14499999999999999</v>
      </c>
      <c r="K153" s="76">
        <v>0.17499999999999999</v>
      </c>
      <c r="L153" s="76">
        <v>0.34</v>
      </c>
      <c r="M153" s="76">
        <v>0.17499999999999999</v>
      </c>
      <c r="N153" s="76">
        <v>0.34899999999999998</v>
      </c>
      <c r="O153" s="76">
        <v>0.24199999999999999</v>
      </c>
      <c r="P153" s="76">
        <v>0.24199999999999999</v>
      </c>
      <c r="Q153" s="76">
        <v>0.28999999999999998</v>
      </c>
      <c r="R153" s="56">
        <v>0.189</v>
      </c>
      <c r="S153" s="56">
        <v>0.188</v>
      </c>
    </row>
    <row r="154" spans="1:19" x14ac:dyDescent="0.25">
      <c r="A154" t="s">
        <v>128</v>
      </c>
      <c r="B154" t="s">
        <v>129</v>
      </c>
      <c r="C154" t="s">
        <v>129</v>
      </c>
      <c r="D154" t="s">
        <v>644</v>
      </c>
      <c r="E154" t="s">
        <v>11</v>
      </c>
      <c r="F154" s="13" t="s">
        <v>219</v>
      </c>
      <c r="I154" t="s">
        <v>313</v>
      </c>
      <c r="J154" s="76">
        <v>0</v>
      </c>
      <c r="K154" s="76">
        <v>0</v>
      </c>
      <c r="L154" s="76">
        <v>0</v>
      </c>
      <c r="M154" s="76">
        <v>0</v>
      </c>
      <c r="N154" s="76">
        <v>0</v>
      </c>
      <c r="O154" s="76">
        <v>0</v>
      </c>
      <c r="P154" s="76">
        <v>0</v>
      </c>
      <c r="Q154" s="76">
        <v>0</v>
      </c>
      <c r="R154" s="56">
        <v>2E-3</v>
      </c>
      <c r="S154" s="56">
        <v>2E-3</v>
      </c>
    </row>
    <row r="155" spans="1:19" x14ac:dyDescent="0.25">
      <c r="A155" t="s">
        <v>128</v>
      </c>
      <c r="B155" t="s">
        <v>129</v>
      </c>
      <c r="C155" t="s">
        <v>129</v>
      </c>
      <c r="D155" t="s">
        <v>136</v>
      </c>
      <c r="E155" t="s">
        <v>24</v>
      </c>
      <c r="F155" s="13" t="s">
        <v>219</v>
      </c>
      <c r="I155" t="s">
        <v>318</v>
      </c>
      <c r="J155" s="76">
        <v>5.0000000000000001E-3</v>
      </c>
      <c r="K155" s="76">
        <v>0</v>
      </c>
      <c r="L155" s="76">
        <v>0</v>
      </c>
      <c r="M155" s="76">
        <v>0</v>
      </c>
      <c r="N155" s="76">
        <v>3.0000000000000001E-3</v>
      </c>
      <c r="O155" s="76">
        <v>5.0000000000000001E-3</v>
      </c>
      <c r="P155" s="76">
        <v>5.0000000000000001E-3</v>
      </c>
      <c r="Q155" s="76">
        <v>1E-3</v>
      </c>
      <c r="R155" s="56">
        <v>4.0000000000000001E-3</v>
      </c>
      <c r="S155" s="56">
        <v>4.0000000000000001E-3</v>
      </c>
    </row>
    <row r="156" spans="1:19" x14ac:dyDescent="0.25">
      <c r="A156" t="s">
        <v>128</v>
      </c>
      <c r="B156" t="s">
        <v>129</v>
      </c>
      <c r="C156" t="s">
        <v>129</v>
      </c>
      <c r="D156" t="s">
        <v>137</v>
      </c>
      <c r="E156" t="s">
        <v>24</v>
      </c>
      <c r="F156" s="13" t="s">
        <v>219</v>
      </c>
      <c r="I156" t="s">
        <v>324</v>
      </c>
      <c r="J156" s="76">
        <v>0</v>
      </c>
      <c r="K156" s="76">
        <v>0</v>
      </c>
      <c r="L156" s="76">
        <v>0</v>
      </c>
      <c r="M156" s="76">
        <v>0</v>
      </c>
      <c r="N156" s="76">
        <v>0</v>
      </c>
      <c r="O156" s="76">
        <v>0</v>
      </c>
      <c r="P156" s="76">
        <v>0</v>
      </c>
      <c r="Q156" s="76">
        <v>0</v>
      </c>
      <c r="R156" s="56">
        <v>0</v>
      </c>
      <c r="S156" s="56">
        <v>0</v>
      </c>
    </row>
    <row r="157" spans="1:19" x14ac:dyDescent="0.25">
      <c r="A157" t="s">
        <v>128</v>
      </c>
      <c r="B157" t="s">
        <v>129</v>
      </c>
      <c r="C157" t="s">
        <v>129</v>
      </c>
      <c r="D157" t="s">
        <v>138</v>
      </c>
      <c r="E157" t="s">
        <v>24</v>
      </c>
      <c r="F157" s="13" t="s">
        <v>219</v>
      </c>
      <c r="I157" t="s">
        <v>326</v>
      </c>
      <c r="J157" s="76">
        <v>0</v>
      </c>
      <c r="K157" s="76">
        <v>0</v>
      </c>
      <c r="L157" s="76">
        <v>0</v>
      </c>
      <c r="M157" s="76">
        <v>0</v>
      </c>
      <c r="N157" s="76">
        <v>0</v>
      </c>
      <c r="O157" s="76">
        <v>0</v>
      </c>
      <c r="P157" s="76">
        <v>0</v>
      </c>
      <c r="Q157" s="76">
        <v>0</v>
      </c>
      <c r="R157" s="56">
        <v>0</v>
      </c>
      <c r="S157" s="56">
        <v>0</v>
      </c>
    </row>
    <row r="158" spans="1:19" x14ac:dyDescent="0.25">
      <c r="A158" t="s">
        <v>128</v>
      </c>
      <c r="B158" t="s">
        <v>129</v>
      </c>
      <c r="C158" t="s">
        <v>129</v>
      </c>
      <c r="D158" t="s">
        <v>139</v>
      </c>
      <c r="E158" t="s">
        <v>11</v>
      </c>
      <c r="F158" s="13" t="s">
        <v>219</v>
      </c>
      <c r="I158" t="s">
        <v>339</v>
      </c>
      <c r="J158" s="76">
        <v>4.0000000000000001E-3</v>
      </c>
      <c r="K158" s="76">
        <v>0</v>
      </c>
      <c r="L158" s="76">
        <v>0</v>
      </c>
      <c r="M158" s="76">
        <v>0</v>
      </c>
      <c r="N158" s="76">
        <v>5.5E-2</v>
      </c>
      <c r="O158" s="76">
        <v>0</v>
      </c>
      <c r="P158" s="76">
        <v>0</v>
      </c>
      <c r="Q158" s="76">
        <v>1.2E-2</v>
      </c>
      <c r="R158" s="56">
        <v>0</v>
      </c>
      <c r="S158" s="56">
        <v>1E-3</v>
      </c>
    </row>
    <row r="159" spans="1:19" x14ac:dyDescent="0.25">
      <c r="A159" t="s">
        <v>128</v>
      </c>
      <c r="B159" t="s">
        <v>129</v>
      </c>
      <c r="C159" t="s">
        <v>129</v>
      </c>
      <c r="D159" t="s">
        <v>140</v>
      </c>
      <c r="E159" t="s">
        <v>24</v>
      </c>
      <c r="F159" s="13" t="s">
        <v>219</v>
      </c>
      <c r="I159" t="s">
        <v>355</v>
      </c>
      <c r="J159" s="76">
        <v>2E-3</v>
      </c>
      <c r="K159" s="76">
        <v>0</v>
      </c>
      <c r="L159" s="76">
        <v>0</v>
      </c>
      <c r="M159" s="76">
        <v>0</v>
      </c>
      <c r="N159" s="76">
        <v>1E-3</v>
      </c>
      <c r="O159" s="76">
        <v>2E-3</v>
      </c>
      <c r="P159" s="76">
        <v>2E-3</v>
      </c>
      <c r="Q159" s="76">
        <v>1E-3</v>
      </c>
      <c r="R159" s="56">
        <v>3.0000000000000001E-3</v>
      </c>
      <c r="S159" s="56">
        <v>3.0000000000000001E-3</v>
      </c>
    </row>
    <row r="160" spans="1:19" x14ac:dyDescent="0.25">
      <c r="A160" t="s">
        <v>141</v>
      </c>
      <c r="B160" t="s">
        <v>129</v>
      </c>
      <c r="C160" t="s">
        <v>129</v>
      </c>
      <c r="D160" t="s">
        <v>10</v>
      </c>
      <c r="E160" t="s">
        <v>11</v>
      </c>
      <c r="F160" s="13" t="s">
        <v>245</v>
      </c>
      <c r="I160" t="s">
        <v>403</v>
      </c>
      <c r="J160" s="76">
        <v>1</v>
      </c>
      <c r="K160" s="76">
        <v>1</v>
      </c>
      <c r="L160" s="76">
        <v>1</v>
      </c>
      <c r="M160" s="76">
        <v>1</v>
      </c>
      <c r="N160" s="76">
        <v>1</v>
      </c>
      <c r="O160" s="76">
        <v>1</v>
      </c>
      <c r="P160" s="76">
        <v>1</v>
      </c>
      <c r="Q160" s="76">
        <v>1</v>
      </c>
      <c r="R160" s="56">
        <v>1</v>
      </c>
      <c r="S160" s="56">
        <v>1</v>
      </c>
    </row>
    <row r="161" spans="1:19" x14ac:dyDescent="0.25">
      <c r="A161" t="s">
        <v>142</v>
      </c>
      <c r="B161" t="s">
        <v>129</v>
      </c>
      <c r="C161" t="s">
        <v>129</v>
      </c>
      <c r="D161" t="s">
        <v>10</v>
      </c>
      <c r="E161" t="s">
        <v>11</v>
      </c>
      <c r="F161" s="13" t="s">
        <v>253</v>
      </c>
      <c r="I161" t="s">
        <v>403</v>
      </c>
      <c r="J161" s="76">
        <v>0.51300000000000001</v>
      </c>
      <c r="K161" s="76">
        <v>0.51300000000000001</v>
      </c>
      <c r="L161" s="76">
        <v>0.51300000000000001</v>
      </c>
      <c r="M161" s="76">
        <v>0.51300000000000001</v>
      </c>
      <c r="N161" s="76">
        <v>0.51300000000000001</v>
      </c>
      <c r="O161" s="76">
        <v>0.51300000000000001</v>
      </c>
      <c r="P161" s="76">
        <v>0.51300000000000001</v>
      </c>
      <c r="Q161" s="76">
        <v>0.51300000000000001</v>
      </c>
      <c r="R161" s="56">
        <v>0.51300000000000001</v>
      </c>
      <c r="S161" s="56">
        <v>0.51300000000000001</v>
      </c>
    </row>
    <row r="162" spans="1:19" x14ac:dyDescent="0.25">
      <c r="A162" t="s">
        <v>142</v>
      </c>
      <c r="B162" t="s">
        <v>129</v>
      </c>
      <c r="C162" t="s">
        <v>129</v>
      </c>
      <c r="D162" t="s">
        <v>104</v>
      </c>
      <c r="E162" t="s">
        <v>11</v>
      </c>
      <c r="F162" s="13" t="s">
        <v>253</v>
      </c>
      <c r="I162" t="s">
        <v>450</v>
      </c>
      <c r="J162" s="76">
        <v>0.42099999999999999</v>
      </c>
      <c r="K162" s="76">
        <v>0.42099999999999999</v>
      </c>
      <c r="L162" s="76">
        <v>0.42099999999999999</v>
      </c>
      <c r="M162" s="76">
        <v>0.42099999999999999</v>
      </c>
      <c r="N162" s="76">
        <v>0.42099999999999999</v>
      </c>
      <c r="O162" s="76">
        <v>0.42099999999999999</v>
      </c>
      <c r="P162" s="76">
        <v>0.42099999999999999</v>
      </c>
      <c r="Q162" s="76">
        <v>0.42099999999999999</v>
      </c>
      <c r="R162" s="56">
        <v>0.42099999999999999</v>
      </c>
      <c r="S162" s="56">
        <v>0.42099999999999999</v>
      </c>
    </row>
    <row r="163" spans="1:19" x14ac:dyDescent="0.25">
      <c r="A163" t="s">
        <v>142</v>
      </c>
      <c r="B163" t="s">
        <v>129</v>
      </c>
      <c r="C163" t="s">
        <v>129</v>
      </c>
      <c r="D163" t="s">
        <v>143</v>
      </c>
      <c r="E163" t="s">
        <v>11</v>
      </c>
      <c r="F163" s="13" t="s">
        <v>253</v>
      </c>
      <c r="I163" t="s">
        <v>371</v>
      </c>
      <c r="J163" s="76">
        <v>6.6000000000000003E-2</v>
      </c>
      <c r="K163" s="76">
        <v>6.6000000000000003E-2</v>
      </c>
      <c r="L163" s="76">
        <v>6.6000000000000003E-2</v>
      </c>
      <c r="M163" s="76">
        <v>6.6000000000000003E-2</v>
      </c>
      <c r="N163" s="76">
        <v>6.6000000000000003E-2</v>
      </c>
      <c r="O163" s="76">
        <v>6.6000000000000003E-2</v>
      </c>
      <c r="P163" s="76">
        <v>6.6000000000000003E-2</v>
      </c>
      <c r="Q163" s="76">
        <v>6.6000000000000003E-2</v>
      </c>
      <c r="R163" s="56">
        <v>6.6000000000000003E-2</v>
      </c>
      <c r="S163" s="56">
        <v>6.6000000000000003E-2</v>
      </c>
    </row>
    <row r="164" spans="1:19" x14ac:dyDescent="0.25">
      <c r="A164" t="s">
        <v>52</v>
      </c>
      <c r="B164" t="s">
        <v>144</v>
      </c>
      <c r="C164" t="s">
        <v>129</v>
      </c>
      <c r="D164" t="s">
        <v>10</v>
      </c>
      <c r="E164" t="s">
        <v>11</v>
      </c>
      <c r="F164" s="13" t="s">
        <v>254</v>
      </c>
      <c r="G164" t="s">
        <v>589</v>
      </c>
      <c r="I164" t="s">
        <v>403</v>
      </c>
      <c r="J164" s="76">
        <v>0.67300000000000004</v>
      </c>
      <c r="K164" s="76">
        <v>0.71799999999999997</v>
      </c>
      <c r="L164" s="76">
        <v>0.4</v>
      </c>
      <c r="M164" s="76">
        <v>0.73599999999999999</v>
      </c>
      <c r="N164" s="76">
        <v>0.64100000000000001</v>
      </c>
      <c r="O164" s="76">
        <v>1</v>
      </c>
      <c r="P164" s="76">
        <v>0.94899999999999995</v>
      </c>
      <c r="Q164" s="76">
        <v>0.68799999999999994</v>
      </c>
      <c r="R164" s="56">
        <v>0.67800000000000005</v>
      </c>
      <c r="S164" s="56">
        <v>0.71899999999999997</v>
      </c>
    </row>
    <row r="165" spans="1:19" x14ac:dyDescent="0.25">
      <c r="A165" t="s">
        <v>52</v>
      </c>
      <c r="B165" t="s">
        <v>144</v>
      </c>
      <c r="C165" t="s">
        <v>129</v>
      </c>
      <c r="D165" t="s">
        <v>10</v>
      </c>
      <c r="E165" t="s">
        <v>54</v>
      </c>
      <c r="F165" s="13" t="s">
        <v>254</v>
      </c>
      <c r="G165" t="s">
        <v>589</v>
      </c>
      <c r="I165" t="s">
        <v>415</v>
      </c>
      <c r="J165" s="76">
        <v>0.32700000000000001</v>
      </c>
      <c r="K165" s="76">
        <v>0.28199999999999997</v>
      </c>
      <c r="L165" s="76">
        <v>0.6</v>
      </c>
      <c r="M165" s="76">
        <v>0.26400000000000001</v>
      </c>
      <c r="N165" s="76">
        <v>0.35899999999999999</v>
      </c>
      <c r="O165" s="76">
        <v>0</v>
      </c>
      <c r="P165" s="76">
        <v>5.0999999999999997E-2</v>
      </c>
      <c r="Q165" s="76">
        <v>0.312</v>
      </c>
      <c r="R165" s="56">
        <v>0.32200000000000001</v>
      </c>
      <c r="S165" s="56">
        <v>0.28100000000000003</v>
      </c>
    </row>
    <row r="166" spans="1:19" x14ac:dyDescent="0.25">
      <c r="A166" t="s">
        <v>145</v>
      </c>
      <c r="B166" t="s">
        <v>129</v>
      </c>
      <c r="C166" t="s">
        <v>129</v>
      </c>
      <c r="D166" t="s">
        <v>10</v>
      </c>
      <c r="E166" t="s">
        <v>11</v>
      </c>
      <c r="F166" s="13" t="s">
        <v>218</v>
      </c>
      <c r="I166" t="s">
        <v>403</v>
      </c>
      <c r="J166" s="76">
        <v>0.17</v>
      </c>
      <c r="K166" s="76">
        <v>0.16</v>
      </c>
      <c r="L166" s="76">
        <v>8.2000000000000003E-2</v>
      </c>
      <c r="M166" s="76">
        <v>0.11799999999999999</v>
      </c>
      <c r="N166" s="76">
        <v>0.17</v>
      </c>
      <c r="O166" s="76">
        <v>0.3</v>
      </c>
      <c r="P166" s="76">
        <v>0.25700000000000001</v>
      </c>
      <c r="Q166" s="76">
        <v>0.17</v>
      </c>
      <c r="R166" s="56">
        <v>0.17</v>
      </c>
      <c r="S166" s="56">
        <v>0.17</v>
      </c>
    </row>
    <row r="167" spans="1:19" x14ac:dyDescent="0.25">
      <c r="A167" t="s">
        <v>145</v>
      </c>
      <c r="B167" t="s">
        <v>129</v>
      </c>
      <c r="C167" t="s">
        <v>129</v>
      </c>
      <c r="D167" t="s">
        <v>10</v>
      </c>
      <c r="E167" t="s">
        <v>54</v>
      </c>
      <c r="F167" s="13" t="s">
        <v>218</v>
      </c>
      <c r="I167" t="s">
        <v>415</v>
      </c>
      <c r="J167" s="76">
        <v>0.45</v>
      </c>
      <c r="K167" s="76">
        <v>0.01</v>
      </c>
      <c r="L167" s="76">
        <v>0.05</v>
      </c>
      <c r="M167" s="76">
        <v>0.157</v>
      </c>
      <c r="N167" s="76">
        <v>0.45</v>
      </c>
      <c r="O167" s="76">
        <v>0</v>
      </c>
      <c r="P167" s="76">
        <v>0.26500000000000001</v>
      </c>
      <c r="Q167" s="76">
        <v>0.45</v>
      </c>
      <c r="R167" s="56">
        <v>0.45</v>
      </c>
      <c r="S167" s="56">
        <v>0.45</v>
      </c>
    </row>
    <row r="168" spans="1:19" x14ac:dyDescent="0.25">
      <c r="A168" t="s">
        <v>145</v>
      </c>
      <c r="B168" t="s">
        <v>129</v>
      </c>
      <c r="C168" t="s">
        <v>129</v>
      </c>
      <c r="D168" t="s">
        <v>10</v>
      </c>
      <c r="E168" t="s">
        <v>55</v>
      </c>
      <c r="F168" s="13" t="s">
        <v>218</v>
      </c>
      <c r="I168" t="s">
        <v>416</v>
      </c>
      <c r="J168" s="76">
        <v>0.2</v>
      </c>
      <c r="K168" s="76">
        <v>0.11</v>
      </c>
      <c r="L168" s="76">
        <v>0.09</v>
      </c>
      <c r="M168" s="76">
        <v>0.115</v>
      </c>
      <c r="N168" s="76">
        <v>0.2</v>
      </c>
      <c r="O168" s="76">
        <v>0.38700000000000001</v>
      </c>
      <c r="P168" s="76">
        <v>0.14199999999999999</v>
      </c>
      <c r="Q168" s="76">
        <v>0.2</v>
      </c>
      <c r="R168" s="56">
        <v>0.2</v>
      </c>
      <c r="S168" s="56">
        <v>0.2</v>
      </c>
    </row>
    <row r="169" spans="1:19" x14ac:dyDescent="0.25">
      <c r="A169" t="s">
        <v>145</v>
      </c>
      <c r="B169" t="s">
        <v>129</v>
      </c>
      <c r="C169" t="s">
        <v>129</v>
      </c>
      <c r="D169" t="s">
        <v>146</v>
      </c>
      <c r="E169" t="s">
        <v>11</v>
      </c>
      <c r="F169" s="13" t="s">
        <v>218</v>
      </c>
      <c r="I169" t="s">
        <v>230</v>
      </c>
      <c r="J169" s="76">
        <v>0.13</v>
      </c>
      <c r="K169" s="76">
        <v>0.72</v>
      </c>
      <c r="L169" s="76">
        <v>0.76800000000000002</v>
      </c>
      <c r="M169" s="76">
        <v>0.58299999999999996</v>
      </c>
      <c r="N169" s="76">
        <v>0.13</v>
      </c>
      <c r="O169" s="76">
        <v>0.31</v>
      </c>
      <c r="P169" s="76">
        <v>0.18099999999999999</v>
      </c>
      <c r="Q169" s="76">
        <v>0.13</v>
      </c>
      <c r="R169" s="56">
        <v>0.13</v>
      </c>
      <c r="S169" s="56">
        <v>0.13</v>
      </c>
    </row>
    <row r="170" spans="1:19" x14ac:dyDescent="0.25">
      <c r="A170" t="s">
        <v>145</v>
      </c>
      <c r="B170" t="s">
        <v>129</v>
      </c>
      <c r="C170" t="s">
        <v>129</v>
      </c>
      <c r="D170" t="s">
        <v>147</v>
      </c>
      <c r="E170" t="s">
        <v>11</v>
      </c>
      <c r="F170" s="13" t="s">
        <v>218</v>
      </c>
      <c r="I170" t="s">
        <v>272</v>
      </c>
      <c r="J170" s="76">
        <v>0.01</v>
      </c>
      <c r="K170" s="76">
        <v>0</v>
      </c>
      <c r="L170" s="76">
        <v>0.01</v>
      </c>
      <c r="M170" s="76">
        <v>1.2E-2</v>
      </c>
      <c r="N170" s="76">
        <v>0.01</v>
      </c>
      <c r="O170" s="76">
        <v>3.0000000000000001E-3</v>
      </c>
      <c r="P170" s="76">
        <v>1.4999999999999999E-2</v>
      </c>
      <c r="Q170" s="76">
        <v>0.01</v>
      </c>
      <c r="R170" s="56">
        <v>0.01</v>
      </c>
      <c r="S170" s="56">
        <v>0.01</v>
      </c>
    </row>
    <row r="171" spans="1:19" x14ac:dyDescent="0.25">
      <c r="A171" t="s">
        <v>145</v>
      </c>
      <c r="B171" t="s">
        <v>129</v>
      </c>
      <c r="C171" t="s">
        <v>129</v>
      </c>
      <c r="D171" t="s">
        <v>148</v>
      </c>
      <c r="E171" t="s">
        <v>54</v>
      </c>
      <c r="F171" s="13" t="s">
        <v>218</v>
      </c>
      <c r="I171" t="s">
        <v>424</v>
      </c>
      <c r="J171" s="76">
        <v>0.04</v>
      </c>
      <c r="K171" s="76">
        <v>0</v>
      </c>
      <c r="L171" s="76">
        <v>0</v>
      </c>
      <c r="M171" s="76">
        <v>1.4999999999999999E-2</v>
      </c>
      <c r="N171" s="76">
        <v>0.04</v>
      </c>
      <c r="O171" s="76">
        <v>0</v>
      </c>
      <c r="P171" s="76">
        <v>0.114</v>
      </c>
      <c r="Q171" s="76">
        <v>0.04</v>
      </c>
      <c r="R171" s="56">
        <v>0.04</v>
      </c>
      <c r="S171" s="56">
        <v>0.04</v>
      </c>
    </row>
    <row r="172" spans="1:19" x14ac:dyDescent="0.25">
      <c r="A172" t="s">
        <v>145</v>
      </c>
      <c r="B172" t="s">
        <v>129</v>
      </c>
      <c r="C172" t="s">
        <v>129</v>
      </c>
      <c r="D172" t="s">
        <v>645</v>
      </c>
      <c r="E172" t="s">
        <v>11</v>
      </c>
      <c r="F172" s="13" t="s">
        <v>218</v>
      </c>
      <c r="I172" t="s">
        <v>317</v>
      </c>
      <c r="J172" s="76">
        <v>0</v>
      </c>
      <c r="K172" s="76">
        <v>0</v>
      </c>
      <c r="L172" s="76">
        <v>0</v>
      </c>
      <c r="M172" s="76">
        <v>0</v>
      </c>
      <c r="N172" s="76">
        <v>0</v>
      </c>
      <c r="O172" s="76">
        <v>0</v>
      </c>
      <c r="P172" s="76">
        <v>1.0999999999999999E-2</v>
      </c>
      <c r="Q172" s="76">
        <v>0</v>
      </c>
      <c r="R172" s="56">
        <v>0</v>
      </c>
      <c r="S172" s="56">
        <v>0</v>
      </c>
    </row>
    <row r="173" spans="1:19" x14ac:dyDescent="0.25">
      <c r="A173" t="s">
        <v>145</v>
      </c>
      <c r="B173" t="s">
        <v>129</v>
      </c>
      <c r="C173" t="s">
        <v>129</v>
      </c>
      <c r="D173" t="s">
        <v>1237</v>
      </c>
      <c r="E173" t="s">
        <v>11</v>
      </c>
      <c r="F173" s="13" t="s">
        <v>218</v>
      </c>
      <c r="I173" t="s">
        <v>1238</v>
      </c>
      <c r="J173" s="76">
        <v>0</v>
      </c>
      <c r="K173" s="76">
        <v>0</v>
      </c>
      <c r="L173" s="76">
        <v>0</v>
      </c>
      <c r="M173" s="76">
        <v>0</v>
      </c>
      <c r="N173" s="76">
        <v>0</v>
      </c>
      <c r="O173" s="76">
        <v>0</v>
      </c>
      <c r="P173" s="76">
        <v>1.4999999999999999E-2</v>
      </c>
      <c r="Q173" s="76">
        <v>0</v>
      </c>
      <c r="R173" s="56">
        <v>0</v>
      </c>
      <c r="S173" s="56">
        <v>0</v>
      </c>
    </row>
    <row r="174" spans="1:19" x14ac:dyDescent="0.25">
      <c r="A174" t="s">
        <v>149</v>
      </c>
      <c r="B174" t="s">
        <v>150</v>
      </c>
      <c r="C174" t="s">
        <v>129</v>
      </c>
      <c r="D174" t="s">
        <v>10</v>
      </c>
      <c r="E174" t="s">
        <v>11</v>
      </c>
      <c r="F174" s="13" t="s">
        <v>266</v>
      </c>
      <c r="G174" t="s">
        <v>590</v>
      </c>
      <c r="I174" t="s">
        <v>403</v>
      </c>
      <c r="J174" s="76">
        <v>8.3500000000000005E-2</v>
      </c>
      <c r="K174" s="76">
        <v>8.3000000000000004E-2</v>
      </c>
      <c r="L174" s="76">
        <v>0</v>
      </c>
      <c r="M174" s="76">
        <v>0.372</v>
      </c>
      <c r="N174" s="76">
        <v>8.3500000000000005E-2</v>
      </c>
      <c r="O174" s="76">
        <v>0.35</v>
      </c>
      <c r="P174" s="76">
        <v>2E-3</v>
      </c>
      <c r="Q174" s="76">
        <v>8.3500000000000005E-2</v>
      </c>
      <c r="R174" s="56">
        <v>2.2599999999999999E-2</v>
      </c>
      <c r="S174" s="56">
        <v>1.38E-2</v>
      </c>
    </row>
    <row r="175" spans="1:19" x14ac:dyDescent="0.25">
      <c r="A175" t="s">
        <v>149</v>
      </c>
      <c r="B175" t="s">
        <v>17</v>
      </c>
      <c r="C175" t="s">
        <v>129</v>
      </c>
      <c r="D175" t="s">
        <v>10</v>
      </c>
      <c r="E175" t="s">
        <v>11</v>
      </c>
      <c r="F175" s="13" t="s">
        <v>266</v>
      </c>
      <c r="G175" t="s">
        <v>591</v>
      </c>
      <c r="I175" t="s">
        <v>403</v>
      </c>
      <c r="J175" s="76">
        <v>0.15509999999999999</v>
      </c>
      <c r="K175" s="76">
        <v>0.15409999999999999</v>
      </c>
      <c r="L175" s="76">
        <v>0</v>
      </c>
      <c r="M175" s="76">
        <v>0.628</v>
      </c>
      <c r="N175" s="76">
        <v>0.15509999999999999</v>
      </c>
      <c r="O175" s="76">
        <v>0.65</v>
      </c>
      <c r="P175" s="76">
        <v>1.35E-2</v>
      </c>
      <c r="Q175" s="76">
        <v>0.15509999999999999</v>
      </c>
      <c r="R175" s="56">
        <v>4.1900000000000007E-2</v>
      </c>
      <c r="S175" s="56">
        <v>2.5699999999999997E-2</v>
      </c>
    </row>
    <row r="176" spans="1:19" x14ac:dyDescent="0.25">
      <c r="A176" t="s">
        <v>149</v>
      </c>
      <c r="B176" t="s">
        <v>17</v>
      </c>
      <c r="C176" t="s">
        <v>129</v>
      </c>
      <c r="D176" t="s">
        <v>10</v>
      </c>
      <c r="E176" t="s">
        <v>54</v>
      </c>
      <c r="F176" s="13" t="s">
        <v>266</v>
      </c>
      <c r="G176" t="s">
        <v>591</v>
      </c>
      <c r="I176" t="s">
        <v>415</v>
      </c>
      <c r="J176" s="76">
        <v>0</v>
      </c>
      <c r="K176" s="76">
        <v>0</v>
      </c>
      <c r="L176" s="76">
        <v>0</v>
      </c>
      <c r="M176" s="76">
        <v>0</v>
      </c>
      <c r="N176" s="76">
        <v>0</v>
      </c>
      <c r="O176" s="76">
        <v>0</v>
      </c>
      <c r="P176" s="76">
        <v>3.8999999999999998E-3</v>
      </c>
      <c r="Q176" s="76">
        <v>0</v>
      </c>
      <c r="R176" s="56">
        <v>0</v>
      </c>
      <c r="S176" s="56">
        <v>0</v>
      </c>
    </row>
    <row r="177" spans="1:19" x14ac:dyDescent="0.25">
      <c r="A177" t="s">
        <v>149</v>
      </c>
      <c r="B177" t="s">
        <v>17</v>
      </c>
      <c r="C177" t="s">
        <v>129</v>
      </c>
      <c r="D177" t="s">
        <v>10</v>
      </c>
      <c r="E177" t="s">
        <v>55</v>
      </c>
      <c r="F177" s="13" t="s">
        <v>266</v>
      </c>
      <c r="G177" t="s">
        <v>591</v>
      </c>
      <c r="I177" t="s">
        <v>416</v>
      </c>
      <c r="J177" s="76">
        <v>0</v>
      </c>
      <c r="K177" s="76">
        <v>0</v>
      </c>
      <c r="L177" s="76">
        <v>0</v>
      </c>
      <c r="M177" s="76">
        <v>0</v>
      </c>
      <c r="N177" s="76">
        <v>0</v>
      </c>
      <c r="O177" s="76">
        <v>0</v>
      </c>
      <c r="P177" s="76">
        <v>3.0999999999999999E-3</v>
      </c>
      <c r="Q177" s="76">
        <v>0</v>
      </c>
      <c r="R177" s="56">
        <v>0</v>
      </c>
      <c r="S177" s="56">
        <v>0</v>
      </c>
    </row>
    <row r="178" spans="1:19" x14ac:dyDescent="0.25">
      <c r="A178" t="s">
        <v>149</v>
      </c>
      <c r="B178" t="s">
        <v>17</v>
      </c>
      <c r="C178" t="s">
        <v>129</v>
      </c>
      <c r="D178" t="s">
        <v>646</v>
      </c>
      <c r="E178" t="s">
        <v>24</v>
      </c>
      <c r="F178" s="13" t="s">
        <v>266</v>
      </c>
      <c r="G178" t="s">
        <v>591</v>
      </c>
      <c r="I178" t="s">
        <v>647</v>
      </c>
      <c r="J178" s="76">
        <v>0</v>
      </c>
      <c r="K178" s="76">
        <v>0</v>
      </c>
      <c r="L178" s="76">
        <v>0</v>
      </c>
      <c r="M178" s="76">
        <v>0</v>
      </c>
      <c r="N178" s="76">
        <v>0</v>
      </c>
      <c r="O178" s="76">
        <v>0</v>
      </c>
      <c r="P178" s="76">
        <v>3.0999999999999999E-3</v>
      </c>
      <c r="Q178" s="76">
        <v>0</v>
      </c>
      <c r="R178" s="56">
        <v>0</v>
      </c>
      <c r="S178" s="56">
        <v>0</v>
      </c>
    </row>
    <row r="179" spans="1:19" x14ac:dyDescent="0.25">
      <c r="A179" t="s">
        <v>149</v>
      </c>
      <c r="B179" t="s">
        <v>17</v>
      </c>
      <c r="C179" t="s">
        <v>129</v>
      </c>
      <c r="D179" t="s">
        <v>648</v>
      </c>
      <c r="E179" t="s">
        <v>55</v>
      </c>
      <c r="F179" s="13" t="s">
        <v>266</v>
      </c>
      <c r="G179" t="s">
        <v>591</v>
      </c>
      <c r="I179" t="s">
        <v>649</v>
      </c>
      <c r="J179" s="76">
        <v>0</v>
      </c>
      <c r="K179" s="76">
        <v>0</v>
      </c>
      <c r="L179" s="76">
        <v>0</v>
      </c>
      <c r="M179" s="76">
        <v>0</v>
      </c>
      <c r="N179" s="76">
        <v>0</v>
      </c>
      <c r="O179" s="76">
        <v>0</v>
      </c>
      <c r="P179" s="76">
        <v>6.9999999999999999E-4</v>
      </c>
      <c r="Q179" s="76">
        <v>0</v>
      </c>
      <c r="R179" s="56">
        <v>0</v>
      </c>
      <c r="S179" s="56">
        <v>0</v>
      </c>
    </row>
    <row r="180" spans="1:19" x14ac:dyDescent="0.25">
      <c r="A180" t="s">
        <v>149</v>
      </c>
      <c r="B180" t="s">
        <v>18</v>
      </c>
      <c r="C180" t="s">
        <v>129</v>
      </c>
      <c r="D180" t="s">
        <v>10</v>
      </c>
      <c r="E180" t="s">
        <v>11</v>
      </c>
      <c r="F180" s="13" t="s">
        <v>266</v>
      </c>
      <c r="G180" t="s">
        <v>592</v>
      </c>
      <c r="I180" t="s">
        <v>403</v>
      </c>
      <c r="J180" s="76">
        <v>0.75139999999999996</v>
      </c>
      <c r="K180" s="76">
        <v>0.75290000000000001</v>
      </c>
      <c r="L180" s="76">
        <v>0</v>
      </c>
      <c r="M180" s="76">
        <v>0</v>
      </c>
      <c r="N180" s="76">
        <v>0.75139999999999996</v>
      </c>
      <c r="O180" s="76">
        <v>0</v>
      </c>
      <c r="P180" s="76">
        <v>0.9637</v>
      </c>
      <c r="Q180" s="76">
        <v>0.75139999999999996</v>
      </c>
      <c r="R180" s="56">
        <v>0.92549999999999999</v>
      </c>
      <c r="S180" s="56">
        <v>0.95050000000000001</v>
      </c>
    </row>
    <row r="181" spans="1:19" x14ac:dyDescent="0.25">
      <c r="A181" t="s">
        <v>149</v>
      </c>
      <c r="B181" t="s">
        <v>18</v>
      </c>
      <c r="C181" t="s">
        <v>129</v>
      </c>
      <c r="D181" t="s">
        <v>10</v>
      </c>
      <c r="E181" t="s">
        <v>54</v>
      </c>
      <c r="F181" s="13" t="s">
        <v>266</v>
      </c>
      <c r="G181" t="s">
        <v>592</v>
      </c>
      <c r="I181" t="s">
        <v>415</v>
      </c>
      <c r="J181" s="76">
        <v>0</v>
      </c>
      <c r="K181" s="76">
        <v>0</v>
      </c>
      <c r="L181" s="76">
        <v>0</v>
      </c>
      <c r="M181" s="76">
        <v>0</v>
      </c>
      <c r="N181" s="76">
        <v>0</v>
      </c>
      <c r="O181" s="76">
        <v>0</v>
      </c>
      <c r="P181" s="76">
        <v>0</v>
      </c>
      <c r="Q181" s="76">
        <v>0</v>
      </c>
      <c r="R181" s="56">
        <v>0</v>
      </c>
      <c r="S181" s="56">
        <v>0</v>
      </c>
    </row>
    <row r="182" spans="1:19" x14ac:dyDescent="0.25">
      <c r="A182" t="s">
        <v>149</v>
      </c>
      <c r="B182" t="s">
        <v>18</v>
      </c>
      <c r="C182" t="s">
        <v>129</v>
      </c>
      <c r="D182" t="s">
        <v>10</v>
      </c>
      <c r="E182" t="s">
        <v>55</v>
      </c>
      <c r="F182" s="13" t="s">
        <v>266</v>
      </c>
      <c r="G182" t="s">
        <v>592</v>
      </c>
      <c r="I182" t="s">
        <v>416</v>
      </c>
      <c r="J182" s="76">
        <v>0.01</v>
      </c>
      <c r="K182" s="76">
        <v>0.01</v>
      </c>
      <c r="L182" s="76">
        <v>0</v>
      </c>
      <c r="M182" s="76">
        <v>0</v>
      </c>
      <c r="N182" s="76">
        <v>0.01</v>
      </c>
      <c r="O182" s="76">
        <v>0</v>
      </c>
      <c r="P182" s="76">
        <v>0.01</v>
      </c>
      <c r="Q182" s="76">
        <v>0.01</v>
      </c>
      <c r="R182" s="56">
        <v>0.01</v>
      </c>
      <c r="S182" s="56">
        <v>0.01</v>
      </c>
    </row>
    <row r="183" spans="1:19" x14ac:dyDescent="0.25">
      <c r="A183" t="s">
        <v>1239</v>
      </c>
      <c r="B183" t="s">
        <v>150</v>
      </c>
      <c r="C183" t="s">
        <v>129</v>
      </c>
      <c r="D183" t="s">
        <v>10</v>
      </c>
      <c r="E183" t="s">
        <v>11</v>
      </c>
      <c r="F183" s="13" t="s">
        <v>1240</v>
      </c>
      <c r="G183" t="s">
        <v>587</v>
      </c>
      <c r="I183" t="s">
        <v>403</v>
      </c>
      <c r="J183" s="76">
        <v>0</v>
      </c>
      <c r="K183" s="76">
        <v>0</v>
      </c>
      <c r="L183" s="76">
        <v>0</v>
      </c>
      <c r="M183" s="76">
        <v>0</v>
      </c>
      <c r="N183" s="76">
        <v>0</v>
      </c>
      <c r="O183" s="76">
        <v>0</v>
      </c>
      <c r="P183" s="76">
        <v>0.2135</v>
      </c>
      <c r="Q183" s="76">
        <v>0</v>
      </c>
      <c r="R183" s="76">
        <v>0</v>
      </c>
      <c r="S183" s="76">
        <v>0</v>
      </c>
    </row>
    <row r="184" spans="1:19" x14ac:dyDescent="0.25">
      <c r="A184" t="s">
        <v>1239</v>
      </c>
      <c r="B184" t="s">
        <v>150</v>
      </c>
      <c r="C184" t="s">
        <v>129</v>
      </c>
      <c r="D184" t="s">
        <v>10</v>
      </c>
      <c r="E184" t="s">
        <v>54</v>
      </c>
      <c r="F184" s="13" t="s">
        <v>1240</v>
      </c>
      <c r="G184" t="s">
        <v>587</v>
      </c>
      <c r="I184" t="s">
        <v>415</v>
      </c>
      <c r="J184" s="76">
        <v>0</v>
      </c>
      <c r="K184" s="76">
        <v>0</v>
      </c>
      <c r="L184" s="76">
        <v>0</v>
      </c>
      <c r="M184" s="76">
        <v>0</v>
      </c>
      <c r="N184" s="76">
        <v>0</v>
      </c>
      <c r="O184" s="76">
        <v>0</v>
      </c>
      <c r="P184" s="76">
        <v>0.11550000000000001</v>
      </c>
      <c r="Q184" s="76">
        <v>0</v>
      </c>
      <c r="R184" s="76">
        <v>0</v>
      </c>
      <c r="S184" s="76">
        <v>0</v>
      </c>
    </row>
    <row r="185" spans="1:19" x14ac:dyDescent="0.25">
      <c r="A185" t="s">
        <v>1239</v>
      </c>
      <c r="B185" t="s">
        <v>17</v>
      </c>
      <c r="C185" t="s">
        <v>129</v>
      </c>
      <c r="D185" t="s">
        <v>10</v>
      </c>
      <c r="E185" t="s">
        <v>11</v>
      </c>
      <c r="F185" s="13" t="s">
        <v>1240</v>
      </c>
      <c r="G185" t="s">
        <v>588</v>
      </c>
      <c r="I185" t="s">
        <v>403</v>
      </c>
      <c r="J185" s="76">
        <v>0</v>
      </c>
      <c r="K185" s="76">
        <v>0</v>
      </c>
      <c r="L185" s="76">
        <v>0</v>
      </c>
      <c r="M185" s="76">
        <v>0</v>
      </c>
      <c r="N185" s="76">
        <v>0</v>
      </c>
      <c r="O185" s="76">
        <v>0</v>
      </c>
      <c r="P185" s="76">
        <v>0.53220000000000001</v>
      </c>
      <c r="Q185" s="76">
        <v>0</v>
      </c>
      <c r="R185" s="76">
        <v>0</v>
      </c>
      <c r="S185" s="76">
        <v>0</v>
      </c>
    </row>
    <row r="186" spans="1:19" x14ac:dyDescent="0.25">
      <c r="A186" t="s">
        <v>1239</v>
      </c>
      <c r="B186" t="s">
        <v>17</v>
      </c>
      <c r="C186" t="s">
        <v>129</v>
      </c>
      <c r="D186" t="s">
        <v>10</v>
      </c>
      <c r="E186" t="s">
        <v>54</v>
      </c>
      <c r="F186" s="13" t="s">
        <v>1240</v>
      </c>
      <c r="G186" t="s">
        <v>588</v>
      </c>
      <c r="I186" t="s">
        <v>415</v>
      </c>
      <c r="J186" s="76">
        <v>0</v>
      </c>
      <c r="K186" s="76">
        <v>0</v>
      </c>
      <c r="L186" s="76">
        <v>0</v>
      </c>
      <c r="M186" s="76">
        <v>0</v>
      </c>
      <c r="N186" s="76">
        <v>0</v>
      </c>
      <c r="O186" s="76">
        <v>0</v>
      </c>
      <c r="P186" s="76">
        <v>0</v>
      </c>
      <c r="Q186" s="76">
        <v>0</v>
      </c>
      <c r="R186" s="76">
        <v>0</v>
      </c>
      <c r="S186" s="76">
        <v>0</v>
      </c>
    </row>
    <row r="187" spans="1:19" x14ac:dyDescent="0.25">
      <c r="A187" t="s">
        <v>1239</v>
      </c>
      <c r="B187" t="s">
        <v>483</v>
      </c>
      <c r="C187" t="s">
        <v>129</v>
      </c>
      <c r="D187" t="s">
        <v>10</v>
      </c>
      <c r="E187" t="s">
        <v>11</v>
      </c>
      <c r="F187" s="13" t="s">
        <v>1240</v>
      </c>
      <c r="G187" t="s">
        <v>1241</v>
      </c>
      <c r="I187" t="s">
        <v>403</v>
      </c>
      <c r="J187" s="76">
        <v>0</v>
      </c>
      <c r="K187" s="76">
        <v>0</v>
      </c>
      <c r="L187" s="76">
        <v>0</v>
      </c>
      <c r="M187" s="76">
        <v>0</v>
      </c>
      <c r="N187" s="76">
        <v>0</v>
      </c>
      <c r="O187" s="76">
        <v>0</v>
      </c>
      <c r="P187" s="76">
        <v>3.2300000000000002E-2</v>
      </c>
      <c r="Q187" s="76">
        <v>0</v>
      </c>
      <c r="R187" s="76">
        <v>0</v>
      </c>
      <c r="S187" s="76">
        <v>0</v>
      </c>
    </row>
    <row r="188" spans="1:19" x14ac:dyDescent="0.25">
      <c r="A188" t="s">
        <v>1239</v>
      </c>
      <c r="B188" t="s">
        <v>483</v>
      </c>
      <c r="C188" t="s">
        <v>129</v>
      </c>
      <c r="D188" t="s">
        <v>10</v>
      </c>
      <c r="E188" t="s">
        <v>54</v>
      </c>
      <c r="F188" s="13" t="s">
        <v>1240</v>
      </c>
      <c r="G188" t="s">
        <v>1241</v>
      </c>
      <c r="I188" t="s">
        <v>415</v>
      </c>
      <c r="J188" s="76">
        <v>0</v>
      </c>
      <c r="K188" s="76">
        <v>0</v>
      </c>
      <c r="L188" s="76">
        <v>0</v>
      </c>
      <c r="M188" s="76">
        <v>0</v>
      </c>
      <c r="N188" s="76">
        <v>0</v>
      </c>
      <c r="O188" s="76">
        <v>0</v>
      </c>
      <c r="P188" s="76">
        <v>3.0700000000000002E-2</v>
      </c>
      <c r="Q188" s="76">
        <v>0</v>
      </c>
      <c r="R188" s="76">
        <v>0</v>
      </c>
      <c r="S188" s="76">
        <v>0</v>
      </c>
    </row>
    <row r="189" spans="1:19" x14ac:dyDescent="0.25">
      <c r="A189" t="s">
        <v>1239</v>
      </c>
      <c r="B189" t="s">
        <v>41</v>
      </c>
      <c r="C189" t="s">
        <v>129</v>
      </c>
      <c r="D189" t="s">
        <v>10</v>
      </c>
      <c r="E189" t="s">
        <v>11</v>
      </c>
      <c r="F189" s="13" t="s">
        <v>1240</v>
      </c>
      <c r="G189" t="s">
        <v>1242</v>
      </c>
      <c r="I189" t="s">
        <v>403</v>
      </c>
      <c r="J189" s="76">
        <v>0.6744</v>
      </c>
      <c r="K189" s="76">
        <v>0.80020000000000002</v>
      </c>
      <c r="L189" s="76">
        <v>0.69430000000000003</v>
      </c>
      <c r="M189" s="76">
        <v>0.69579999999999997</v>
      </c>
      <c r="N189" s="76">
        <v>0.78859999999999997</v>
      </c>
      <c r="O189" s="76">
        <v>1</v>
      </c>
      <c r="P189" s="76">
        <v>4.8000000000000001E-2</v>
      </c>
      <c r="Q189" s="76">
        <v>0.72389999999999999</v>
      </c>
      <c r="R189" s="56">
        <v>0.69579999999999997</v>
      </c>
      <c r="S189" s="56">
        <v>0.77890000000000004</v>
      </c>
    </row>
    <row r="190" spans="1:19" x14ac:dyDescent="0.25">
      <c r="A190" t="s">
        <v>1239</v>
      </c>
      <c r="B190" t="s">
        <v>41</v>
      </c>
      <c r="C190" t="s">
        <v>129</v>
      </c>
      <c r="D190" t="s">
        <v>10</v>
      </c>
      <c r="E190" t="s">
        <v>54</v>
      </c>
      <c r="F190" s="13" t="s">
        <v>1240</v>
      </c>
      <c r="G190" t="s">
        <v>1242</v>
      </c>
      <c r="I190" t="s">
        <v>415</v>
      </c>
      <c r="J190" s="76">
        <v>0.3256</v>
      </c>
      <c r="K190" s="76">
        <v>0.19980000000000001</v>
      </c>
      <c r="L190" s="76">
        <v>0.30570000000000003</v>
      </c>
      <c r="M190" s="76">
        <v>0.30420000000000003</v>
      </c>
      <c r="N190" s="76">
        <v>0.2114</v>
      </c>
      <c r="O190" s="76">
        <v>0</v>
      </c>
      <c r="P190" s="76">
        <v>2.7799999999999998E-2</v>
      </c>
      <c r="Q190" s="76">
        <v>0.27610000000000001</v>
      </c>
      <c r="R190" s="56">
        <v>0.30420000000000003</v>
      </c>
      <c r="S190" s="56">
        <v>0.22109999999999999</v>
      </c>
    </row>
    <row r="191" spans="1:19" x14ac:dyDescent="0.25">
      <c r="A191" t="s">
        <v>151</v>
      </c>
      <c r="B191" t="s">
        <v>19</v>
      </c>
      <c r="C191" t="s">
        <v>129</v>
      </c>
      <c r="D191" t="s">
        <v>10</v>
      </c>
      <c r="E191" t="s">
        <v>11</v>
      </c>
      <c r="F191" s="13" t="s">
        <v>297</v>
      </c>
      <c r="G191" t="s">
        <v>593</v>
      </c>
      <c r="I191" t="s">
        <v>403</v>
      </c>
      <c r="J191" s="76">
        <v>1</v>
      </c>
      <c r="K191" s="76">
        <v>1</v>
      </c>
      <c r="L191" s="76">
        <v>1</v>
      </c>
      <c r="M191" s="76">
        <v>1</v>
      </c>
      <c r="N191" s="76">
        <v>1</v>
      </c>
      <c r="O191" s="76">
        <v>1</v>
      </c>
      <c r="P191" s="76">
        <v>1</v>
      </c>
      <c r="Q191" s="76">
        <v>1</v>
      </c>
      <c r="R191" s="56">
        <v>1</v>
      </c>
      <c r="S191" s="56">
        <v>1</v>
      </c>
    </row>
    <row r="192" spans="1:19" x14ac:dyDescent="0.25">
      <c r="A192" t="s">
        <v>152</v>
      </c>
      <c r="B192" t="s">
        <v>129</v>
      </c>
      <c r="C192" t="s">
        <v>129</v>
      </c>
      <c r="D192" t="s">
        <v>10</v>
      </c>
      <c r="E192" t="s">
        <v>11</v>
      </c>
      <c r="F192" s="13" t="s">
        <v>231</v>
      </c>
      <c r="I192" t="s">
        <v>403</v>
      </c>
      <c r="J192" s="76">
        <v>0.19</v>
      </c>
      <c r="K192" s="76">
        <v>0.19</v>
      </c>
      <c r="L192" s="76">
        <v>0.19</v>
      </c>
      <c r="M192" s="76">
        <v>0.19</v>
      </c>
      <c r="N192" s="76">
        <v>0.19</v>
      </c>
      <c r="O192" s="76">
        <v>0.94</v>
      </c>
      <c r="P192" s="76">
        <v>0.19</v>
      </c>
      <c r="Q192" s="76">
        <v>0.19</v>
      </c>
      <c r="R192" s="56">
        <v>0.19</v>
      </c>
      <c r="S192" s="56">
        <v>0.19</v>
      </c>
    </row>
    <row r="193" spans="1:19" x14ac:dyDescent="0.25">
      <c r="A193" t="s">
        <v>152</v>
      </c>
      <c r="B193" t="s">
        <v>129</v>
      </c>
      <c r="C193" t="s">
        <v>129</v>
      </c>
      <c r="D193" t="s">
        <v>10</v>
      </c>
      <c r="E193" t="s">
        <v>54</v>
      </c>
      <c r="F193" s="13" t="s">
        <v>231</v>
      </c>
      <c r="I193" t="s">
        <v>415</v>
      </c>
      <c r="J193" s="76">
        <v>0.75</v>
      </c>
      <c r="K193" s="76">
        <v>0.75</v>
      </c>
      <c r="L193" s="76">
        <v>0.75</v>
      </c>
      <c r="M193" s="76">
        <v>0.75</v>
      </c>
      <c r="N193" s="76">
        <v>0.75</v>
      </c>
      <c r="O193" s="76">
        <v>0</v>
      </c>
      <c r="P193" s="76">
        <v>0.75</v>
      </c>
      <c r="Q193" s="76">
        <v>0.75</v>
      </c>
      <c r="R193" s="56">
        <v>0.75</v>
      </c>
      <c r="S193" s="56">
        <v>0.75</v>
      </c>
    </row>
    <row r="194" spans="1:19" x14ac:dyDescent="0.25">
      <c r="A194" t="s">
        <v>152</v>
      </c>
      <c r="B194" t="s">
        <v>129</v>
      </c>
      <c r="C194" t="s">
        <v>129</v>
      </c>
      <c r="D194" t="s">
        <v>153</v>
      </c>
      <c r="E194" t="s">
        <v>24</v>
      </c>
      <c r="F194" s="13" t="s">
        <v>231</v>
      </c>
      <c r="I194" t="s">
        <v>232</v>
      </c>
      <c r="J194" s="76">
        <v>0.06</v>
      </c>
      <c r="K194" s="76">
        <v>0.06</v>
      </c>
      <c r="L194" s="76">
        <v>0.06</v>
      </c>
      <c r="M194" s="76">
        <v>0.06</v>
      </c>
      <c r="N194" s="76">
        <v>0.06</v>
      </c>
      <c r="O194" s="76">
        <v>0.06</v>
      </c>
      <c r="P194" s="76">
        <v>0.06</v>
      </c>
      <c r="Q194" s="76">
        <v>0.06</v>
      </c>
      <c r="R194" s="56">
        <v>0.06</v>
      </c>
      <c r="S194" s="56">
        <v>0.06</v>
      </c>
    </row>
    <row r="195" spans="1:19" x14ac:dyDescent="0.25">
      <c r="A195" t="s">
        <v>154</v>
      </c>
      <c r="B195" t="s">
        <v>155</v>
      </c>
      <c r="C195" t="s">
        <v>129</v>
      </c>
      <c r="D195" t="s">
        <v>10</v>
      </c>
      <c r="E195" t="s">
        <v>11</v>
      </c>
      <c r="F195" s="13" t="s">
        <v>255</v>
      </c>
      <c r="G195" t="s">
        <v>594</v>
      </c>
      <c r="I195" t="s">
        <v>403</v>
      </c>
      <c r="J195" s="76">
        <v>0.49199999999999999</v>
      </c>
      <c r="K195" s="76">
        <v>0.49199999999999999</v>
      </c>
      <c r="L195" s="76">
        <v>0.49199999999999999</v>
      </c>
      <c r="M195" s="76">
        <v>0.49199999999999999</v>
      </c>
      <c r="N195" s="76">
        <v>0.49199999999999999</v>
      </c>
      <c r="O195" s="76">
        <v>0.503</v>
      </c>
      <c r="P195" s="76">
        <v>0.49199999999999999</v>
      </c>
      <c r="Q195" s="76">
        <v>0.49199999999999999</v>
      </c>
      <c r="R195" s="56">
        <v>0.49199999999999999</v>
      </c>
      <c r="S195" s="56">
        <v>0.49199999999999999</v>
      </c>
    </row>
    <row r="196" spans="1:19" x14ac:dyDescent="0.25">
      <c r="A196" t="s">
        <v>154</v>
      </c>
      <c r="B196" t="s">
        <v>155</v>
      </c>
      <c r="C196" t="s">
        <v>129</v>
      </c>
      <c r="D196" t="s">
        <v>10</v>
      </c>
      <c r="E196" t="s">
        <v>54</v>
      </c>
      <c r="F196" s="13" t="s">
        <v>255</v>
      </c>
      <c r="G196" t="s">
        <v>594</v>
      </c>
      <c r="I196" t="s">
        <v>415</v>
      </c>
      <c r="J196" s="76">
        <v>0.01</v>
      </c>
      <c r="K196" s="76">
        <v>0.01</v>
      </c>
      <c r="L196" s="76">
        <v>0.01</v>
      </c>
      <c r="M196" s="76">
        <v>0.01</v>
      </c>
      <c r="N196" s="76">
        <v>0.01</v>
      </c>
      <c r="O196" s="76">
        <v>0</v>
      </c>
      <c r="P196" s="76">
        <v>0.01</v>
      </c>
      <c r="Q196" s="76">
        <v>0.01</v>
      </c>
      <c r="R196" s="56">
        <v>0.01</v>
      </c>
      <c r="S196" s="56">
        <v>0.01</v>
      </c>
    </row>
    <row r="197" spans="1:19" x14ac:dyDescent="0.25">
      <c r="A197" t="s">
        <v>154</v>
      </c>
      <c r="B197" t="s">
        <v>156</v>
      </c>
      <c r="C197" t="s">
        <v>129</v>
      </c>
      <c r="D197" t="s">
        <v>10</v>
      </c>
      <c r="E197" t="s">
        <v>11</v>
      </c>
      <c r="F197" s="13" t="s">
        <v>255</v>
      </c>
      <c r="G197" t="s">
        <v>584</v>
      </c>
      <c r="I197" t="s">
        <v>403</v>
      </c>
      <c r="J197" s="76">
        <v>3.2000000000000001E-2</v>
      </c>
      <c r="K197" s="76">
        <v>3.2000000000000001E-2</v>
      </c>
      <c r="L197" s="76">
        <v>3.2000000000000001E-2</v>
      </c>
      <c r="M197" s="76">
        <v>3.2000000000000001E-2</v>
      </c>
      <c r="N197" s="76">
        <v>3.2000000000000001E-2</v>
      </c>
      <c r="O197" s="76">
        <v>0.106</v>
      </c>
      <c r="P197" s="76">
        <v>3.2000000000000001E-2</v>
      </c>
      <c r="Q197" s="76">
        <v>3.2000000000000001E-2</v>
      </c>
      <c r="R197" s="56">
        <v>3.2000000000000001E-2</v>
      </c>
      <c r="S197" s="56">
        <v>3.2000000000000001E-2</v>
      </c>
    </row>
    <row r="198" spans="1:19" x14ac:dyDescent="0.25">
      <c r="A198" t="s">
        <v>154</v>
      </c>
      <c r="B198" t="s">
        <v>156</v>
      </c>
      <c r="C198" t="s">
        <v>129</v>
      </c>
      <c r="D198" t="s">
        <v>10</v>
      </c>
      <c r="E198" t="s">
        <v>54</v>
      </c>
      <c r="F198" s="13" t="s">
        <v>255</v>
      </c>
      <c r="G198" t="s">
        <v>584</v>
      </c>
      <c r="I198" t="s">
        <v>415</v>
      </c>
      <c r="J198" s="76">
        <v>7.4999999999999997E-2</v>
      </c>
      <c r="K198" s="76">
        <v>7.4999999999999997E-2</v>
      </c>
      <c r="L198" s="76">
        <v>7.4999999999999997E-2</v>
      </c>
      <c r="M198" s="76">
        <v>7.4999999999999997E-2</v>
      </c>
      <c r="N198" s="76">
        <v>7.4999999999999997E-2</v>
      </c>
      <c r="O198" s="76">
        <v>0</v>
      </c>
      <c r="P198" s="76">
        <v>7.4999999999999997E-2</v>
      </c>
      <c r="Q198" s="76">
        <v>7.4999999999999997E-2</v>
      </c>
      <c r="R198" s="56">
        <v>7.4999999999999997E-2</v>
      </c>
      <c r="S198" s="56">
        <v>7.4999999999999997E-2</v>
      </c>
    </row>
    <row r="199" spans="1:19" x14ac:dyDescent="0.25">
      <c r="A199" t="s">
        <v>154</v>
      </c>
      <c r="B199" t="s">
        <v>156</v>
      </c>
      <c r="C199" t="s">
        <v>129</v>
      </c>
      <c r="D199" t="s">
        <v>1243</v>
      </c>
      <c r="E199" t="s">
        <v>11</v>
      </c>
      <c r="F199" s="13" t="s">
        <v>255</v>
      </c>
      <c r="G199" t="s">
        <v>584</v>
      </c>
      <c r="I199" t="s">
        <v>330</v>
      </c>
      <c r="J199" s="76">
        <v>3.0000000000000001E-3</v>
      </c>
      <c r="K199" s="76">
        <v>3.0000000000000001E-3</v>
      </c>
      <c r="L199" s="76">
        <v>3.0000000000000001E-3</v>
      </c>
      <c r="M199" s="76">
        <v>3.0000000000000001E-3</v>
      </c>
      <c r="N199" s="76">
        <v>3.0000000000000001E-3</v>
      </c>
      <c r="O199" s="76">
        <v>3.0000000000000001E-3</v>
      </c>
      <c r="P199" s="76">
        <v>3.0000000000000001E-3</v>
      </c>
      <c r="Q199" s="76">
        <v>3.0000000000000001E-3</v>
      </c>
      <c r="R199" s="56">
        <v>3.0000000000000001E-3</v>
      </c>
      <c r="S199" s="56">
        <v>3.0000000000000001E-3</v>
      </c>
    </row>
    <row r="200" spans="1:19" x14ac:dyDescent="0.25">
      <c r="A200" t="s">
        <v>154</v>
      </c>
      <c r="B200" t="s">
        <v>156</v>
      </c>
      <c r="C200" t="s">
        <v>129</v>
      </c>
      <c r="D200" t="s">
        <v>1244</v>
      </c>
      <c r="E200" t="s">
        <v>11</v>
      </c>
      <c r="F200" s="13" t="s">
        <v>255</v>
      </c>
      <c r="G200" t="s">
        <v>584</v>
      </c>
      <c r="I200" t="s">
        <v>1245</v>
      </c>
      <c r="J200" s="76">
        <v>1.9E-2</v>
      </c>
      <c r="K200" s="76">
        <v>1.9E-2</v>
      </c>
      <c r="L200" s="76">
        <v>1.9E-2</v>
      </c>
      <c r="M200" s="76">
        <v>1.9E-2</v>
      </c>
      <c r="N200" s="76">
        <v>1.9E-2</v>
      </c>
      <c r="O200" s="76">
        <v>1.9E-2</v>
      </c>
      <c r="P200" s="76">
        <v>1.9E-2</v>
      </c>
      <c r="Q200" s="76">
        <v>1.9E-2</v>
      </c>
      <c r="R200" s="56">
        <v>1.9E-2</v>
      </c>
      <c r="S200" s="56">
        <v>1.9E-2</v>
      </c>
    </row>
    <row r="201" spans="1:19" x14ac:dyDescent="0.25">
      <c r="A201" t="s">
        <v>154</v>
      </c>
      <c r="B201" t="s">
        <v>156</v>
      </c>
      <c r="C201" t="s">
        <v>129</v>
      </c>
      <c r="D201" t="s">
        <v>1246</v>
      </c>
      <c r="E201" t="s">
        <v>24</v>
      </c>
      <c r="F201" s="13" t="s">
        <v>255</v>
      </c>
      <c r="G201" t="s">
        <v>584</v>
      </c>
      <c r="I201" t="s">
        <v>1247</v>
      </c>
      <c r="J201" s="76">
        <v>3.7999999999999999E-2</v>
      </c>
      <c r="K201" s="76">
        <v>3.7999999999999999E-2</v>
      </c>
      <c r="L201" s="76">
        <v>3.7999999999999999E-2</v>
      </c>
      <c r="M201" s="76">
        <v>3.7999999999999999E-2</v>
      </c>
      <c r="N201" s="76">
        <v>3.7999999999999999E-2</v>
      </c>
      <c r="O201" s="76">
        <v>3.7999999999999999E-2</v>
      </c>
      <c r="P201" s="76">
        <v>3.7999999999999999E-2</v>
      </c>
      <c r="Q201" s="76">
        <v>3.7999999999999999E-2</v>
      </c>
      <c r="R201" s="56">
        <v>3.7999999999999999E-2</v>
      </c>
      <c r="S201" s="56">
        <v>3.7999999999999999E-2</v>
      </c>
    </row>
    <row r="202" spans="1:19" x14ac:dyDescent="0.25">
      <c r="A202" t="s">
        <v>154</v>
      </c>
      <c r="B202" t="s">
        <v>156</v>
      </c>
      <c r="C202" t="s">
        <v>129</v>
      </c>
      <c r="D202" t="s">
        <v>651</v>
      </c>
      <c r="E202" t="s">
        <v>24</v>
      </c>
      <c r="F202" s="13" t="s">
        <v>255</v>
      </c>
      <c r="G202" t="s">
        <v>584</v>
      </c>
      <c r="I202" t="s">
        <v>378</v>
      </c>
      <c r="J202" s="76">
        <v>3.4000000000000002E-2</v>
      </c>
      <c r="K202" s="76">
        <v>3.4000000000000002E-2</v>
      </c>
      <c r="L202" s="76">
        <v>3.4000000000000002E-2</v>
      </c>
      <c r="M202" s="76">
        <v>3.4000000000000002E-2</v>
      </c>
      <c r="N202" s="76">
        <v>3.4000000000000002E-2</v>
      </c>
      <c r="O202" s="76">
        <v>3.4000000000000002E-2</v>
      </c>
      <c r="P202" s="76">
        <v>3.4000000000000002E-2</v>
      </c>
      <c r="Q202" s="76">
        <v>3.4000000000000002E-2</v>
      </c>
      <c r="R202" s="56">
        <v>3.4000000000000002E-2</v>
      </c>
      <c r="S202" s="56">
        <v>3.4000000000000002E-2</v>
      </c>
    </row>
    <row r="203" spans="1:19" x14ac:dyDescent="0.25">
      <c r="A203" t="s">
        <v>154</v>
      </c>
      <c r="B203" t="s">
        <v>156</v>
      </c>
      <c r="C203" t="s">
        <v>129</v>
      </c>
      <c r="D203" t="s">
        <v>652</v>
      </c>
      <c r="E203" t="s">
        <v>24</v>
      </c>
      <c r="F203" s="13" t="s">
        <v>255</v>
      </c>
      <c r="G203" t="s">
        <v>584</v>
      </c>
      <c r="I203" t="s">
        <v>396</v>
      </c>
      <c r="J203" s="76">
        <v>1.7000000000000001E-2</v>
      </c>
      <c r="K203" s="76">
        <v>1.7000000000000001E-2</v>
      </c>
      <c r="L203" s="76">
        <v>1.7000000000000001E-2</v>
      </c>
      <c r="M203" s="76">
        <v>1.7000000000000001E-2</v>
      </c>
      <c r="N203" s="76">
        <v>1.7000000000000001E-2</v>
      </c>
      <c r="O203" s="76">
        <v>1.7000000000000001E-2</v>
      </c>
      <c r="P203" s="76">
        <v>1.7000000000000001E-2</v>
      </c>
      <c r="Q203" s="76">
        <v>1.7000000000000001E-2</v>
      </c>
      <c r="R203" s="56">
        <v>1.7000000000000001E-2</v>
      </c>
      <c r="S203" s="56">
        <v>1.7000000000000001E-2</v>
      </c>
    </row>
    <row r="204" spans="1:19" x14ac:dyDescent="0.25">
      <c r="A204" t="s">
        <v>154</v>
      </c>
      <c r="B204" t="s">
        <v>156</v>
      </c>
      <c r="C204" t="s">
        <v>129</v>
      </c>
      <c r="D204" t="s">
        <v>157</v>
      </c>
      <c r="E204" t="s">
        <v>24</v>
      </c>
      <c r="F204" s="13" t="s">
        <v>255</v>
      </c>
      <c r="G204" t="s">
        <v>584</v>
      </c>
      <c r="I204" t="s">
        <v>398</v>
      </c>
      <c r="J204" s="76">
        <v>0.28000000000000003</v>
      </c>
      <c r="K204" s="76">
        <v>0.28000000000000003</v>
      </c>
      <c r="L204" s="76">
        <v>0.28000000000000003</v>
      </c>
      <c r="M204" s="76">
        <v>0.28000000000000003</v>
      </c>
      <c r="N204" s="76">
        <v>0.28000000000000003</v>
      </c>
      <c r="O204" s="76">
        <v>0.28000000000000003</v>
      </c>
      <c r="P204" s="76">
        <v>0.28000000000000003</v>
      </c>
      <c r="Q204" s="76">
        <v>0.28000000000000003</v>
      </c>
      <c r="R204" s="56">
        <v>0.28000000000000003</v>
      </c>
      <c r="S204" s="56">
        <v>0.28000000000000003</v>
      </c>
    </row>
    <row r="205" spans="1:19" x14ac:dyDescent="0.25">
      <c r="A205" t="s">
        <v>158</v>
      </c>
      <c r="B205" t="s">
        <v>129</v>
      </c>
      <c r="C205" t="s">
        <v>129</v>
      </c>
      <c r="D205" t="s">
        <v>159</v>
      </c>
      <c r="E205" t="s">
        <v>24</v>
      </c>
      <c r="F205" s="13" t="s">
        <v>384</v>
      </c>
      <c r="I205" t="s">
        <v>385</v>
      </c>
      <c r="J205" s="76">
        <v>1</v>
      </c>
      <c r="K205" s="76">
        <v>1</v>
      </c>
      <c r="L205" s="76">
        <v>1</v>
      </c>
      <c r="M205" s="76">
        <v>1</v>
      </c>
      <c r="N205" s="76">
        <v>1</v>
      </c>
      <c r="O205" s="76">
        <v>1</v>
      </c>
      <c r="P205" s="76">
        <v>1</v>
      </c>
      <c r="Q205" s="76">
        <v>1</v>
      </c>
      <c r="R205" s="56">
        <v>1</v>
      </c>
      <c r="S205" s="56">
        <v>1</v>
      </c>
    </row>
    <row r="206" spans="1:19" x14ac:dyDescent="0.25">
      <c r="A206" t="s">
        <v>160</v>
      </c>
      <c r="B206" t="s">
        <v>150</v>
      </c>
      <c r="C206" t="s">
        <v>129</v>
      </c>
      <c r="D206" t="s">
        <v>10</v>
      </c>
      <c r="E206" t="s">
        <v>11</v>
      </c>
      <c r="F206" s="13" t="s">
        <v>283</v>
      </c>
      <c r="G206" t="s">
        <v>595</v>
      </c>
      <c r="I206" t="s">
        <v>403</v>
      </c>
      <c r="J206" s="76">
        <v>1</v>
      </c>
      <c r="K206" s="76">
        <v>1</v>
      </c>
      <c r="L206" s="76">
        <v>1</v>
      </c>
      <c r="M206" s="76">
        <v>1</v>
      </c>
      <c r="N206" s="76">
        <v>1</v>
      </c>
      <c r="O206" s="76">
        <v>1</v>
      </c>
      <c r="P206" s="76">
        <v>1</v>
      </c>
      <c r="Q206" s="76">
        <v>1</v>
      </c>
      <c r="R206" s="56">
        <v>1</v>
      </c>
      <c r="S206" s="56">
        <v>1</v>
      </c>
    </row>
    <row r="207" spans="1:19" x14ac:dyDescent="0.25">
      <c r="A207" t="s">
        <v>161</v>
      </c>
      <c r="B207" t="s">
        <v>129</v>
      </c>
      <c r="C207" t="s">
        <v>129</v>
      </c>
      <c r="D207" t="s">
        <v>10</v>
      </c>
      <c r="E207" t="s">
        <v>11</v>
      </c>
      <c r="F207" s="13" t="s">
        <v>267</v>
      </c>
      <c r="I207" t="s">
        <v>403</v>
      </c>
      <c r="J207" s="76">
        <v>1</v>
      </c>
      <c r="K207" s="76">
        <v>1</v>
      </c>
      <c r="L207" s="76">
        <v>1</v>
      </c>
      <c r="M207" s="76">
        <v>1</v>
      </c>
      <c r="N207" s="76">
        <v>1</v>
      </c>
      <c r="O207" s="76">
        <v>1</v>
      </c>
      <c r="P207" s="76">
        <v>1</v>
      </c>
      <c r="Q207" s="76">
        <v>1</v>
      </c>
      <c r="R207" s="56">
        <v>1</v>
      </c>
      <c r="S207" s="56">
        <v>1</v>
      </c>
    </row>
    <row r="208" spans="1:19" x14ac:dyDescent="0.25">
      <c r="A208" t="s">
        <v>162</v>
      </c>
      <c r="B208" t="s">
        <v>129</v>
      </c>
      <c r="C208" t="s">
        <v>129</v>
      </c>
      <c r="D208" t="s">
        <v>10</v>
      </c>
      <c r="E208" t="s">
        <v>11</v>
      </c>
      <c r="F208" s="13" t="s">
        <v>336</v>
      </c>
      <c r="I208" t="s">
        <v>403</v>
      </c>
      <c r="J208" s="76">
        <v>1</v>
      </c>
      <c r="K208" s="76">
        <v>1</v>
      </c>
      <c r="L208" s="76">
        <v>1</v>
      </c>
      <c r="M208" s="76">
        <v>1</v>
      </c>
      <c r="N208" s="76">
        <v>1</v>
      </c>
      <c r="O208" s="76">
        <v>1</v>
      </c>
      <c r="P208" s="76">
        <v>1</v>
      </c>
      <c r="Q208" s="76">
        <v>1</v>
      </c>
      <c r="R208" s="56">
        <v>1</v>
      </c>
      <c r="S208" s="56">
        <v>1</v>
      </c>
    </row>
    <row r="209" spans="1:19" x14ac:dyDescent="0.25">
      <c r="A209" t="s">
        <v>163</v>
      </c>
      <c r="B209" t="s">
        <v>129</v>
      </c>
      <c r="C209" t="s">
        <v>129</v>
      </c>
      <c r="D209" t="s">
        <v>10</v>
      </c>
      <c r="E209" t="s">
        <v>11</v>
      </c>
      <c r="F209" s="13" t="s">
        <v>256</v>
      </c>
      <c r="I209" t="s">
        <v>403</v>
      </c>
      <c r="J209" s="76">
        <v>0.59</v>
      </c>
      <c r="K209" s="76">
        <v>0.59</v>
      </c>
      <c r="L209" s="76">
        <v>0.59</v>
      </c>
      <c r="M209" s="76">
        <v>0.59</v>
      </c>
      <c r="N209" s="76">
        <v>0.59</v>
      </c>
      <c r="O209" s="76">
        <v>0.92</v>
      </c>
      <c r="P209" s="76">
        <v>0.59</v>
      </c>
      <c r="Q209" s="76">
        <v>0.59</v>
      </c>
      <c r="R209" s="56">
        <v>0.59</v>
      </c>
      <c r="S209" s="56">
        <v>0.59</v>
      </c>
    </row>
    <row r="210" spans="1:19" x14ac:dyDescent="0.25">
      <c r="A210" t="s">
        <v>163</v>
      </c>
      <c r="B210" t="s">
        <v>129</v>
      </c>
      <c r="C210" t="s">
        <v>129</v>
      </c>
      <c r="D210" t="s">
        <v>10</v>
      </c>
      <c r="E210" t="s">
        <v>54</v>
      </c>
      <c r="F210" s="13" t="s">
        <v>256</v>
      </c>
      <c r="I210" t="s">
        <v>415</v>
      </c>
      <c r="J210" s="76">
        <v>0.33</v>
      </c>
      <c r="K210" s="76">
        <v>0.33</v>
      </c>
      <c r="L210" s="76">
        <v>0.33</v>
      </c>
      <c r="M210" s="76">
        <v>0.33</v>
      </c>
      <c r="N210" s="76">
        <v>0.33</v>
      </c>
      <c r="O210" s="76">
        <v>0</v>
      </c>
      <c r="P210" s="76">
        <v>0.33</v>
      </c>
      <c r="Q210" s="76">
        <v>0.33</v>
      </c>
      <c r="R210" s="56">
        <v>0.33</v>
      </c>
      <c r="S210" s="56">
        <v>0.33</v>
      </c>
    </row>
    <row r="211" spans="1:19" x14ac:dyDescent="0.25">
      <c r="A211" t="s">
        <v>163</v>
      </c>
      <c r="B211" t="s">
        <v>129</v>
      </c>
      <c r="C211" t="s">
        <v>129</v>
      </c>
      <c r="D211" t="s">
        <v>164</v>
      </c>
      <c r="E211" t="s">
        <v>24</v>
      </c>
      <c r="F211" s="13" t="s">
        <v>256</v>
      </c>
      <c r="I211" t="s">
        <v>379</v>
      </c>
      <c r="J211" s="76">
        <v>0.08</v>
      </c>
      <c r="K211" s="76">
        <v>0.08</v>
      </c>
      <c r="L211" s="76">
        <v>0.08</v>
      </c>
      <c r="M211" s="76">
        <v>0.08</v>
      </c>
      <c r="N211" s="76">
        <v>0.08</v>
      </c>
      <c r="O211" s="76">
        <v>0.08</v>
      </c>
      <c r="P211" s="76">
        <v>0.08</v>
      </c>
      <c r="Q211" s="76">
        <v>0.08</v>
      </c>
      <c r="R211" s="56">
        <v>0.08</v>
      </c>
      <c r="S211" s="56">
        <v>0.08</v>
      </c>
    </row>
    <row r="212" spans="1:19" x14ac:dyDescent="0.25">
      <c r="A212" t="s">
        <v>165</v>
      </c>
      <c r="B212" t="s">
        <v>129</v>
      </c>
      <c r="C212" t="s">
        <v>129</v>
      </c>
      <c r="D212" t="s">
        <v>10</v>
      </c>
      <c r="E212" t="s">
        <v>11</v>
      </c>
      <c r="F212" s="13" t="s">
        <v>312</v>
      </c>
      <c r="I212" t="s">
        <v>403</v>
      </c>
      <c r="J212" s="76">
        <v>1</v>
      </c>
      <c r="K212" s="76">
        <v>1</v>
      </c>
      <c r="L212" s="76">
        <v>1</v>
      </c>
      <c r="M212" s="76">
        <v>1</v>
      </c>
      <c r="N212" s="76">
        <v>1</v>
      </c>
      <c r="O212" s="76">
        <v>1</v>
      </c>
      <c r="P212" s="76">
        <v>1</v>
      </c>
      <c r="Q212" s="76">
        <v>1</v>
      </c>
      <c r="R212" s="56">
        <v>1</v>
      </c>
      <c r="S212" s="56">
        <v>1</v>
      </c>
    </row>
    <row r="213" spans="1:19" x14ac:dyDescent="0.25">
      <c r="A213" t="s">
        <v>167</v>
      </c>
      <c r="B213" t="s">
        <v>129</v>
      </c>
      <c r="C213" t="s">
        <v>129</v>
      </c>
      <c r="D213" t="s">
        <v>1248</v>
      </c>
      <c r="E213" t="s">
        <v>11</v>
      </c>
      <c r="F213" s="13" t="s">
        <v>328</v>
      </c>
      <c r="I213" t="s">
        <v>337</v>
      </c>
      <c r="J213" s="76">
        <v>1</v>
      </c>
      <c r="K213" s="76">
        <v>1</v>
      </c>
      <c r="L213" s="76">
        <v>1</v>
      </c>
      <c r="M213" s="76">
        <v>1</v>
      </c>
      <c r="N213" s="76">
        <v>1</v>
      </c>
      <c r="O213" s="76">
        <v>1</v>
      </c>
      <c r="P213" s="76">
        <v>1</v>
      </c>
      <c r="Q213" s="76">
        <v>1</v>
      </c>
      <c r="R213" s="56">
        <v>1</v>
      </c>
      <c r="S213" s="56">
        <v>1</v>
      </c>
    </row>
    <row r="214" spans="1:19" x14ac:dyDescent="0.25">
      <c r="A214" t="s">
        <v>168</v>
      </c>
      <c r="B214" t="s">
        <v>129</v>
      </c>
      <c r="C214" t="s">
        <v>129</v>
      </c>
      <c r="D214" t="s">
        <v>10</v>
      </c>
      <c r="E214" t="s">
        <v>11</v>
      </c>
      <c r="F214" s="13" t="s">
        <v>257</v>
      </c>
      <c r="I214" t="s">
        <v>403</v>
      </c>
      <c r="J214" s="76">
        <v>0.35</v>
      </c>
      <c r="K214" s="76">
        <v>0.35</v>
      </c>
      <c r="L214" s="76">
        <v>0.35</v>
      </c>
      <c r="M214" s="76">
        <v>0.35</v>
      </c>
      <c r="N214" s="76">
        <v>0.35</v>
      </c>
      <c r="O214" s="76">
        <v>0.35</v>
      </c>
      <c r="P214" s="76">
        <v>0.35</v>
      </c>
      <c r="Q214" s="76">
        <v>0.35</v>
      </c>
      <c r="R214" s="56">
        <v>0.35</v>
      </c>
      <c r="S214" s="56">
        <v>0.35</v>
      </c>
    </row>
    <row r="215" spans="1:19" x14ac:dyDescent="0.25">
      <c r="A215" t="s">
        <v>168</v>
      </c>
      <c r="B215" t="s">
        <v>129</v>
      </c>
      <c r="C215" t="s">
        <v>129</v>
      </c>
      <c r="D215" t="s">
        <v>169</v>
      </c>
      <c r="E215" t="s">
        <v>24</v>
      </c>
      <c r="F215" s="13" t="s">
        <v>257</v>
      </c>
      <c r="I215" t="s">
        <v>439</v>
      </c>
      <c r="J215" s="76">
        <v>0.65</v>
      </c>
      <c r="K215" s="76">
        <v>0.65</v>
      </c>
      <c r="L215" s="76">
        <v>0.65</v>
      </c>
      <c r="M215" s="76">
        <v>0.65</v>
      </c>
      <c r="N215" s="76">
        <v>0.65</v>
      </c>
      <c r="O215" s="76">
        <v>0.65</v>
      </c>
      <c r="P215" s="76">
        <v>0.65</v>
      </c>
      <c r="Q215" s="76">
        <v>0.65</v>
      </c>
      <c r="R215" s="56">
        <v>0.65</v>
      </c>
      <c r="S215" s="56">
        <v>0.65</v>
      </c>
    </row>
    <row r="216" spans="1:19" x14ac:dyDescent="0.25">
      <c r="A216" t="s">
        <v>170</v>
      </c>
      <c r="B216" t="s">
        <v>129</v>
      </c>
      <c r="C216" t="s">
        <v>129</v>
      </c>
      <c r="D216" t="s">
        <v>10</v>
      </c>
      <c r="E216" t="s">
        <v>11</v>
      </c>
      <c r="F216" s="13" t="s">
        <v>284</v>
      </c>
      <c r="I216" t="s">
        <v>403</v>
      </c>
      <c r="J216" s="76">
        <v>0.5</v>
      </c>
      <c r="K216" s="76">
        <v>0.5</v>
      </c>
      <c r="L216" s="76">
        <v>0.5</v>
      </c>
      <c r="M216" s="76">
        <v>0.5</v>
      </c>
      <c r="N216" s="76">
        <v>0.5</v>
      </c>
      <c r="O216" s="76">
        <v>0.5</v>
      </c>
      <c r="P216" s="76">
        <v>0.5</v>
      </c>
      <c r="Q216" s="76">
        <v>0.5</v>
      </c>
      <c r="R216" s="56">
        <v>0.5</v>
      </c>
      <c r="S216" s="56">
        <v>0.5</v>
      </c>
    </row>
    <row r="217" spans="1:19" x14ac:dyDescent="0.25">
      <c r="A217" t="s">
        <v>170</v>
      </c>
      <c r="B217" t="s">
        <v>129</v>
      </c>
      <c r="C217" t="s">
        <v>129</v>
      </c>
      <c r="D217" t="s">
        <v>169</v>
      </c>
      <c r="E217" t="s">
        <v>24</v>
      </c>
      <c r="F217" s="13" t="s">
        <v>284</v>
      </c>
      <c r="I217" t="s">
        <v>439</v>
      </c>
      <c r="J217" s="76">
        <v>0.5</v>
      </c>
      <c r="K217" s="76">
        <v>0.5</v>
      </c>
      <c r="L217" s="76">
        <v>0.5</v>
      </c>
      <c r="M217" s="76">
        <v>0.5</v>
      </c>
      <c r="N217" s="76">
        <v>0.5</v>
      </c>
      <c r="O217" s="76">
        <v>0.5</v>
      </c>
      <c r="P217" s="76">
        <v>0.5</v>
      </c>
      <c r="Q217" s="76">
        <v>0.5</v>
      </c>
      <c r="R217" s="56">
        <v>0.5</v>
      </c>
      <c r="S217" s="56">
        <v>0.5</v>
      </c>
    </row>
    <row r="218" spans="1:19" x14ac:dyDescent="0.25">
      <c r="A218" t="s">
        <v>171</v>
      </c>
      <c r="B218" t="s">
        <v>129</v>
      </c>
      <c r="C218" t="s">
        <v>129</v>
      </c>
      <c r="D218" t="s">
        <v>10</v>
      </c>
      <c r="E218" t="s">
        <v>11</v>
      </c>
      <c r="F218" s="13" t="s">
        <v>285</v>
      </c>
      <c r="I218" t="s">
        <v>403</v>
      </c>
      <c r="J218" s="76">
        <v>0.52</v>
      </c>
      <c r="K218" s="76">
        <v>0.52</v>
      </c>
      <c r="L218" s="76">
        <v>0.52</v>
      </c>
      <c r="M218" s="76">
        <v>0.52</v>
      </c>
      <c r="N218" s="76">
        <v>0.52</v>
      </c>
      <c r="O218" s="76">
        <v>0.52</v>
      </c>
      <c r="P218" s="76">
        <v>0.52</v>
      </c>
      <c r="Q218" s="76">
        <v>0.52</v>
      </c>
      <c r="R218" s="56">
        <v>0.52</v>
      </c>
      <c r="S218" s="56">
        <v>0.52</v>
      </c>
    </row>
    <row r="219" spans="1:19" x14ac:dyDescent="0.25">
      <c r="A219" t="s">
        <v>171</v>
      </c>
      <c r="B219" t="s">
        <v>129</v>
      </c>
      <c r="C219" t="s">
        <v>129</v>
      </c>
      <c r="D219" t="s">
        <v>169</v>
      </c>
      <c r="E219" t="s">
        <v>24</v>
      </c>
      <c r="F219" s="13" t="s">
        <v>285</v>
      </c>
      <c r="I219" t="s">
        <v>439</v>
      </c>
      <c r="J219" s="76">
        <v>0.48</v>
      </c>
      <c r="K219" s="76">
        <v>0.48</v>
      </c>
      <c r="L219" s="76">
        <v>0.48</v>
      </c>
      <c r="M219" s="76">
        <v>0.48</v>
      </c>
      <c r="N219" s="76">
        <v>0.48</v>
      </c>
      <c r="O219" s="76">
        <v>0.48</v>
      </c>
      <c r="P219" s="76">
        <v>0.48</v>
      </c>
      <c r="Q219" s="76">
        <v>0.48</v>
      </c>
      <c r="R219" s="56">
        <v>0.48</v>
      </c>
      <c r="S219" s="56">
        <v>0.48</v>
      </c>
    </row>
    <row r="220" spans="1:19" x14ac:dyDescent="0.25">
      <c r="A220" t="s">
        <v>172</v>
      </c>
      <c r="B220" t="s">
        <v>129</v>
      </c>
      <c r="C220" t="s">
        <v>129</v>
      </c>
      <c r="D220" t="s">
        <v>10</v>
      </c>
      <c r="E220" t="s">
        <v>11</v>
      </c>
      <c r="F220" s="13" t="s">
        <v>286</v>
      </c>
      <c r="I220" t="s">
        <v>403</v>
      </c>
      <c r="J220" s="76">
        <v>0.51</v>
      </c>
      <c r="K220" s="76">
        <v>0.51</v>
      </c>
      <c r="L220" s="76">
        <v>0.51</v>
      </c>
      <c r="M220" s="76">
        <v>0.51</v>
      </c>
      <c r="N220" s="76">
        <v>0.51</v>
      </c>
      <c r="O220" s="76">
        <v>0.51</v>
      </c>
      <c r="P220" s="76">
        <v>0.51</v>
      </c>
      <c r="Q220" s="76">
        <v>0.51</v>
      </c>
      <c r="R220" s="56">
        <v>0.51</v>
      </c>
      <c r="S220" s="56">
        <v>0.51</v>
      </c>
    </row>
    <row r="221" spans="1:19" x14ac:dyDescent="0.25">
      <c r="A221" t="s">
        <v>172</v>
      </c>
      <c r="B221" t="s">
        <v>129</v>
      </c>
      <c r="C221" t="s">
        <v>129</v>
      </c>
      <c r="D221" t="s">
        <v>169</v>
      </c>
      <c r="E221" t="s">
        <v>24</v>
      </c>
      <c r="F221" s="13" t="s">
        <v>286</v>
      </c>
      <c r="I221" t="s">
        <v>439</v>
      </c>
      <c r="J221" s="76">
        <v>0.49</v>
      </c>
      <c r="K221" s="76">
        <v>0.49</v>
      </c>
      <c r="L221" s="76">
        <v>0.49</v>
      </c>
      <c r="M221" s="76">
        <v>0.49</v>
      </c>
      <c r="N221" s="76">
        <v>0.49</v>
      </c>
      <c r="O221" s="76">
        <v>0.49</v>
      </c>
      <c r="P221" s="76">
        <v>0.49</v>
      </c>
      <c r="Q221" s="76">
        <v>0.49</v>
      </c>
      <c r="R221" s="56">
        <v>0.49</v>
      </c>
      <c r="S221" s="56">
        <v>0.49</v>
      </c>
    </row>
    <row r="222" spans="1:19" x14ac:dyDescent="0.25">
      <c r="A222" t="s">
        <v>173</v>
      </c>
      <c r="B222" t="s">
        <v>129</v>
      </c>
      <c r="C222" t="s">
        <v>129</v>
      </c>
      <c r="D222" t="s">
        <v>10</v>
      </c>
      <c r="E222" t="s">
        <v>11</v>
      </c>
      <c r="F222" s="13" t="s">
        <v>287</v>
      </c>
      <c r="I222" t="s">
        <v>403</v>
      </c>
      <c r="J222" s="76">
        <v>0.48</v>
      </c>
      <c r="K222" s="76">
        <v>0.48</v>
      </c>
      <c r="L222" s="76">
        <v>0.48</v>
      </c>
      <c r="M222" s="76">
        <v>0.48</v>
      </c>
      <c r="N222" s="76">
        <v>0.48</v>
      </c>
      <c r="O222" s="76">
        <v>0.48</v>
      </c>
      <c r="P222" s="76">
        <v>0.48</v>
      </c>
      <c r="Q222" s="76">
        <v>0.48</v>
      </c>
      <c r="R222" s="56">
        <v>0.48</v>
      </c>
      <c r="S222" s="56">
        <v>0.48</v>
      </c>
    </row>
    <row r="223" spans="1:19" x14ac:dyDescent="0.25">
      <c r="A223" t="s">
        <v>173</v>
      </c>
      <c r="B223" t="s">
        <v>129</v>
      </c>
      <c r="C223" t="s">
        <v>129</v>
      </c>
      <c r="D223" t="s">
        <v>169</v>
      </c>
      <c r="E223" t="s">
        <v>24</v>
      </c>
      <c r="F223" s="13" t="s">
        <v>287</v>
      </c>
      <c r="I223" t="s">
        <v>439</v>
      </c>
      <c r="J223" s="76">
        <v>0.52</v>
      </c>
      <c r="K223" s="76">
        <v>0.52</v>
      </c>
      <c r="L223" s="76">
        <v>0.52</v>
      </c>
      <c r="M223" s="76">
        <v>0.52</v>
      </c>
      <c r="N223" s="76">
        <v>0.52</v>
      </c>
      <c r="O223" s="76">
        <v>0.52</v>
      </c>
      <c r="P223" s="76">
        <v>0.52</v>
      </c>
      <c r="Q223" s="76">
        <v>0.52</v>
      </c>
      <c r="R223" s="56">
        <v>0.52</v>
      </c>
      <c r="S223" s="56">
        <v>0.52</v>
      </c>
    </row>
    <row r="224" spans="1:19" x14ac:dyDescent="0.25">
      <c r="A224" t="s">
        <v>174</v>
      </c>
      <c r="B224" t="s">
        <v>129</v>
      </c>
      <c r="C224" t="s">
        <v>129</v>
      </c>
      <c r="D224" t="s">
        <v>10</v>
      </c>
      <c r="E224" t="s">
        <v>11</v>
      </c>
      <c r="F224" s="13" t="s">
        <v>288</v>
      </c>
      <c r="I224" t="s">
        <v>403</v>
      </c>
      <c r="J224" s="76">
        <v>0.51</v>
      </c>
      <c r="K224" s="76">
        <v>0.51</v>
      </c>
      <c r="L224" s="76">
        <v>0.51</v>
      </c>
      <c r="M224" s="76">
        <v>0.51</v>
      </c>
      <c r="N224" s="76">
        <v>0.51</v>
      </c>
      <c r="O224" s="76">
        <v>0.51</v>
      </c>
      <c r="P224" s="76">
        <v>0.51</v>
      </c>
      <c r="Q224" s="76">
        <v>0.51</v>
      </c>
      <c r="R224" s="56">
        <v>0.51</v>
      </c>
      <c r="S224" s="56">
        <v>0.51</v>
      </c>
    </row>
    <row r="225" spans="1:19" x14ac:dyDescent="0.25">
      <c r="A225" t="s">
        <v>174</v>
      </c>
      <c r="B225" t="s">
        <v>129</v>
      </c>
      <c r="C225" t="s">
        <v>129</v>
      </c>
      <c r="D225" t="s">
        <v>169</v>
      </c>
      <c r="E225" t="s">
        <v>24</v>
      </c>
      <c r="F225" s="13" t="s">
        <v>288</v>
      </c>
      <c r="I225" t="s">
        <v>1249</v>
      </c>
      <c r="J225" s="76">
        <v>0.49</v>
      </c>
      <c r="K225" s="76">
        <v>0.49</v>
      </c>
      <c r="L225" s="76">
        <v>0.49</v>
      </c>
      <c r="M225" s="76">
        <v>0.49</v>
      </c>
      <c r="N225" s="76">
        <v>0.49</v>
      </c>
      <c r="O225" s="76">
        <v>0.49</v>
      </c>
      <c r="P225" s="76">
        <v>0.49</v>
      </c>
      <c r="Q225" s="76">
        <v>0.49</v>
      </c>
      <c r="R225" s="56">
        <v>0.49</v>
      </c>
      <c r="S225" s="56">
        <v>0.49</v>
      </c>
    </row>
    <row r="226" spans="1:19" x14ac:dyDescent="0.25">
      <c r="A226" t="s">
        <v>175</v>
      </c>
      <c r="B226" t="s">
        <v>129</v>
      </c>
      <c r="C226" t="s">
        <v>129</v>
      </c>
      <c r="D226" t="s">
        <v>10</v>
      </c>
      <c r="E226" t="s">
        <v>11</v>
      </c>
      <c r="F226" s="13" t="s">
        <v>268</v>
      </c>
      <c r="I226" t="s">
        <v>403</v>
      </c>
      <c r="J226" s="76">
        <v>1</v>
      </c>
      <c r="K226" s="76">
        <v>1</v>
      </c>
      <c r="L226" s="76">
        <v>1</v>
      </c>
      <c r="M226" s="76">
        <v>1</v>
      </c>
      <c r="N226" s="76">
        <v>1</v>
      </c>
      <c r="O226" s="76">
        <v>1</v>
      </c>
      <c r="P226" s="76">
        <v>1</v>
      </c>
      <c r="Q226" s="76">
        <v>1</v>
      </c>
      <c r="R226" s="56">
        <v>1</v>
      </c>
      <c r="S226" s="56">
        <v>1</v>
      </c>
    </row>
    <row r="227" spans="1:19" x14ac:dyDescent="0.25">
      <c r="A227" t="s">
        <v>176</v>
      </c>
      <c r="B227" t="s">
        <v>129</v>
      </c>
      <c r="C227" t="s">
        <v>129</v>
      </c>
      <c r="D227" t="s">
        <v>10</v>
      </c>
      <c r="E227" t="s">
        <v>11</v>
      </c>
      <c r="F227" s="13" t="s">
        <v>332</v>
      </c>
      <c r="I227" t="s">
        <v>403</v>
      </c>
      <c r="J227" s="76">
        <v>1</v>
      </c>
      <c r="K227" s="76">
        <v>1</v>
      </c>
      <c r="L227" s="76">
        <v>1</v>
      </c>
      <c r="M227" s="76">
        <v>1</v>
      </c>
      <c r="N227" s="76">
        <v>1</v>
      </c>
      <c r="O227" s="76">
        <v>1</v>
      </c>
      <c r="P227" s="76">
        <v>1</v>
      </c>
      <c r="Q227" s="76">
        <v>1</v>
      </c>
      <c r="R227" s="56">
        <v>1</v>
      </c>
      <c r="S227" s="56">
        <v>1</v>
      </c>
    </row>
    <row r="228" spans="1:19" x14ac:dyDescent="0.25">
      <c r="A228" t="s">
        <v>176</v>
      </c>
      <c r="B228" t="s">
        <v>129</v>
      </c>
      <c r="C228" t="s">
        <v>129</v>
      </c>
      <c r="D228" t="s">
        <v>177</v>
      </c>
      <c r="E228" t="s">
        <v>24</v>
      </c>
      <c r="F228" s="13" t="s">
        <v>332</v>
      </c>
      <c r="I228" t="s">
        <v>333</v>
      </c>
      <c r="J228" s="76">
        <v>0</v>
      </c>
      <c r="K228" s="76">
        <v>0</v>
      </c>
      <c r="L228" s="76">
        <v>0</v>
      </c>
      <c r="M228" s="76">
        <v>0</v>
      </c>
      <c r="N228" s="76">
        <v>0</v>
      </c>
      <c r="O228" s="76">
        <v>0</v>
      </c>
      <c r="P228" s="76">
        <v>0</v>
      </c>
      <c r="Q228" s="76">
        <v>0</v>
      </c>
      <c r="R228" s="56">
        <v>0</v>
      </c>
      <c r="S228" s="56">
        <v>0</v>
      </c>
    </row>
    <row r="229" spans="1:19" x14ac:dyDescent="0.25">
      <c r="A229" t="s">
        <v>178</v>
      </c>
      <c r="B229" t="s">
        <v>129</v>
      </c>
      <c r="C229" t="s">
        <v>129</v>
      </c>
      <c r="D229" t="s">
        <v>10</v>
      </c>
      <c r="E229" t="s">
        <v>11</v>
      </c>
      <c r="F229" s="13" t="s">
        <v>258</v>
      </c>
      <c r="I229" t="s">
        <v>403</v>
      </c>
      <c r="J229" s="76">
        <v>1</v>
      </c>
      <c r="K229" s="76">
        <v>1</v>
      </c>
      <c r="L229" s="76">
        <v>1</v>
      </c>
      <c r="M229" s="76">
        <v>1</v>
      </c>
      <c r="N229" s="76">
        <v>1</v>
      </c>
      <c r="O229" s="76">
        <v>1</v>
      </c>
      <c r="P229" s="76">
        <v>1</v>
      </c>
      <c r="Q229" s="76">
        <v>1</v>
      </c>
      <c r="R229" s="56">
        <v>1</v>
      </c>
      <c r="S229" s="56">
        <v>1</v>
      </c>
    </row>
    <row r="230" spans="1:19" x14ac:dyDescent="0.25">
      <c r="A230" t="s">
        <v>49</v>
      </c>
      <c r="B230" t="s">
        <v>519</v>
      </c>
      <c r="C230" t="s">
        <v>129</v>
      </c>
      <c r="D230" t="s">
        <v>653</v>
      </c>
      <c r="E230" t="s">
        <v>11</v>
      </c>
      <c r="F230" s="13" t="s">
        <v>235</v>
      </c>
      <c r="G230" t="s">
        <v>596</v>
      </c>
      <c r="I230" t="s">
        <v>325</v>
      </c>
      <c r="J230" s="76">
        <v>0</v>
      </c>
      <c r="K230" s="76">
        <v>0</v>
      </c>
      <c r="L230" s="76">
        <v>0</v>
      </c>
      <c r="M230" s="76">
        <v>0</v>
      </c>
      <c r="N230" s="76">
        <v>0</v>
      </c>
      <c r="O230" s="76">
        <v>0</v>
      </c>
      <c r="P230" s="76">
        <v>1.9E-3</v>
      </c>
      <c r="Q230" s="76">
        <v>0</v>
      </c>
      <c r="R230" s="56">
        <v>0</v>
      </c>
      <c r="S230" s="56">
        <v>0</v>
      </c>
    </row>
    <row r="231" spans="1:19" x14ac:dyDescent="0.25">
      <c r="A231" t="s">
        <v>49</v>
      </c>
      <c r="B231" t="s">
        <v>519</v>
      </c>
      <c r="C231" t="s">
        <v>129</v>
      </c>
      <c r="D231" t="s">
        <v>654</v>
      </c>
      <c r="E231" t="s">
        <v>11</v>
      </c>
      <c r="F231" s="13" t="s">
        <v>235</v>
      </c>
      <c r="G231" t="s">
        <v>596</v>
      </c>
      <c r="I231" t="s">
        <v>380</v>
      </c>
      <c r="J231" s="76">
        <v>0</v>
      </c>
      <c r="K231" s="76">
        <v>0</v>
      </c>
      <c r="L231" s="76">
        <v>0</v>
      </c>
      <c r="M231" s="76">
        <v>0</v>
      </c>
      <c r="N231" s="76">
        <v>0</v>
      </c>
      <c r="O231" s="76">
        <v>0</v>
      </c>
      <c r="P231" s="76">
        <v>2.3E-3</v>
      </c>
      <c r="Q231" s="76">
        <v>0</v>
      </c>
      <c r="R231" s="56">
        <v>0</v>
      </c>
      <c r="S231" s="56">
        <v>0</v>
      </c>
    </row>
    <row r="232" spans="1:19" x14ac:dyDescent="0.25">
      <c r="A232" t="s">
        <v>49</v>
      </c>
      <c r="B232" t="s">
        <v>519</v>
      </c>
      <c r="C232" t="s">
        <v>129</v>
      </c>
      <c r="D232" t="s">
        <v>655</v>
      </c>
      <c r="E232" t="s">
        <v>11</v>
      </c>
      <c r="F232" s="13" t="s">
        <v>235</v>
      </c>
      <c r="G232" t="s">
        <v>596</v>
      </c>
      <c r="I232" t="s">
        <v>393</v>
      </c>
      <c r="J232" s="76">
        <v>0</v>
      </c>
      <c r="K232" s="76">
        <v>0</v>
      </c>
      <c r="L232" s="76">
        <v>0</v>
      </c>
      <c r="M232" s="76">
        <v>0</v>
      </c>
      <c r="N232" s="76">
        <v>0</v>
      </c>
      <c r="O232" s="76">
        <v>0</v>
      </c>
      <c r="P232" s="76">
        <v>3.5000000000000001E-3</v>
      </c>
      <c r="Q232" s="76">
        <v>0</v>
      </c>
      <c r="R232" s="56">
        <v>0</v>
      </c>
      <c r="S232" s="56">
        <v>0</v>
      </c>
    </row>
    <row r="233" spans="1:19" x14ac:dyDescent="0.25">
      <c r="A233" t="s">
        <v>49</v>
      </c>
      <c r="B233" t="s">
        <v>522</v>
      </c>
      <c r="C233" t="s">
        <v>129</v>
      </c>
      <c r="D233" t="s">
        <v>14</v>
      </c>
      <c r="E233" t="s">
        <v>11</v>
      </c>
      <c r="F233" s="13" t="s">
        <v>235</v>
      </c>
      <c r="G233" t="s">
        <v>597</v>
      </c>
      <c r="I233" t="s">
        <v>432</v>
      </c>
      <c r="J233" s="76">
        <v>0</v>
      </c>
      <c r="K233" s="76">
        <v>0</v>
      </c>
      <c r="L233" s="76">
        <v>0</v>
      </c>
      <c r="M233" s="76">
        <v>0</v>
      </c>
      <c r="N233" s="76">
        <v>0</v>
      </c>
      <c r="O233" s="76">
        <v>0</v>
      </c>
      <c r="P233" s="76">
        <v>3.1300000000000001E-2</v>
      </c>
      <c r="Q233" s="76">
        <v>0</v>
      </c>
      <c r="R233" s="56">
        <v>0</v>
      </c>
      <c r="S233" s="56">
        <v>0</v>
      </c>
    </row>
    <row r="234" spans="1:19" x14ac:dyDescent="0.25">
      <c r="A234" t="s">
        <v>49</v>
      </c>
      <c r="B234" t="s">
        <v>522</v>
      </c>
      <c r="C234" t="s">
        <v>129</v>
      </c>
      <c r="D234" t="s">
        <v>180</v>
      </c>
      <c r="E234" t="s">
        <v>11</v>
      </c>
      <c r="F234" s="13" t="s">
        <v>235</v>
      </c>
      <c r="G234" t="s">
        <v>597</v>
      </c>
      <c r="I234" t="s">
        <v>445</v>
      </c>
      <c r="J234" s="76">
        <v>0</v>
      </c>
      <c r="K234" s="76">
        <v>0</v>
      </c>
      <c r="L234" s="76">
        <v>0</v>
      </c>
      <c r="M234" s="76">
        <v>0</v>
      </c>
      <c r="N234" s="76">
        <v>0</v>
      </c>
      <c r="O234" s="76">
        <v>0</v>
      </c>
      <c r="P234" s="76">
        <v>1.5E-3</v>
      </c>
      <c r="Q234" s="76">
        <v>0</v>
      </c>
      <c r="R234" s="56">
        <v>0</v>
      </c>
      <c r="S234" s="56">
        <v>0</v>
      </c>
    </row>
    <row r="235" spans="1:19" x14ac:dyDescent="0.25">
      <c r="A235" t="s">
        <v>49</v>
      </c>
      <c r="B235" t="s">
        <v>524</v>
      </c>
      <c r="C235" t="s">
        <v>129</v>
      </c>
      <c r="D235" t="s">
        <v>14</v>
      </c>
      <c r="E235" t="s">
        <v>11</v>
      </c>
      <c r="F235" s="13" t="s">
        <v>235</v>
      </c>
      <c r="G235" t="s">
        <v>598</v>
      </c>
      <c r="I235" t="s">
        <v>432</v>
      </c>
      <c r="J235" s="76">
        <v>0</v>
      </c>
      <c r="K235" s="76">
        <v>0</v>
      </c>
      <c r="L235" s="76">
        <v>0</v>
      </c>
      <c r="M235" s="76">
        <v>0</v>
      </c>
      <c r="N235" s="76">
        <v>0</v>
      </c>
      <c r="O235" s="76">
        <v>0</v>
      </c>
      <c r="P235" s="76">
        <v>1.3899999999999999E-2</v>
      </c>
      <c r="Q235" s="76">
        <v>0</v>
      </c>
      <c r="R235" s="56">
        <v>0</v>
      </c>
      <c r="S235" s="56">
        <v>0</v>
      </c>
    </row>
    <row r="236" spans="1:19" x14ac:dyDescent="0.25">
      <c r="A236" t="s">
        <v>49</v>
      </c>
      <c r="B236" t="s">
        <v>528</v>
      </c>
      <c r="C236" t="s">
        <v>129</v>
      </c>
      <c r="D236" t="s">
        <v>578</v>
      </c>
      <c r="E236" t="s">
        <v>11</v>
      </c>
      <c r="F236" s="13" t="s">
        <v>235</v>
      </c>
      <c r="G236" t="s">
        <v>599</v>
      </c>
      <c r="I236" t="s">
        <v>241</v>
      </c>
      <c r="J236" s="76">
        <v>0</v>
      </c>
      <c r="K236" s="76">
        <v>0</v>
      </c>
      <c r="L236" s="76">
        <v>0</v>
      </c>
      <c r="M236" s="76">
        <v>0</v>
      </c>
      <c r="N236" s="76">
        <v>0</v>
      </c>
      <c r="O236" s="76">
        <v>0</v>
      </c>
      <c r="P236" s="76">
        <v>1.6000000000000001E-3</v>
      </c>
      <c r="Q236" s="76">
        <v>0</v>
      </c>
      <c r="R236" s="56">
        <v>0</v>
      </c>
      <c r="S236" s="56">
        <v>0</v>
      </c>
    </row>
    <row r="237" spans="1:19" x14ac:dyDescent="0.25">
      <c r="A237" t="s">
        <v>49</v>
      </c>
      <c r="B237" t="s">
        <v>532</v>
      </c>
      <c r="C237" t="s">
        <v>129</v>
      </c>
      <c r="D237" t="s">
        <v>14</v>
      </c>
      <c r="E237" t="s">
        <v>11</v>
      </c>
      <c r="F237" s="13" t="s">
        <v>235</v>
      </c>
      <c r="G237" t="s">
        <v>600</v>
      </c>
      <c r="I237" t="s">
        <v>432</v>
      </c>
      <c r="J237" s="76">
        <v>0</v>
      </c>
      <c r="K237" s="76">
        <v>0</v>
      </c>
      <c r="L237" s="76">
        <v>0</v>
      </c>
      <c r="M237" s="76">
        <v>0</v>
      </c>
      <c r="N237" s="76">
        <v>0</v>
      </c>
      <c r="O237" s="76">
        <v>0</v>
      </c>
      <c r="P237" s="76">
        <v>3.3799999999999997E-2</v>
      </c>
      <c r="Q237" s="76">
        <v>0</v>
      </c>
      <c r="R237" s="56">
        <v>0</v>
      </c>
      <c r="S237" s="56">
        <v>0</v>
      </c>
    </row>
    <row r="238" spans="1:19" x14ac:dyDescent="0.25">
      <c r="A238" t="s">
        <v>49</v>
      </c>
      <c r="B238" t="s">
        <v>1250</v>
      </c>
      <c r="C238" t="s">
        <v>129</v>
      </c>
      <c r="D238" t="s">
        <v>1251</v>
      </c>
      <c r="E238" t="s">
        <v>11</v>
      </c>
      <c r="F238" s="13" t="s">
        <v>235</v>
      </c>
      <c r="G238" t="s">
        <v>1252</v>
      </c>
      <c r="I238" t="s">
        <v>292</v>
      </c>
      <c r="J238" s="76">
        <v>0</v>
      </c>
      <c r="K238" s="76">
        <v>0</v>
      </c>
      <c r="L238" s="76">
        <v>0</v>
      </c>
      <c r="M238" s="76">
        <v>0</v>
      </c>
      <c r="N238" s="76">
        <v>0</v>
      </c>
      <c r="O238" s="76">
        <v>0</v>
      </c>
      <c r="P238" s="76">
        <v>2.12E-2</v>
      </c>
      <c r="Q238" s="76">
        <v>0</v>
      </c>
      <c r="R238" s="56">
        <v>0</v>
      </c>
      <c r="S238" s="56">
        <v>0</v>
      </c>
    </row>
    <row r="239" spans="1:19" x14ac:dyDescent="0.25">
      <c r="A239" t="s">
        <v>49</v>
      </c>
      <c r="B239" t="s">
        <v>1250</v>
      </c>
      <c r="C239" t="s">
        <v>129</v>
      </c>
      <c r="D239" t="s">
        <v>14</v>
      </c>
      <c r="E239" t="s">
        <v>11</v>
      </c>
      <c r="F239" s="13" t="s">
        <v>235</v>
      </c>
      <c r="G239" t="s">
        <v>1252</v>
      </c>
      <c r="I239" t="s">
        <v>432</v>
      </c>
      <c r="J239" s="76">
        <v>0</v>
      </c>
      <c r="K239" s="76">
        <v>0</v>
      </c>
      <c r="L239" s="76">
        <v>0</v>
      </c>
      <c r="M239" s="76">
        <v>0</v>
      </c>
      <c r="N239" s="76">
        <v>0</v>
      </c>
      <c r="O239" s="76">
        <v>0</v>
      </c>
      <c r="P239" s="76">
        <v>2.01E-2</v>
      </c>
      <c r="Q239" s="76">
        <v>0</v>
      </c>
      <c r="R239" s="56">
        <v>0</v>
      </c>
      <c r="S239" s="56">
        <v>0</v>
      </c>
    </row>
    <row r="240" spans="1:19" x14ac:dyDescent="0.25">
      <c r="A240" t="s">
        <v>49</v>
      </c>
      <c r="B240" t="s">
        <v>1250</v>
      </c>
      <c r="C240" t="s">
        <v>129</v>
      </c>
      <c r="D240" t="s">
        <v>1253</v>
      </c>
      <c r="E240" t="s">
        <v>11</v>
      </c>
      <c r="F240" s="13" t="s">
        <v>235</v>
      </c>
      <c r="G240" t="s">
        <v>1252</v>
      </c>
      <c r="I240" t="s">
        <v>442</v>
      </c>
      <c r="J240" s="76">
        <v>0</v>
      </c>
      <c r="K240" s="76">
        <v>0</v>
      </c>
      <c r="L240" s="76">
        <v>0</v>
      </c>
      <c r="M240" s="76">
        <v>0</v>
      </c>
      <c r="N240" s="76">
        <v>0</v>
      </c>
      <c r="O240" s="76">
        <v>0</v>
      </c>
      <c r="P240" s="76">
        <v>0.1409</v>
      </c>
      <c r="Q240" s="76">
        <v>0</v>
      </c>
      <c r="R240" s="56">
        <v>0</v>
      </c>
      <c r="S240" s="56">
        <v>0</v>
      </c>
    </row>
    <row r="241" spans="1:19" x14ac:dyDescent="0.25">
      <c r="A241" t="s">
        <v>49</v>
      </c>
      <c r="B241" t="s">
        <v>1250</v>
      </c>
      <c r="C241" t="s">
        <v>129</v>
      </c>
      <c r="D241" t="s">
        <v>655</v>
      </c>
      <c r="E241" t="s">
        <v>11</v>
      </c>
      <c r="F241" s="13" t="s">
        <v>235</v>
      </c>
      <c r="G241" t="s">
        <v>1252</v>
      </c>
      <c r="I241" t="s">
        <v>393</v>
      </c>
      <c r="J241" s="76">
        <v>0</v>
      </c>
      <c r="K241" s="76">
        <v>0</v>
      </c>
      <c r="L241" s="76">
        <v>0</v>
      </c>
      <c r="M241" s="76">
        <v>0</v>
      </c>
      <c r="N241" s="76">
        <v>0</v>
      </c>
      <c r="O241" s="76">
        <v>0</v>
      </c>
      <c r="P241" s="76">
        <v>2.7000000000000001E-3</v>
      </c>
      <c r="Q241" s="76">
        <v>0</v>
      </c>
      <c r="R241" s="56">
        <v>0</v>
      </c>
      <c r="S241" s="56">
        <v>0</v>
      </c>
    </row>
    <row r="242" spans="1:19" x14ac:dyDescent="0.25">
      <c r="A242" t="s">
        <v>49</v>
      </c>
      <c r="B242" t="s">
        <v>536</v>
      </c>
      <c r="C242" t="s">
        <v>129</v>
      </c>
      <c r="D242" t="s">
        <v>14</v>
      </c>
      <c r="E242" t="s">
        <v>11</v>
      </c>
      <c r="F242" s="13" t="s">
        <v>235</v>
      </c>
      <c r="G242" t="s">
        <v>1254</v>
      </c>
      <c r="I242" t="s">
        <v>432</v>
      </c>
      <c r="J242" s="76">
        <v>0</v>
      </c>
      <c r="K242" s="76">
        <v>0</v>
      </c>
      <c r="L242" s="76">
        <v>0</v>
      </c>
      <c r="M242" s="76">
        <v>0</v>
      </c>
      <c r="N242" s="76">
        <v>0</v>
      </c>
      <c r="O242" s="76">
        <v>0</v>
      </c>
      <c r="P242" s="76">
        <v>3.4228728342841787E-4</v>
      </c>
      <c r="Q242" s="76">
        <v>0</v>
      </c>
      <c r="R242" s="56">
        <v>0</v>
      </c>
      <c r="S242" s="56">
        <v>0</v>
      </c>
    </row>
    <row r="243" spans="1:19" x14ac:dyDescent="0.25">
      <c r="A243" t="s">
        <v>49</v>
      </c>
      <c r="B243" t="s">
        <v>538</v>
      </c>
      <c r="C243" t="s">
        <v>129</v>
      </c>
      <c r="D243" t="s">
        <v>14</v>
      </c>
      <c r="E243" t="s">
        <v>11</v>
      </c>
      <c r="F243" s="13" t="s">
        <v>235</v>
      </c>
      <c r="G243" t="s">
        <v>601</v>
      </c>
      <c r="I243" t="s">
        <v>432</v>
      </c>
      <c r="J243" s="76">
        <v>0</v>
      </c>
      <c r="K243" s="76">
        <v>0</v>
      </c>
      <c r="L243" s="76">
        <v>0</v>
      </c>
      <c r="M243" s="76">
        <v>0</v>
      </c>
      <c r="N243" s="76">
        <v>0</v>
      </c>
      <c r="O243" s="76">
        <v>0</v>
      </c>
      <c r="P243" s="76">
        <v>0.2346</v>
      </c>
      <c r="Q243" s="76">
        <v>0</v>
      </c>
      <c r="R243" s="56">
        <v>0</v>
      </c>
      <c r="S243" s="56">
        <v>0</v>
      </c>
    </row>
    <row r="244" spans="1:19" x14ac:dyDescent="0.25">
      <c r="A244" t="s">
        <v>49</v>
      </c>
      <c r="B244" t="s">
        <v>538</v>
      </c>
      <c r="C244" t="s">
        <v>129</v>
      </c>
      <c r="D244" t="s">
        <v>653</v>
      </c>
      <c r="E244" t="s">
        <v>11</v>
      </c>
      <c r="F244" s="13" t="s">
        <v>235</v>
      </c>
      <c r="G244" t="s">
        <v>601</v>
      </c>
      <c r="I244" t="s">
        <v>325</v>
      </c>
      <c r="J244" s="76">
        <v>0</v>
      </c>
      <c r="K244" s="76">
        <v>0</v>
      </c>
      <c r="L244" s="76">
        <v>0</v>
      </c>
      <c r="M244" s="76">
        <v>0</v>
      </c>
      <c r="N244" s="76">
        <v>0</v>
      </c>
      <c r="O244" s="76">
        <v>0</v>
      </c>
      <c r="P244" s="76">
        <v>2.5999999999999999E-3</v>
      </c>
      <c r="Q244" s="76">
        <v>0</v>
      </c>
      <c r="R244" s="56">
        <v>0</v>
      </c>
      <c r="S244" s="56">
        <v>0</v>
      </c>
    </row>
    <row r="245" spans="1:19" x14ac:dyDescent="0.25">
      <c r="A245" t="s">
        <v>49</v>
      </c>
      <c r="B245" t="s">
        <v>1255</v>
      </c>
      <c r="C245" t="s">
        <v>129</v>
      </c>
      <c r="D245" t="s">
        <v>1251</v>
      </c>
      <c r="E245" t="s">
        <v>11</v>
      </c>
      <c r="F245" s="13" t="s">
        <v>235</v>
      </c>
      <c r="G245" t="s">
        <v>1256</v>
      </c>
      <c r="I245" t="s">
        <v>292</v>
      </c>
      <c r="J245" s="76">
        <v>0</v>
      </c>
      <c r="K245" s="76">
        <v>0</v>
      </c>
      <c r="L245" s="76">
        <v>0</v>
      </c>
      <c r="M245" s="76">
        <v>0</v>
      </c>
      <c r="N245" s="76">
        <v>0</v>
      </c>
      <c r="O245" s="76">
        <v>0</v>
      </c>
      <c r="P245" s="76">
        <v>3.5000000000000001E-3</v>
      </c>
      <c r="Q245" s="76">
        <v>0</v>
      </c>
      <c r="R245" s="56">
        <v>0</v>
      </c>
      <c r="S245" s="56">
        <v>0</v>
      </c>
    </row>
    <row r="246" spans="1:19" x14ac:dyDescent="0.25">
      <c r="A246" t="s">
        <v>49</v>
      </c>
      <c r="B246" t="s">
        <v>1255</v>
      </c>
      <c r="C246" t="s">
        <v>129</v>
      </c>
      <c r="D246" t="s">
        <v>14</v>
      </c>
      <c r="E246" t="s">
        <v>11</v>
      </c>
      <c r="F246" s="13" t="s">
        <v>235</v>
      </c>
      <c r="G246" t="s">
        <v>1256</v>
      </c>
      <c r="I246" t="s">
        <v>432</v>
      </c>
      <c r="J246" s="76">
        <v>0</v>
      </c>
      <c r="K246" s="76">
        <v>0</v>
      </c>
      <c r="L246" s="76">
        <v>0</v>
      </c>
      <c r="M246" s="76">
        <v>0</v>
      </c>
      <c r="N246" s="76">
        <v>0</v>
      </c>
      <c r="O246" s="76">
        <v>0</v>
      </c>
      <c r="P246" s="76">
        <v>8.6199999999999999E-2</v>
      </c>
      <c r="Q246" s="76">
        <v>0</v>
      </c>
      <c r="R246" s="56">
        <v>0</v>
      </c>
      <c r="S246" s="56">
        <v>0</v>
      </c>
    </row>
    <row r="247" spans="1:19" x14ac:dyDescent="0.25">
      <c r="A247" t="s">
        <v>49</v>
      </c>
      <c r="B247" t="s">
        <v>1255</v>
      </c>
      <c r="C247" t="s">
        <v>129</v>
      </c>
      <c r="D247" t="s">
        <v>1253</v>
      </c>
      <c r="E247" t="s">
        <v>11</v>
      </c>
      <c r="F247" s="13" t="s">
        <v>235</v>
      </c>
      <c r="G247" t="s">
        <v>1256</v>
      </c>
      <c r="I247" t="s">
        <v>442</v>
      </c>
      <c r="J247" s="76">
        <v>0</v>
      </c>
      <c r="K247" s="76">
        <v>0</v>
      </c>
      <c r="L247" s="76">
        <v>0</v>
      </c>
      <c r="M247" s="76">
        <v>0</v>
      </c>
      <c r="N247" s="76">
        <v>0</v>
      </c>
      <c r="O247" s="76">
        <v>0</v>
      </c>
      <c r="P247" s="76">
        <v>3.4200000000000001E-2</v>
      </c>
      <c r="Q247" s="76">
        <v>0</v>
      </c>
      <c r="R247" s="56">
        <v>0</v>
      </c>
      <c r="S247" s="56">
        <v>0</v>
      </c>
    </row>
    <row r="248" spans="1:19" x14ac:dyDescent="0.25">
      <c r="A248" t="s">
        <v>49</v>
      </c>
      <c r="B248" t="s">
        <v>542</v>
      </c>
      <c r="C248" t="s">
        <v>129</v>
      </c>
      <c r="D248" t="s">
        <v>14</v>
      </c>
      <c r="E248" t="s">
        <v>11</v>
      </c>
      <c r="F248" s="13" t="s">
        <v>235</v>
      </c>
      <c r="G248" t="s">
        <v>602</v>
      </c>
      <c r="I248" t="s">
        <v>432</v>
      </c>
      <c r="J248" s="76">
        <v>0</v>
      </c>
      <c r="K248" s="76">
        <v>0</v>
      </c>
      <c r="L248" s="76">
        <v>0</v>
      </c>
      <c r="M248" s="76">
        <v>0</v>
      </c>
      <c r="N248" s="76">
        <v>0</v>
      </c>
      <c r="O248" s="76">
        <v>0</v>
      </c>
      <c r="P248" s="76">
        <v>3.9199999999999999E-2</v>
      </c>
      <c r="Q248" s="76">
        <v>0</v>
      </c>
      <c r="R248" s="56">
        <v>0</v>
      </c>
      <c r="S248" s="56">
        <v>0</v>
      </c>
    </row>
    <row r="249" spans="1:19" x14ac:dyDescent="0.25">
      <c r="A249" t="s">
        <v>49</v>
      </c>
      <c r="B249" t="s">
        <v>544</v>
      </c>
      <c r="C249" t="s">
        <v>129</v>
      </c>
      <c r="D249" t="s">
        <v>14</v>
      </c>
      <c r="E249" t="s">
        <v>11</v>
      </c>
      <c r="F249" s="13" t="s">
        <v>235</v>
      </c>
      <c r="G249" t="s">
        <v>1257</v>
      </c>
      <c r="I249" t="s">
        <v>432</v>
      </c>
      <c r="J249" s="76">
        <v>0</v>
      </c>
      <c r="K249" s="76">
        <v>0</v>
      </c>
      <c r="L249" s="76">
        <v>0</v>
      </c>
      <c r="M249" s="76">
        <v>0</v>
      </c>
      <c r="N249" s="76">
        <v>0</v>
      </c>
      <c r="O249" s="76">
        <v>0</v>
      </c>
      <c r="P249" s="76">
        <v>2.4400000000000002E-2</v>
      </c>
      <c r="Q249" s="76">
        <v>0</v>
      </c>
      <c r="R249" s="56">
        <v>0</v>
      </c>
      <c r="S249" s="56">
        <v>0</v>
      </c>
    </row>
    <row r="250" spans="1:19" x14ac:dyDescent="0.25">
      <c r="A250" t="s">
        <v>49</v>
      </c>
      <c r="B250" t="s">
        <v>546</v>
      </c>
      <c r="C250" t="s">
        <v>129</v>
      </c>
      <c r="D250" t="s">
        <v>14</v>
      </c>
      <c r="E250" t="s">
        <v>11</v>
      </c>
      <c r="F250" s="13" t="s">
        <v>235</v>
      </c>
      <c r="G250" t="s">
        <v>603</v>
      </c>
      <c r="I250" t="s">
        <v>432</v>
      </c>
      <c r="J250" s="76">
        <v>0</v>
      </c>
      <c r="K250" s="76">
        <v>0</v>
      </c>
      <c r="L250" s="76">
        <v>0</v>
      </c>
      <c r="M250" s="76">
        <v>0</v>
      </c>
      <c r="N250" s="76">
        <v>0</v>
      </c>
      <c r="O250" s="76">
        <v>0</v>
      </c>
      <c r="P250" s="76">
        <v>2.4199999999999999E-2</v>
      </c>
      <c r="Q250" s="76">
        <v>0</v>
      </c>
      <c r="R250" s="56">
        <v>0</v>
      </c>
      <c r="S250" s="56">
        <v>0</v>
      </c>
    </row>
    <row r="251" spans="1:19" x14ac:dyDescent="0.25">
      <c r="A251" t="s">
        <v>49</v>
      </c>
      <c r="B251" t="s">
        <v>179</v>
      </c>
      <c r="C251" t="s">
        <v>129</v>
      </c>
      <c r="D251" t="s">
        <v>14</v>
      </c>
      <c r="E251" t="s">
        <v>11</v>
      </c>
      <c r="F251" s="13" t="s">
        <v>235</v>
      </c>
      <c r="G251" t="s">
        <v>604</v>
      </c>
      <c r="I251" t="s">
        <v>432</v>
      </c>
      <c r="J251" s="76">
        <v>0.92</v>
      </c>
      <c r="K251" s="76">
        <v>0.92</v>
      </c>
      <c r="L251" s="76">
        <v>0.92</v>
      </c>
      <c r="M251" s="76">
        <v>0.92</v>
      </c>
      <c r="N251" s="76">
        <v>0.92</v>
      </c>
      <c r="O251" s="76">
        <v>0.92</v>
      </c>
      <c r="P251" s="76">
        <v>0</v>
      </c>
      <c r="Q251" s="76">
        <v>0.92</v>
      </c>
      <c r="R251" s="56">
        <v>0.92</v>
      </c>
      <c r="S251" s="56">
        <v>0.92</v>
      </c>
    </row>
    <row r="252" spans="1:19" x14ac:dyDescent="0.25">
      <c r="A252" t="s">
        <v>49</v>
      </c>
      <c r="B252" t="s">
        <v>179</v>
      </c>
      <c r="C252" t="s">
        <v>129</v>
      </c>
      <c r="D252" t="s">
        <v>180</v>
      </c>
      <c r="E252" t="s">
        <v>11</v>
      </c>
      <c r="F252" s="13" t="s">
        <v>235</v>
      </c>
      <c r="G252" t="s">
        <v>604</v>
      </c>
      <c r="I252" t="s">
        <v>445</v>
      </c>
      <c r="J252" s="76">
        <v>0.08</v>
      </c>
      <c r="K252" s="76">
        <v>0.08</v>
      </c>
      <c r="L252" s="76">
        <v>0.08</v>
      </c>
      <c r="M252" s="76">
        <v>0.08</v>
      </c>
      <c r="N252" s="76">
        <v>0.08</v>
      </c>
      <c r="O252" s="76">
        <v>0.08</v>
      </c>
      <c r="P252" s="76">
        <v>0</v>
      </c>
      <c r="Q252" s="76">
        <v>0.08</v>
      </c>
      <c r="R252" s="56">
        <v>0.08</v>
      </c>
      <c r="S252" s="56">
        <v>0.08</v>
      </c>
    </row>
    <row r="253" spans="1:19" x14ac:dyDescent="0.25">
      <c r="A253" t="s">
        <v>49</v>
      </c>
      <c r="B253" t="s">
        <v>549</v>
      </c>
      <c r="C253" t="s">
        <v>129</v>
      </c>
      <c r="D253" t="s">
        <v>180</v>
      </c>
      <c r="E253" t="s">
        <v>11</v>
      </c>
      <c r="F253" s="13" t="s">
        <v>235</v>
      </c>
      <c r="G253" t="s">
        <v>605</v>
      </c>
      <c r="I253" t="s">
        <v>445</v>
      </c>
      <c r="J253" s="76">
        <v>0</v>
      </c>
      <c r="K253" s="76">
        <v>0</v>
      </c>
      <c r="L253" s="76">
        <v>0</v>
      </c>
      <c r="M253" s="76">
        <v>0</v>
      </c>
      <c r="N253" s="76">
        <v>0</v>
      </c>
      <c r="O253" s="76">
        <v>0</v>
      </c>
      <c r="P253" s="76">
        <v>6.6E-3</v>
      </c>
      <c r="Q253" s="76">
        <v>0</v>
      </c>
      <c r="R253" s="56">
        <v>0</v>
      </c>
      <c r="S253" s="56">
        <v>0</v>
      </c>
    </row>
    <row r="254" spans="1:19" x14ac:dyDescent="0.25">
      <c r="A254" t="s">
        <v>49</v>
      </c>
      <c r="B254" t="s">
        <v>1258</v>
      </c>
      <c r="C254" t="s">
        <v>129</v>
      </c>
      <c r="D254" t="s">
        <v>1253</v>
      </c>
      <c r="E254" t="s">
        <v>11</v>
      </c>
      <c r="F254" s="13" t="s">
        <v>235</v>
      </c>
      <c r="G254" t="s">
        <v>1259</v>
      </c>
      <c r="I254" t="s">
        <v>442</v>
      </c>
      <c r="J254" s="76">
        <v>0</v>
      </c>
      <c r="K254" s="76">
        <v>0</v>
      </c>
      <c r="L254" s="76">
        <v>0</v>
      </c>
      <c r="M254" s="76">
        <v>0</v>
      </c>
      <c r="N254" s="76">
        <v>0</v>
      </c>
      <c r="O254" s="76">
        <v>0</v>
      </c>
      <c r="P254" s="76">
        <v>2.2200000000000001E-2</v>
      </c>
      <c r="Q254" s="76">
        <v>0</v>
      </c>
      <c r="R254" s="56">
        <v>0</v>
      </c>
      <c r="S254" s="56">
        <v>0</v>
      </c>
    </row>
    <row r="255" spans="1:19" x14ac:dyDescent="0.25">
      <c r="A255" t="s">
        <v>49</v>
      </c>
      <c r="B255" t="s">
        <v>551</v>
      </c>
      <c r="C255" t="s">
        <v>129</v>
      </c>
      <c r="D255" t="s">
        <v>579</v>
      </c>
      <c r="E255" t="s">
        <v>11</v>
      </c>
      <c r="F255" s="13" t="s">
        <v>235</v>
      </c>
      <c r="G255" t="s">
        <v>606</v>
      </c>
      <c r="I255" t="s">
        <v>295</v>
      </c>
      <c r="J255" s="76">
        <v>0</v>
      </c>
      <c r="K255" s="76">
        <v>0</v>
      </c>
      <c r="L255" s="76">
        <v>0</v>
      </c>
      <c r="M255" s="76">
        <v>0</v>
      </c>
      <c r="N255" s="76">
        <v>0</v>
      </c>
      <c r="O255" s="76">
        <v>0</v>
      </c>
      <c r="P255" s="76">
        <v>0.23719999999999999</v>
      </c>
      <c r="Q255" s="76">
        <v>0</v>
      </c>
      <c r="R255" s="56">
        <v>0</v>
      </c>
      <c r="S255" s="56">
        <v>0</v>
      </c>
    </row>
    <row r="256" spans="1:19" x14ac:dyDescent="0.25">
      <c r="A256" t="s">
        <v>49</v>
      </c>
      <c r="B256" t="s">
        <v>553</v>
      </c>
      <c r="C256" t="s">
        <v>129</v>
      </c>
      <c r="D256" t="s">
        <v>180</v>
      </c>
      <c r="E256" t="s">
        <v>11</v>
      </c>
      <c r="F256" s="13" t="s">
        <v>235</v>
      </c>
      <c r="G256" t="s">
        <v>607</v>
      </c>
      <c r="I256" t="s">
        <v>445</v>
      </c>
      <c r="J256" s="76">
        <v>0</v>
      </c>
      <c r="K256" s="76">
        <v>0</v>
      </c>
      <c r="L256" s="76">
        <v>0</v>
      </c>
      <c r="M256" s="76">
        <v>0</v>
      </c>
      <c r="N256" s="76">
        <v>0</v>
      </c>
      <c r="O256" s="76">
        <v>0</v>
      </c>
      <c r="P256" s="76">
        <v>3.5999999999999999E-3</v>
      </c>
      <c r="Q256" s="76">
        <v>0</v>
      </c>
      <c r="R256" s="56">
        <v>0</v>
      </c>
      <c r="S256" s="56">
        <v>0</v>
      </c>
    </row>
    <row r="257" spans="1:19" x14ac:dyDescent="0.25">
      <c r="A257" t="s">
        <v>49</v>
      </c>
      <c r="B257" t="s">
        <v>555</v>
      </c>
      <c r="C257" t="s">
        <v>129</v>
      </c>
      <c r="D257" t="s">
        <v>14</v>
      </c>
      <c r="E257" t="s">
        <v>11</v>
      </c>
      <c r="F257" s="13" t="s">
        <v>235</v>
      </c>
      <c r="G257" t="s">
        <v>608</v>
      </c>
      <c r="I257" t="s">
        <v>432</v>
      </c>
      <c r="J257" s="76">
        <v>0</v>
      </c>
      <c r="K257" s="76">
        <v>0</v>
      </c>
      <c r="L257" s="76">
        <v>0</v>
      </c>
      <c r="M257" s="76">
        <v>0</v>
      </c>
      <c r="N257" s="76">
        <v>0</v>
      </c>
      <c r="O257" s="76">
        <v>0</v>
      </c>
      <c r="P257" s="76">
        <v>6.4999999999999997E-3</v>
      </c>
      <c r="Q257" s="76">
        <v>0</v>
      </c>
      <c r="R257" s="56">
        <v>0</v>
      </c>
      <c r="S257" s="56">
        <v>0</v>
      </c>
    </row>
    <row r="258" spans="1:19" x14ac:dyDescent="0.25">
      <c r="A258" t="s">
        <v>181</v>
      </c>
      <c r="B258" t="s">
        <v>150</v>
      </c>
      <c r="C258" t="s">
        <v>129</v>
      </c>
      <c r="D258" t="s">
        <v>14</v>
      </c>
      <c r="E258" t="s">
        <v>11</v>
      </c>
      <c r="F258" s="13" t="s">
        <v>293</v>
      </c>
      <c r="G258" t="s">
        <v>585</v>
      </c>
      <c r="I258" t="s">
        <v>432</v>
      </c>
      <c r="J258" s="76">
        <v>1</v>
      </c>
      <c r="K258" s="76">
        <v>1</v>
      </c>
      <c r="L258" s="76">
        <v>1</v>
      </c>
      <c r="M258" s="76">
        <v>1</v>
      </c>
      <c r="N258" s="76">
        <v>1</v>
      </c>
      <c r="O258" s="76">
        <v>1</v>
      </c>
      <c r="P258" s="76">
        <v>1</v>
      </c>
      <c r="Q258" s="76">
        <v>1</v>
      </c>
      <c r="R258" s="56">
        <v>1</v>
      </c>
      <c r="S258" s="56">
        <v>1</v>
      </c>
    </row>
    <row r="259" spans="1:19" x14ac:dyDescent="0.25">
      <c r="A259" t="s">
        <v>37</v>
      </c>
      <c r="B259" t="s">
        <v>150</v>
      </c>
      <c r="C259" t="s">
        <v>129</v>
      </c>
      <c r="D259" t="s">
        <v>182</v>
      </c>
      <c r="E259" t="s">
        <v>11</v>
      </c>
      <c r="F259" s="13" t="s">
        <v>290</v>
      </c>
      <c r="G259" t="s">
        <v>585</v>
      </c>
      <c r="I259" t="s">
        <v>309</v>
      </c>
      <c r="J259" s="76">
        <v>1</v>
      </c>
      <c r="K259" s="76">
        <v>1</v>
      </c>
      <c r="L259" s="76">
        <v>1</v>
      </c>
      <c r="M259" s="76">
        <v>1</v>
      </c>
      <c r="N259" s="76">
        <v>1</v>
      </c>
      <c r="O259" s="76">
        <v>1</v>
      </c>
      <c r="P259" s="76">
        <v>1</v>
      </c>
      <c r="Q259" s="76">
        <v>1</v>
      </c>
      <c r="R259" s="56">
        <v>1</v>
      </c>
      <c r="S259" s="56">
        <v>1</v>
      </c>
    </row>
    <row r="260" spans="1:19" x14ac:dyDescent="0.25">
      <c r="A260" t="s">
        <v>183</v>
      </c>
      <c r="B260" t="s">
        <v>129</v>
      </c>
      <c r="C260" t="s">
        <v>129</v>
      </c>
      <c r="D260" t="s">
        <v>14</v>
      </c>
      <c r="E260" t="s">
        <v>11</v>
      </c>
      <c r="F260" s="13" t="s">
        <v>434</v>
      </c>
      <c r="I260" t="s">
        <v>432</v>
      </c>
      <c r="J260" s="76">
        <v>1</v>
      </c>
      <c r="K260" s="76">
        <v>1</v>
      </c>
      <c r="L260" s="76">
        <v>1</v>
      </c>
      <c r="M260" s="76">
        <v>1</v>
      </c>
      <c r="N260" s="76">
        <v>1</v>
      </c>
      <c r="O260" s="76">
        <v>1</v>
      </c>
      <c r="P260" s="76">
        <v>1</v>
      </c>
      <c r="Q260" s="76">
        <v>1</v>
      </c>
      <c r="R260" s="56">
        <v>1</v>
      </c>
      <c r="S260" s="56">
        <v>1</v>
      </c>
    </row>
    <row r="261" spans="1:19" x14ac:dyDescent="0.25">
      <c r="A261" t="s">
        <v>184</v>
      </c>
      <c r="B261" t="s">
        <v>129</v>
      </c>
      <c r="C261" t="s">
        <v>129</v>
      </c>
      <c r="D261" t="s">
        <v>1260</v>
      </c>
      <c r="E261" t="s">
        <v>11</v>
      </c>
      <c r="F261" s="13" t="s">
        <v>291</v>
      </c>
      <c r="I261" t="s">
        <v>1261</v>
      </c>
      <c r="J261" s="76">
        <v>1</v>
      </c>
      <c r="K261" s="76">
        <v>1</v>
      </c>
      <c r="L261" s="76">
        <v>1</v>
      </c>
      <c r="M261" s="76">
        <v>1</v>
      </c>
      <c r="N261" s="76">
        <v>1</v>
      </c>
      <c r="O261" s="76">
        <v>1</v>
      </c>
      <c r="P261" s="76">
        <v>1</v>
      </c>
      <c r="Q261" s="76">
        <v>1</v>
      </c>
      <c r="R261" s="56">
        <v>1</v>
      </c>
      <c r="S261" s="56">
        <v>1</v>
      </c>
    </row>
    <row r="262" spans="1:19" x14ac:dyDescent="0.25">
      <c r="A262" t="s">
        <v>185</v>
      </c>
      <c r="B262" t="s">
        <v>129</v>
      </c>
      <c r="C262" t="s">
        <v>129</v>
      </c>
      <c r="D262" t="s">
        <v>10</v>
      </c>
      <c r="E262" t="s">
        <v>11</v>
      </c>
      <c r="F262" s="13" t="s">
        <v>411</v>
      </c>
      <c r="I262" t="s">
        <v>403</v>
      </c>
      <c r="J262" s="76">
        <v>0.54</v>
      </c>
      <c r="K262" s="76">
        <v>0.54</v>
      </c>
      <c r="L262" s="76">
        <v>0.54</v>
      </c>
      <c r="M262" s="76">
        <v>0.54</v>
      </c>
      <c r="N262" s="76">
        <v>0.54</v>
      </c>
      <c r="O262" s="76">
        <v>0.54</v>
      </c>
      <c r="P262" s="76">
        <v>0.54</v>
      </c>
      <c r="Q262" s="76">
        <v>0.54</v>
      </c>
      <c r="R262" s="56">
        <v>0.54</v>
      </c>
      <c r="S262" s="56">
        <v>1</v>
      </c>
    </row>
    <row r="263" spans="1:19" x14ac:dyDescent="0.25">
      <c r="A263" t="s">
        <v>185</v>
      </c>
      <c r="B263" t="s">
        <v>129</v>
      </c>
      <c r="C263" t="s">
        <v>129</v>
      </c>
      <c r="D263" t="s">
        <v>10</v>
      </c>
      <c r="E263" t="s">
        <v>55</v>
      </c>
      <c r="F263" s="13" t="s">
        <v>411</v>
      </c>
      <c r="I263" t="s">
        <v>416</v>
      </c>
      <c r="J263" s="76">
        <v>0.46</v>
      </c>
      <c r="K263" s="76">
        <v>0.46</v>
      </c>
      <c r="L263" s="76">
        <v>0.46</v>
      </c>
      <c r="M263" s="76">
        <v>0.46</v>
      </c>
      <c r="N263" s="76">
        <v>0.46</v>
      </c>
      <c r="O263" s="76">
        <v>0.46</v>
      </c>
      <c r="P263" s="76">
        <v>0.46</v>
      </c>
      <c r="Q263" s="76">
        <v>0.46</v>
      </c>
      <c r="R263" s="56">
        <v>0.46</v>
      </c>
      <c r="S263" s="56">
        <v>0</v>
      </c>
    </row>
    <row r="264" spans="1:19" x14ac:dyDescent="0.25">
      <c r="A264" t="s">
        <v>186</v>
      </c>
      <c r="B264" t="s">
        <v>129</v>
      </c>
      <c r="C264" t="s">
        <v>129</v>
      </c>
      <c r="D264" t="s">
        <v>10</v>
      </c>
      <c r="E264" t="s">
        <v>11</v>
      </c>
      <c r="F264" s="13" t="s">
        <v>227</v>
      </c>
      <c r="I264" t="s">
        <v>403</v>
      </c>
      <c r="J264" s="76">
        <v>0.113</v>
      </c>
      <c r="K264" s="76">
        <v>0.27900000000000003</v>
      </c>
      <c r="L264" s="76">
        <v>0.113</v>
      </c>
      <c r="M264" s="76">
        <v>0.113</v>
      </c>
      <c r="N264" s="76">
        <v>0.113</v>
      </c>
      <c r="O264" s="76">
        <v>0.113</v>
      </c>
      <c r="P264" s="76">
        <v>0.113</v>
      </c>
      <c r="Q264" s="76">
        <v>0.113</v>
      </c>
      <c r="R264" s="56">
        <v>0.113</v>
      </c>
      <c r="S264" s="56">
        <v>0.113</v>
      </c>
    </row>
    <row r="265" spans="1:19" x14ac:dyDescent="0.25">
      <c r="A265" t="s">
        <v>186</v>
      </c>
      <c r="B265" t="s">
        <v>129</v>
      </c>
      <c r="C265" t="s">
        <v>129</v>
      </c>
      <c r="D265" t="s">
        <v>1262</v>
      </c>
      <c r="E265" t="s">
        <v>11</v>
      </c>
      <c r="F265" s="13" t="s">
        <v>227</v>
      </c>
      <c r="I265" t="s">
        <v>228</v>
      </c>
      <c r="J265" s="76">
        <v>8.0000000000000002E-3</v>
      </c>
      <c r="K265" s="76">
        <v>1.7000000000000001E-2</v>
      </c>
      <c r="L265" s="76">
        <v>8.0000000000000002E-3</v>
      </c>
      <c r="M265" s="76">
        <v>8.0000000000000002E-3</v>
      </c>
      <c r="N265" s="76">
        <v>8.0000000000000002E-3</v>
      </c>
      <c r="O265" s="76">
        <v>8.0000000000000002E-3</v>
      </c>
      <c r="P265" s="76">
        <v>8.0000000000000002E-3</v>
      </c>
      <c r="Q265" s="76">
        <v>8.0000000000000002E-3</v>
      </c>
      <c r="R265" s="56">
        <v>8.0000000000000002E-3</v>
      </c>
      <c r="S265" s="56">
        <v>8.0000000000000002E-3</v>
      </c>
    </row>
    <row r="266" spans="1:19" x14ac:dyDescent="0.25">
      <c r="A266" t="s">
        <v>186</v>
      </c>
      <c r="B266" t="s">
        <v>129</v>
      </c>
      <c r="C266" t="s">
        <v>129</v>
      </c>
      <c r="D266" t="s">
        <v>1263</v>
      </c>
      <c r="E266" t="s">
        <v>11</v>
      </c>
      <c r="F266" s="13" t="s">
        <v>227</v>
      </c>
      <c r="I266" t="s">
        <v>236</v>
      </c>
      <c r="J266" s="76">
        <v>8.0000000000000002E-3</v>
      </c>
      <c r="K266" s="76">
        <v>6.0000000000000001E-3</v>
      </c>
      <c r="L266" s="76">
        <v>8.0000000000000002E-3</v>
      </c>
      <c r="M266" s="76">
        <v>8.0000000000000002E-3</v>
      </c>
      <c r="N266" s="76">
        <v>8.0000000000000002E-3</v>
      </c>
      <c r="O266" s="76">
        <v>8.0000000000000002E-3</v>
      </c>
      <c r="P266" s="76">
        <v>8.0000000000000002E-3</v>
      </c>
      <c r="Q266" s="76">
        <v>8.0000000000000002E-3</v>
      </c>
      <c r="R266" s="56">
        <v>8.0000000000000002E-3</v>
      </c>
      <c r="S266" s="56">
        <v>8.0000000000000002E-3</v>
      </c>
    </row>
    <row r="267" spans="1:19" x14ac:dyDescent="0.25">
      <c r="A267" t="s">
        <v>186</v>
      </c>
      <c r="B267" t="s">
        <v>129</v>
      </c>
      <c r="C267" t="s">
        <v>129</v>
      </c>
      <c r="D267" t="s">
        <v>187</v>
      </c>
      <c r="E267" t="s">
        <v>11</v>
      </c>
      <c r="F267" s="13" t="s">
        <v>227</v>
      </c>
      <c r="I267" t="s">
        <v>273</v>
      </c>
      <c r="J267" s="76">
        <v>3.4000000000000002E-2</v>
      </c>
      <c r="K267" s="76">
        <v>0.01</v>
      </c>
      <c r="L267" s="76">
        <v>3.4000000000000002E-2</v>
      </c>
      <c r="M267" s="76">
        <v>3.4000000000000002E-2</v>
      </c>
      <c r="N267" s="76">
        <v>3.4000000000000002E-2</v>
      </c>
      <c r="O267" s="76">
        <v>3.4000000000000002E-2</v>
      </c>
      <c r="P267" s="76">
        <v>3.4000000000000002E-2</v>
      </c>
      <c r="Q267" s="76">
        <v>3.4000000000000002E-2</v>
      </c>
      <c r="R267" s="56">
        <v>3.4000000000000002E-2</v>
      </c>
      <c r="S267" s="56">
        <v>3.4000000000000002E-2</v>
      </c>
    </row>
    <row r="268" spans="1:19" x14ac:dyDescent="0.25">
      <c r="A268" t="s">
        <v>186</v>
      </c>
      <c r="B268" t="s">
        <v>129</v>
      </c>
      <c r="C268" t="s">
        <v>129</v>
      </c>
      <c r="D268" t="s">
        <v>97</v>
      </c>
      <c r="E268" t="s">
        <v>11</v>
      </c>
      <c r="F268" s="13" t="s">
        <v>227</v>
      </c>
      <c r="I268" t="s">
        <v>1264</v>
      </c>
      <c r="J268" s="76">
        <v>5.0000000000000001E-3</v>
      </c>
      <c r="K268" s="76">
        <v>0</v>
      </c>
      <c r="L268" s="76">
        <v>5.0000000000000001E-3</v>
      </c>
      <c r="M268" s="76">
        <v>5.0000000000000001E-3</v>
      </c>
      <c r="N268" s="76">
        <v>5.0000000000000001E-3</v>
      </c>
      <c r="O268" s="76">
        <v>5.0000000000000001E-3</v>
      </c>
      <c r="P268" s="76">
        <v>5.0000000000000001E-3</v>
      </c>
      <c r="Q268" s="76">
        <v>5.0000000000000001E-3</v>
      </c>
      <c r="R268" s="56">
        <v>5.0000000000000001E-3</v>
      </c>
      <c r="S268" s="56">
        <v>5.0000000000000001E-3</v>
      </c>
    </row>
    <row r="269" spans="1:19" x14ac:dyDescent="0.25">
      <c r="A269" t="s">
        <v>186</v>
      </c>
      <c r="B269" t="s">
        <v>129</v>
      </c>
      <c r="C269" t="s">
        <v>129</v>
      </c>
      <c r="D269" t="s">
        <v>189</v>
      </c>
      <c r="E269" t="s">
        <v>11</v>
      </c>
      <c r="F269" s="13" t="s">
        <v>227</v>
      </c>
      <c r="I269" t="s">
        <v>327</v>
      </c>
      <c r="J269" s="76">
        <v>0.129</v>
      </c>
      <c r="K269" s="76">
        <v>0.108</v>
      </c>
      <c r="L269" s="76">
        <v>0.129</v>
      </c>
      <c r="M269" s="76">
        <v>0.129</v>
      </c>
      <c r="N269" s="76">
        <v>0.129</v>
      </c>
      <c r="O269" s="76">
        <v>0.129</v>
      </c>
      <c r="P269" s="76">
        <v>0.129</v>
      </c>
      <c r="Q269" s="76">
        <v>0.129</v>
      </c>
      <c r="R269" s="56">
        <v>0.129</v>
      </c>
      <c r="S269" s="56">
        <v>0.129</v>
      </c>
    </row>
    <row r="270" spans="1:19" x14ac:dyDescent="0.25">
      <c r="A270" t="s">
        <v>186</v>
      </c>
      <c r="B270" t="s">
        <v>129</v>
      </c>
      <c r="C270" t="s">
        <v>129</v>
      </c>
      <c r="D270" t="s">
        <v>656</v>
      </c>
      <c r="E270" t="s">
        <v>11</v>
      </c>
      <c r="F270" s="13" t="s">
        <v>227</v>
      </c>
      <c r="I270" t="s">
        <v>331</v>
      </c>
      <c r="J270" s="76">
        <v>1.0999999999999999E-2</v>
      </c>
      <c r="K270" s="76">
        <v>1.6E-2</v>
      </c>
      <c r="L270" s="76">
        <v>1.0999999999999999E-2</v>
      </c>
      <c r="M270" s="76">
        <v>1.0999999999999999E-2</v>
      </c>
      <c r="N270" s="76">
        <v>1.0999999999999999E-2</v>
      </c>
      <c r="O270" s="76">
        <v>1.0999999999999999E-2</v>
      </c>
      <c r="P270" s="76">
        <v>1.0999999999999999E-2</v>
      </c>
      <c r="Q270" s="76">
        <v>1.0999999999999999E-2</v>
      </c>
      <c r="R270" s="56">
        <v>1.0999999999999999E-2</v>
      </c>
      <c r="S270" s="56">
        <v>1.0999999999999999E-2</v>
      </c>
    </row>
    <row r="271" spans="1:19" x14ac:dyDescent="0.25">
      <c r="A271" t="s">
        <v>186</v>
      </c>
      <c r="B271" t="s">
        <v>129</v>
      </c>
      <c r="C271" t="s">
        <v>129</v>
      </c>
      <c r="D271" t="s">
        <v>1265</v>
      </c>
      <c r="E271" t="s">
        <v>11</v>
      </c>
      <c r="F271" s="13" t="s">
        <v>227</v>
      </c>
      <c r="I271" t="s">
        <v>335</v>
      </c>
      <c r="J271" s="76">
        <v>6.0000000000000001E-3</v>
      </c>
      <c r="K271" s="76">
        <v>0</v>
      </c>
      <c r="L271" s="76">
        <v>6.0000000000000001E-3</v>
      </c>
      <c r="M271" s="76">
        <v>6.0000000000000001E-3</v>
      </c>
      <c r="N271" s="76">
        <v>6.0000000000000001E-3</v>
      </c>
      <c r="O271" s="76">
        <v>6.0000000000000001E-3</v>
      </c>
      <c r="P271" s="76">
        <v>6.0000000000000001E-3</v>
      </c>
      <c r="Q271" s="76">
        <v>6.0000000000000001E-3</v>
      </c>
      <c r="R271" s="56">
        <v>6.0000000000000001E-3</v>
      </c>
      <c r="S271" s="56">
        <v>6.0000000000000001E-3</v>
      </c>
    </row>
    <row r="272" spans="1:19" x14ac:dyDescent="0.25">
      <c r="A272" t="s">
        <v>186</v>
      </c>
      <c r="B272" t="s">
        <v>129</v>
      </c>
      <c r="C272" t="s">
        <v>129</v>
      </c>
      <c r="D272" t="s">
        <v>190</v>
      </c>
      <c r="E272" t="s">
        <v>11</v>
      </c>
      <c r="F272" s="13" t="s">
        <v>227</v>
      </c>
      <c r="I272" t="s">
        <v>343</v>
      </c>
      <c r="J272" s="76">
        <v>1.9E-2</v>
      </c>
      <c r="K272" s="76">
        <v>1.2E-2</v>
      </c>
      <c r="L272" s="76">
        <v>1.9E-2</v>
      </c>
      <c r="M272" s="76">
        <v>1.9E-2</v>
      </c>
      <c r="N272" s="76">
        <v>1.9E-2</v>
      </c>
      <c r="O272" s="76">
        <v>1.9E-2</v>
      </c>
      <c r="P272" s="76">
        <v>1.9E-2</v>
      </c>
      <c r="Q272" s="76">
        <v>1.9E-2</v>
      </c>
      <c r="R272" s="56">
        <v>1.9E-2</v>
      </c>
      <c r="S272" s="56">
        <v>1.9E-2</v>
      </c>
    </row>
    <row r="273" spans="1:19" x14ac:dyDescent="0.25">
      <c r="A273" t="s">
        <v>186</v>
      </c>
      <c r="B273" t="s">
        <v>129</v>
      </c>
      <c r="C273" t="s">
        <v>129</v>
      </c>
      <c r="D273" t="s">
        <v>573</v>
      </c>
      <c r="E273" t="s">
        <v>11</v>
      </c>
      <c r="F273" s="13" t="s">
        <v>227</v>
      </c>
      <c r="I273" t="s">
        <v>443</v>
      </c>
      <c r="J273" s="76">
        <v>5.7000000000000002E-2</v>
      </c>
      <c r="K273" s="76">
        <v>7.4999999999999997E-2</v>
      </c>
      <c r="L273" s="76">
        <v>5.7000000000000002E-2</v>
      </c>
      <c r="M273" s="76">
        <v>5.7000000000000002E-2</v>
      </c>
      <c r="N273" s="76">
        <v>5.7000000000000002E-2</v>
      </c>
      <c r="O273" s="76">
        <v>5.7000000000000002E-2</v>
      </c>
      <c r="P273" s="76">
        <v>5.7000000000000002E-2</v>
      </c>
      <c r="Q273" s="76">
        <v>5.7000000000000002E-2</v>
      </c>
      <c r="R273" s="56">
        <v>5.7000000000000002E-2</v>
      </c>
      <c r="S273" s="56">
        <v>5.7000000000000002E-2</v>
      </c>
    </row>
    <row r="274" spans="1:19" x14ac:dyDescent="0.25">
      <c r="A274" t="s">
        <v>186</v>
      </c>
      <c r="B274" t="s">
        <v>129</v>
      </c>
      <c r="C274" t="s">
        <v>129</v>
      </c>
      <c r="D274" t="s">
        <v>657</v>
      </c>
      <c r="E274" t="s">
        <v>11</v>
      </c>
      <c r="F274" s="13" t="s">
        <v>227</v>
      </c>
      <c r="I274" t="s">
        <v>444</v>
      </c>
      <c r="J274" s="76">
        <v>1.0999999999999999E-2</v>
      </c>
      <c r="K274" s="76">
        <v>1.0999999999999999E-2</v>
      </c>
      <c r="L274" s="76">
        <v>1.0999999999999999E-2</v>
      </c>
      <c r="M274" s="76">
        <v>1.0999999999999999E-2</v>
      </c>
      <c r="N274" s="76">
        <v>1.0999999999999999E-2</v>
      </c>
      <c r="O274" s="76">
        <v>1.0999999999999999E-2</v>
      </c>
      <c r="P274" s="76">
        <v>1.0999999999999999E-2</v>
      </c>
      <c r="Q274" s="76">
        <v>1.0999999999999999E-2</v>
      </c>
      <c r="R274" s="56">
        <v>1.0999999999999999E-2</v>
      </c>
      <c r="S274" s="56">
        <v>1.0999999999999999E-2</v>
      </c>
    </row>
    <row r="275" spans="1:19" x14ac:dyDescent="0.25">
      <c r="A275" t="s">
        <v>186</v>
      </c>
      <c r="B275" t="s">
        <v>129</v>
      </c>
      <c r="C275" t="s">
        <v>129</v>
      </c>
      <c r="D275" t="s">
        <v>191</v>
      </c>
      <c r="E275" t="s">
        <v>11</v>
      </c>
      <c r="F275" s="13" t="s">
        <v>227</v>
      </c>
      <c r="I275" t="s">
        <v>344</v>
      </c>
      <c r="J275" s="76">
        <v>2.1000000000000001E-2</v>
      </c>
      <c r="K275" s="76">
        <v>8.9999999999999993E-3</v>
      </c>
      <c r="L275" s="76">
        <v>2.1000000000000001E-2</v>
      </c>
      <c r="M275" s="76">
        <v>2.1000000000000001E-2</v>
      </c>
      <c r="N275" s="76">
        <v>2.1000000000000001E-2</v>
      </c>
      <c r="O275" s="76">
        <v>2.1000000000000001E-2</v>
      </c>
      <c r="P275" s="76">
        <v>2.1000000000000001E-2</v>
      </c>
      <c r="Q275" s="76">
        <v>2.1000000000000001E-2</v>
      </c>
      <c r="R275" s="56">
        <v>2.1000000000000001E-2</v>
      </c>
      <c r="S275" s="56">
        <v>2.1000000000000001E-2</v>
      </c>
    </row>
    <row r="276" spans="1:19" x14ac:dyDescent="0.25">
      <c r="A276" t="s">
        <v>186</v>
      </c>
      <c r="B276" t="s">
        <v>129</v>
      </c>
      <c r="C276" t="s">
        <v>129</v>
      </c>
      <c r="D276" t="s">
        <v>658</v>
      </c>
      <c r="E276" t="s">
        <v>11</v>
      </c>
      <c r="F276" s="13" t="s">
        <v>227</v>
      </c>
      <c r="I276" t="s">
        <v>345</v>
      </c>
      <c r="J276" s="76">
        <v>1.2E-2</v>
      </c>
      <c r="K276" s="76">
        <v>8.9999999999999993E-3</v>
      </c>
      <c r="L276" s="76">
        <v>1.2E-2</v>
      </c>
      <c r="M276" s="76">
        <v>1.2E-2</v>
      </c>
      <c r="N276" s="76">
        <v>1.2E-2</v>
      </c>
      <c r="O276" s="76">
        <v>1.2E-2</v>
      </c>
      <c r="P276" s="76">
        <v>1.2E-2</v>
      </c>
      <c r="Q276" s="76">
        <v>1.2E-2</v>
      </c>
      <c r="R276" s="56">
        <v>1.2E-2</v>
      </c>
      <c r="S276" s="56">
        <v>1.2E-2</v>
      </c>
    </row>
    <row r="277" spans="1:19" x14ac:dyDescent="0.25">
      <c r="A277" t="s">
        <v>186</v>
      </c>
      <c r="B277" t="s">
        <v>129</v>
      </c>
      <c r="C277" t="s">
        <v>129</v>
      </c>
      <c r="D277" t="s">
        <v>1237</v>
      </c>
      <c r="E277" t="s">
        <v>11</v>
      </c>
      <c r="F277" s="13" t="s">
        <v>227</v>
      </c>
      <c r="I277" t="s">
        <v>1266</v>
      </c>
      <c r="J277" s="76">
        <v>0.55500000000000005</v>
      </c>
      <c r="K277" s="76">
        <v>0.437</v>
      </c>
      <c r="L277" s="76">
        <v>0.55500000000000005</v>
      </c>
      <c r="M277" s="76">
        <v>0.55500000000000005</v>
      </c>
      <c r="N277" s="76">
        <v>0.55500000000000005</v>
      </c>
      <c r="O277" s="76">
        <v>0.55500000000000005</v>
      </c>
      <c r="P277" s="76">
        <v>0.55500000000000005</v>
      </c>
      <c r="Q277" s="76">
        <v>0.55500000000000005</v>
      </c>
      <c r="R277" s="56">
        <v>0.55500000000000005</v>
      </c>
      <c r="S277" s="56">
        <v>0.55500000000000005</v>
      </c>
    </row>
    <row r="278" spans="1:19" x14ac:dyDescent="0.25">
      <c r="A278" t="s">
        <v>186</v>
      </c>
      <c r="B278" t="s">
        <v>129</v>
      </c>
      <c r="C278" t="s">
        <v>129</v>
      </c>
      <c r="D278" t="s">
        <v>1267</v>
      </c>
      <c r="E278" t="s">
        <v>11</v>
      </c>
      <c r="F278" s="13" t="s">
        <v>227</v>
      </c>
      <c r="I278" t="s">
        <v>457</v>
      </c>
      <c r="J278" s="76">
        <v>1.0999999999999999E-2</v>
      </c>
      <c r="K278" s="76">
        <v>1.0999999999999999E-2</v>
      </c>
      <c r="L278" s="76">
        <v>1.0999999999999999E-2</v>
      </c>
      <c r="M278" s="76">
        <v>1.0999999999999999E-2</v>
      </c>
      <c r="N278" s="76">
        <v>1.0999999999999999E-2</v>
      </c>
      <c r="O278" s="76">
        <v>1.0999999999999999E-2</v>
      </c>
      <c r="P278" s="76">
        <v>1.0999999999999999E-2</v>
      </c>
      <c r="Q278" s="76">
        <v>1.0999999999999999E-2</v>
      </c>
      <c r="R278" s="56">
        <v>1.0999999999999999E-2</v>
      </c>
      <c r="S278" s="56">
        <v>1.0999999999999999E-2</v>
      </c>
    </row>
    <row r="279" spans="1:19" x14ac:dyDescent="0.25">
      <c r="A279" t="s">
        <v>192</v>
      </c>
      <c r="B279" t="s">
        <v>129</v>
      </c>
      <c r="C279" t="s">
        <v>129</v>
      </c>
      <c r="D279" t="s">
        <v>193</v>
      </c>
      <c r="E279" t="s">
        <v>11</v>
      </c>
      <c r="F279" s="13" t="s">
        <v>382</v>
      </c>
      <c r="I279" t="s">
        <v>1268</v>
      </c>
      <c r="J279" s="76">
        <v>0.7</v>
      </c>
      <c r="K279" s="76">
        <v>0.7</v>
      </c>
      <c r="L279" s="76">
        <v>0.7</v>
      </c>
      <c r="M279" s="76">
        <v>0.7</v>
      </c>
      <c r="N279" s="76">
        <v>0.7</v>
      </c>
      <c r="O279" s="76">
        <v>1</v>
      </c>
      <c r="P279" s="76">
        <v>0.72</v>
      </c>
      <c r="Q279" s="76">
        <v>0.7</v>
      </c>
      <c r="R279" s="56">
        <v>0.7</v>
      </c>
      <c r="S279" s="56">
        <v>0.7</v>
      </c>
    </row>
    <row r="280" spans="1:19" x14ac:dyDescent="0.25">
      <c r="A280" t="s">
        <v>192</v>
      </c>
      <c r="B280" t="s">
        <v>129</v>
      </c>
      <c r="C280" t="s">
        <v>129</v>
      </c>
      <c r="D280" t="s">
        <v>194</v>
      </c>
      <c r="E280" t="s">
        <v>24</v>
      </c>
      <c r="F280" s="13" t="s">
        <v>382</v>
      </c>
      <c r="I280" t="s">
        <v>1269</v>
      </c>
      <c r="J280" s="76">
        <v>0.3</v>
      </c>
      <c r="K280" s="76">
        <v>0.3</v>
      </c>
      <c r="L280" s="76">
        <v>0.3</v>
      </c>
      <c r="M280" s="76">
        <v>0.3</v>
      </c>
      <c r="N280" s="76">
        <v>0.3</v>
      </c>
      <c r="O280" s="76">
        <v>0</v>
      </c>
      <c r="P280" s="76">
        <v>0.28000000000000003</v>
      </c>
      <c r="Q280" s="76">
        <v>0.3</v>
      </c>
      <c r="R280" s="56">
        <v>0.3</v>
      </c>
      <c r="S280" s="56">
        <v>0.3</v>
      </c>
    </row>
    <row r="281" spans="1:19" x14ac:dyDescent="0.25">
      <c r="A281" t="s">
        <v>1246</v>
      </c>
      <c r="B281" t="s">
        <v>129</v>
      </c>
      <c r="C281" t="s">
        <v>129</v>
      </c>
      <c r="D281" t="s">
        <v>10</v>
      </c>
      <c r="E281" t="s">
        <v>11</v>
      </c>
      <c r="F281" s="13" t="s">
        <v>1270</v>
      </c>
      <c r="I281" t="s">
        <v>403</v>
      </c>
      <c r="J281" s="76">
        <v>1</v>
      </c>
      <c r="K281" s="76">
        <v>1</v>
      </c>
      <c r="L281" s="76">
        <v>1</v>
      </c>
      <c r="M281" s="76">
        <v>1</v>
      </c>
      <c r="N281" s="76">
        <v>1</v>
      </c>
      <c r="O281" s="76">
        <v>1</v>
      </c>
      <c r="P281" s="76">
        <v>1</v>
      </c>
      <c r="Q281" s="76">
        <v>1</v>
      </c>
      <c r="R281" s="56">
        <v>1</v>
      </c>
      <c r="S281" s="56">
        <v>1</v>
      </c>
    </row>
    <row r="282" spans="1:19" x14ac:dyDescent="0.25">
      <c r="A282" t="s">
        <v>195</v>
      </c>
      <c r="B282" t="s">
        <v>129</v>
      </c>
      <c r="C282" t="s">
        <v>129</v>
      </c>
      <c r="D282" t="s">
        <v>196</v>
      </c>
      <c r="E282" t="s">
        <v>11</v>
      </c>
      <c r="F282" s="13" t="s">
        <v>221</v>
      </c>
      <c r="I282" t="s">
        <v>449</v>
      </c>
      <c r="J282" s="76">
        <v>1</v>
      </c>
      <c r="K282" s="76">
        <v>1</v>
      </c>
      <c r="L282" s="76">
        <v>1</v>
      </c>
      <c r="M282" s="76">
        <v>1</v>
      </c>
      <c r="N282" s="76">
        <v>1</v>
      </c>
      <c r="O282" s="76">
        <v>1</v>
      </c>
      <c r="P282" s="76">
        <v>1</v>
      </c>
      <c r="Q282" s="76">
        <v>1</v>
      </c>
      <c r="R282" s="56">
        <v>1</v>
      </c>
      <c r="S282" s="56">
        <v>1</v>
      </c>
    </row>
    <row r="283" spans="1:19" x14ac:dyDescent="0.25">
      <c r="A283" t="s">
        <v>197</v>
      </c>
      <c r="B283" t="s">
        <v>129</v>
      </c>
      <c r="C283" t="s">
        <v>129</v>
      </c>
      <c r="D283" t="s">
        <v>10</v>
      </c>
      <c r="E283" t="s">
        <v>11</v>
      </c>
      <c r="F283" s="13" t="s">
        <v>269</v>
      </c>
      <c r="I283" t="s">
        <v>403</v>
      </c>
      <c r="J283" s="76">
        <v>0.4</v>
      </c>
      <c r="K283" s="76">
        <v>0.4</v>
      </c>
      <c r="L283" s="76">
        <v>0.4</v>
      </c>
      <c r="M283" s="76">
        <v>0.4</v>
      </c>
      <c r="N283" s="76">
        <v>0.4</v>
      </c>
      <c r="O283" s="76">
        <v>0.4</v>
      </c>
      <c r="P283" s="76">
        <v>0.4</v>
      </c>
      <c r="Q283" s="76">
        <v>0.4</v>
      </c>
      <c r="R283" s="56">
        <v>0.4</v>
      </c>
      <c r="S283" s="56">
        <v>0.4</v>
      </c>
    </row>
    <row r="284" spans="1:19" x14ac:dyDescent="0.25">
      <c r="A284" t="s">
        <v>197</v>
      </c>
      <c r="B284" t="s">
        <v>129</v>
      </c>
      <c r="C284" t="s">
        <v>129</v>
      </c>
      <c r="D284" t="s">
        <v>198</v>
      </c>
      <c r="E284" t="s">
        <v>11</v>
      </c>
      <c r="F284" s="13" t="s">
        <v>269</v>
      </c>
      <c r="I284" t="s">
        <v>447</v>
      </c>
      <c r="J284" s="76">
        <v>0.6</v>
      </c>
      <c r="K284" s="76">
        <v>0.6</v>
      </c>
      <c r="L284" s="76">
        <v>0.6</v>
      </c>
      <c r="M284" s="76">
        <v>0.6</v>
      </c>
      <c r="N284" s="76">
        <v>0.6</v>
      </c>
      <c r="O284" s="76">
        <v>0.6</v>
      </c>
      <c r="P284" s="76">
        <v>0.6</v>
      </c>
      <c r="Q284" s="76">
        <v>0.6</v>
      </c>
      <c r="R284" s="56">
        <v>0.6</v>
      </c>
      <c r="S284" s="56">
        <v>0.6</v>
      </c>
    </row>
    <row r="285" spans="1:19" x14ac:dyDescent="0.25">
      <c r="A285" t="s">
        <v>199</v>
      </c>
      <c r="B285" t="s">
        <v>129</v>
      </c>
      <c r="C285" t="s">
        <v>129</v>
      </c>
      <c r="D285" t="s">
        <v>10</v>
      </c>
      <c r="E285" t="s">
        <v>11</v>
      </c>
      <c r="F285" s="13" t="s">
        <v>414</v>
      </c>
      <c r="I285" t="s">
        <v>403</v>
      </c>
      <c r="J285" s="76">
        <v>1</v>
      </c>
      <c r="K285" s="76">
        <v>1</v>
      </c>
      <c r="L285" s="76">
        <v>1</v>
      </c>
      <c r="M285" s="76">
        <v>1</v>
      </c>
      <c r="N285" s="76">
        <v>1</v>
      </c>
      <c r="O285" s="76">
        <v>1</v>
      </c>
      <c r="P285" s="76">
        <v>1</v>
      </c>
      <c r="Q285" s="76">
        <v>1</v>
      </c>
      <c r="R285" s="56">
        <v>1</v>
      </c>
      <c r="S285" s="56">
        <v>1</v>
      </c>
    </row>
    <row r="286" spans="1:19" x14ac:dyDescent="0.25">
      <c r="A286" t="s">
        <v>200</v>
      </c>
      <c r="B286" t="s">
        <v>129</v>
      </c>
      <c r="C286" t="s">
        <v>129</v>
      </c>
      <c r="D286" t="s">
        <v>10</v>
      </c>
      <c r="E286" t="s">
        <v>11</v>
      </c>
      <c r="F286" s="13" t="s">
        <v>1271</v>
      </c>
      <c r="I286" t="s">
        <v>403</v>
      </c>
      <c r="J286" s="76">
        <v>1</v>
      </c>
      <c r="K286" s="76">
        <v>1</v>
      </c>
      <c r="L286" s="76">
        <v>1</v>
      </c>
      <c r="M286" s="76">
        <v>1</v>
      </c>
      <c r="N286" s="76">
        <v>1</v>
      </c>
      <c r="O286" s="76">
        <v>1</v>
      </c>
      <c r="P286" s="76">
        <v>1</v>
      </c>
      <c r="Q286" s="76">
        <v>1</v>
      </c>
      <c r="R286" s="56">
        <v>1</v>
      </c>
      <c r="S286" s="56">
        <v>1</v>
      </c>
    </row>
    <row r="287" spans="1:19" x14ac:dyDescent="0.25">
      <c r="A287" t="s">
        <v>201</v>
      </c>
      <c r="B287" t="s">
        <v>129</v>
      </c>
      <c r="C287" t="s">
        <v>129</v>
      </c>
      <c r="D287" t="s">
        <v>10</v>
      </c>
      <c r="E287" t="s">
        <v>11</v>
      </c>
      <c r="F287" s="13" t="s">
        <v>281</v>
      </c>
      <c r="I287" t="s">
        <v>403</v>
      </c>
      <c r="J287" s="76">
        <v>0.49</v>
      </c>
      <c r="K287" s="76">
        <v>0.49</v>
      </c>
      <c r="L287" s="76">
        <v>0.49</v>
      </c>
      <c r="M287" s="76">
        <v>0.49</v>
      </c>
      <c r="N287" s="76">
        <v>0.49</v>
      </c>
      <c r="O287" s="76">
        <v>0.49</v>
      </c>
      <c r="P287" s="76">
        <v>0.49</v>
      </c>
      <c r="Q287" s="76">
        <v>0.49</v>
      </c>
      <c r="R287" s="56">
        <v>0.49</v>
      </c>
      <c r="S287" s="56">
        <v>0.49</v>
      </c>
    </row>
    <row r="288" spans="1:19" x14ac:dyDescent="0.25">
      <c r="A288" t="s">
        <v>201</v>
      </c>
      <c r="B288" t="s">
        <v>129</v>
      </c>
      <c r="C288" t="s">
        <v>129</v>
      </c>
      <c r="D288" t="s">
        <v>1272</v>
      </c>
      <c r="E288" t="s">
        <v>11</v>
      </c>
      <c r="F288" s="13" t="s">
        <v>281</v>
      </c>
      <c r="I288" t="s">
        <v>1273</v>
      </c>
      <c r="J288" s="76">
        <v>0.51</v>
      </c>
      <c r="K288" s="76">
        <v>0.51</v>
      </c>
      <c r="L288" s="76">
        <v>0.51</v>
      </c>
      <c r="M288" s="76">
        <v>0.51</v>
      </c>
      <c r="N288" s="76">
        <v>0.51</v>
      </c>
      <c r="O288" s="76">
        <v>0.51</v>
      </c>
      <c r="P288" s="76">
        <v>0.51</v>
      </c>
      <c r="Q288" s="76">
        <v>0.51</v>
      </c>
      <c r="R288" s="56">
        <v>0.51</v>
      </c>
      <c r="S288" s="56">
        <v>0.51</v>
      </c>
    </row>
    <row r="289" spans="1:19" x14ac:dyDescent="0.25">
      <c r="A289" t="s">
        <v>202</v>
      </c>
      <c r="B289" t="s">
        <v>129</v>
      </c>
      <c r="C289" t="s">
        <v>129</v>
      </c>
      <c r="D289" t="s">
        <v>10</v>
      </c>
      <c r="E289" t="s">
        <v>11</v>
      </c>
      <c r="F289" s="13" t="s">
        <v>270</v>
      </c>
      <c r="I289" t="s">
        <v>403</v>
      </c>
      <c r="J289" s="76">
        <v>0.64</v>
      </c>
      <c r="K289" s="76">
        <v>0.64</v>
      </c>
      <c r="L289" s="76">
        <v>0.64</v>
      </c>
      <c r="M289" s="76">
        <v>0.64</v>
      </c>
      <c r="N289" s="76">
        <v>0.64</v>
      </c>
      <c r="O289" s="76">
        <v>0.91</v>
      </c>
      <c r="P289" s="76">
        <v>0.64</v>
      </c>
      <c r="Q289" s="76">
        <v>0.64</v>
      </c>
      <c r="R289" s="56">
        <v>0.64</v>
      </c>
      <c r="S289" s="56">
        <v>0.64</v>
      </c>
    </row>
    <row r="290" spans="1:19" x14ac:dyDescent="0.25">
      <c r="A290" t="s">
        <v>202</v>
      </c>
      <c r="B290" t="s">
        <v>129</v>
      </c>
      <c r="C290" t="s">
        <v>129</v>
      </c>
      <c r="D290" t="s">
        <v>10</v>
      </c>
      <c r="E290" t="s">
        <v>54</v>
      </c>
      <c r="F290" s="13" t="s">
        <v>270</v>
      </c>
      <c r="I290" t="s">
        <v>415</v>
      </c>
      <c r="J290" s="76">
        <v>0.27</v>
      </c>
      <c r="K290" s="76">
        <v>0.27</v>
      </c>
      <c r="L290" s="76">
        <v>0.27</v>
      </c>
      <c r="M290" s="76">
        <v>0.27</v>
      </c>
      <c r="N290" s="76">
        <v>0.27</v>
      </c>
      <c r="O290" s="76">
        <v>0</v>
      </c>
      <c r="P290" s="76">
        <v>0.27</v>
      </c>
      <c r="Q290" s="76">
        <v>0.27</v>
      </c>
      <c r="R290" s="56">
        <v>0.27</v>
      </c>
      <c r="S290" s="56">
        <v>0.27</v>
      </c>
    </row>
    <row r="291" spans="1:19" x14ac:dyDescent="0.25">
      <c r="A291" t="s">
        <v>202</v>
      </c>
      <c r="B291" t="s">
        <v>129</v>
      </c>
      <c r="C291" t="s">
        <v>129</v>
      </c>
      <c r="D291" t="s">
        <v>204</v>
      </c>
      <c r="E291" t="s">
        <v>11</v>
      </c>
      <c r="F291" s="13" t="s">
        <v>270</v>
      </c>
      <c r="I291" t="s">
        <v>421</v>
      </c>
      <c r="J291" s="76">
        <v>0.04</v>
      </c>
      <c r="K291" s="76">
        <v>0.04</v>
      </c>
      <c r="L291" s="76">
        <v>0.04</v>
      </c>
      <c r="M291" s="76">
        <v>0.04</v>
      </c>
      <c r="N291" s="76">
        <v>0.04</v>
      </c>
      <c r="O291" s="76">
        <v>0.04</v>
      </c>
      <c r="P291" s="76">
        <v>0.04</v>
      </c>
      <c r="Q291" s="76">
        <v>0.04</v>
      </c>
      <c r="R291" s="56">
        <v>0.04</v>
      </c>
      <c r="S291" s="56">
        <v>0.04</v>
      </c>
    </row>
    <row r="292" spans="1:19" x14ac:dyDescent="0.25">
      <c r="A292" t="s">
        <v>202</v>
      </c>
      <c r="B292" t="s">
        <v>129</v>
      </c>
      <c r="C292" t="s">
        <v>129</v>
      </c>
      <c r="D292" t="s">
        <v>1237</v>
      </c>
      <c r="E292" t="s">
        <v>11</v>
      </c>
      <c r="F292" s="13" t="s">
        <v>270</v>
      </c>
      <c r="I292" t="s">
        <v>1274</v>
      </c>
      <c r="J292" s="76">
        <v>0.05</v>
      </c>
      <c r="K292" s="76">
        <v>0.05</v>
      </c>
      <c r="L292" s="76">
        <v>0.05</v>
      </c>
      <c r="M292" s="76">
        <v>0.05</v>
      </c>
      <c r="N292" s="76">
        <v>0.05</v>
      </c>
      <c r="O292" s="76">
        <v>0.05</v>
      </c>
      <c r="P292" s="76">
        <v>0.05</v>
      </c>
      <c r="Q292" s="76">
        <v>0.05</v>
      </c>
      <c r="R292" s="56">
        <v>0.05</v>
      </c>
      <c r="S292" s="56">
        <v>0.05</v>
      </c>
    </row>
    <row r="293" spans="1:19" x14ac:dyDescent="0.25">
      <c r="A293" t="s">
        <v>203</v>
      </c>
      <c r="B293" t="s">
        <v>129</v>
      </c>
      <c r="C293" t="s">
        <v>129</v>
      </c>
      <c r="D293" t="s">
        <v>10</v>
      </c>
      <c r="E293" t="s">
        <v>11</v>
      </c>
      <c r="F293" s="13" t="s">
        <v>229</v>
      </c>
      <c r="I293" t="s">
        <v>403</v>
      </c>
      <c r="J293" s="76">
        <v>0.25</v>
      </c>
      <c r="K293" s="76">
        <v>0.20100000000000001</v>
      </c>
      <c r="L293" s="76">
        <v>0.25</v>
      </c>
      <c r="M293" s="76">
        <v>0.28299999999999997</v>
      </c>
      <c r="N293" s="76">
        <v>0.25</v>
      </c>
      <c r="O293" s="76">
        <v>0.31</v>
      </c>
      <c r="P293" s="76">
        <v>0.67800000000000005</v>
      </c>
      <c r="Q293" s="76">
        <v>0.25</v>
      </c>
      <c r="R293" s="56">
        <v>0.25</v>
      </c>
      <c r="S293" s="56">
        <v>0.25</v>
      </c>
    </row>
    <row r="294" spans="1:19" x14ac:dyDescent="0.25">
      <c r="A294" t="s">
        <v>203</v>
      </c>
      <c r="B294" t="s">
        <v>129</v>
      </c>
      <c r="C294" t="s">
        <v>129</v>
      </c>
      <c r="D294" t="s">
        <v>10</v>
      </c>
      <c r="E294" t="s">
        <v>54</v>
      </c>
      <c r="F294" s="13" t="s">
        <v>229</v>
      </c>
      <c r="I294" t="s">
        <v>415</v>
      </c>
      <c r="J294" s="76">
        <v>0</v>
      </c>
      <c r="K294" s="76">
        <v>6.0000000000000001E-3</v>
      </c>
      <c r="L294" s="76">
        <v>0</v>
      </c>
      <c r="M294" s="76">
        <v>2.7E-2</v>
      </c>
      <c r="N294" s="76">
        <v>0</v>
      </c>
      <c r="O294" s="76">
        <v>0</v>
      </c>
      <c r="P294" s="76">
        <v>0</v>
      </c>
      <c r="Q294" s="76">
        <v>0</v>
      </c>
      <c r="R294" s="56">
        <v>0</v>
      </c>
      <c r="S294" s="56">
        <v>0</v>
      </c>
    </row>
    <row r="295" spans="1:19" x14ac:dyDescent="0.25">
      <c r="A295" t="s">
        <v>203</v>
      </c>
      <c r="B295" t="s">
        <v>129</v>
      </c>
      <c r="C295" t="s">
        <v>129</v>
      </c>
      <c r="D295" t="s">
        <v>15</v>
      </c>
      <c r="E295" t="s">
        <v>11</v>
      </c>
      <c r="F295" s="13" t="s">
        <v>229</v>
      </c>
      <c r="I295" t="s">
        <v>1275</v>
      </c>
      <c r="J295" s="76">
        <v>0.128</v>
      </c>
      <c r="K295" s="76">
        <v>0.1</v>
      </c>
      <c r="L295" s="76">
        <v>0.128</v>
      </c>
      <c r="M295" s="76">
        <v>0.111</v>
      </c>
      <c r="N295" s="76">
        <v>0.128</v>
      </c>
      <c r="O295" s="76">
        <v>0.111</v>
      </c>
      <c r="P295" s="76">
        <v>7.0000000000000001E-3</v>
      </c>
      <c r="Q295" s="76">
        <v>0.128</v>
      </c>
      <c r="R295" s="56">
        <v>0.128</v>
      </c>
      <c r="S295" s="56">
        <v>0.128</v>
      </c>
    </row>
    <row r="296" spans="1:19" x14ac:dyDescent="0.25">
      <c r="A296" t="s">
        <v>203</v>
      </c>
      <c r="B296" t="s">
        <v>129</v>
      </c>
      <c r="C296" t="s">
        <v>129</v>
      </c>
      <c r="D296" t="s">
        <v>574</v>
      </c>
      <c r="E296" t="s">
        <v>11</v>
      </c>
      <c r="F296" s="13" t="s">
        <v>229</v>
      </c>
      <c r="I296" t="s">
        <v>1276</v>
      </c>
      <c r="J296" s="76">
        <v>1.4E-2</v>
      </c>
      <c r="K296" s="76">
        <v>1.2999999999999999E-2</v>
      </c>
      <c r="L296" s="76">
        <v>1.4E-2</v>
      </c>
      <c r="M296" s="76">
        <v>1.2E-2</v>
      </c>
      <c r="N296" s="76">
        <v>1.4E-2</v>
      </c>
      <c r="O296" s="76">
        <v>1.2E-2</v>
      </c>
      <c r="P296" s="76">
        <v>5.0000000000000001E-3</v>
      </c>
      <c r="Q296" s="76">
        <v>1.4E-2</v>
      </c>
      <c r="R296" s="56">
        <v>1.4E-2</v>
      </c>
      <c r="S296" s="56">
        <v>1.4E-2</v>
      </c>
    </row>
    <row r="297" spans="1:19" x14ac:dyDescent="0.25">
      <c r="A297" t="s">
        <v>203</v>
      </c>
      <c r="B297" t="s">
        <v>129</v>
      </c>
      <c r="C297" t="s">
        <v>129</v>
      </c>
      <c r="D297" t="s">
        <v>575</v>
      </c>
      <c r="E297" t="s">
        <v>11</v>
      </c>
      <c r="F297" s="13" t="s">
        <v>229</v>
      </c>
      <c r="I297" t="s">
        <v>1277</v>
      </c>
      <c r="J297" s="76">
        <v>7.0000000000000001E-3</v>
      </c>
      <c r="K297" s="76">
        <v>1E-3</v>
      </c>
      <c r="L297" s="76">
        <v>7.0000000000000001E-3</v>
      </c>
      <c r="M297" s="76">
        <v>8.9999999999999993E-3</v>
      </c>
      <c r="N297" s="76">
        <v>7.0000000000000001E-3</v>
      </c>
      <c r="O297" s="76">
        <v>8.9999999999999993E-3</v>
      </c>
      <c r="P297" s="76">
        <v>0</v>
      </c>
      <c r="Q297" s="76">
        <v>7.0000000000000001E-3</v>
      </c>
      <c r="R297" s="56">
        <v>7.0000000000000001E-3</v>
      </c>
      <c r="S297" s="56">
        <v>7.0000000000000001E-3</v>
      </c>
    </row>
    <row r="298" spans="1:19" x14ac:dyDescent="0.25">
      <c r="A298" t="s">
        <v>203</v>
      </c>
      <c r="B298" t="s">
        <v>129</v>
      </c>
      <c r="C298" t="s">
        <v>129</v>
      </c>
      <c r="D298" t="s">
        <v>204</v>
      </c>
      <c r="E298" t="s">
        <v>11</v>
      </c>
      <c r="F298" s="13" t="s">
        <v>229</v>
      </c>
      <c r="I298" t="s">
        <v>1278</v>
      </c>
      <c r="J298" s="76">
        <v>2.9000000000000001E-2</v>
      </c>
      <c r="K298" s="76">
        <v>6.8000000000000005E-2</v>
      </c>
      <c r="L298" s="76">
        <v>2.9000000000000001E-2</v>
      </c>
      <c r="M298" s="76">
        <v>2.8000000000000001E-2</v>
      </c>
      <c r="N298" s="76">
        <v>2.9000000000000001E-2</v>
      </c>
      <c r="O298" s="76">
        <v>2.8000000000000001E-2</v>
      </c>
      <c r="P298" s="76">
        <v>6.0000000000000001E-3</v>
      </c>
      <c r="Q298" s="76">
        <v>2.9000000000000001E-2</v>
      </c>
      <c r="R298" s="56">
        <v>2.9000000000000001E-2</v>
      </c>
      <c r="S298" s="56">
        <v>2.9000000000000001E-2</v>
      </c>
    </row>
    <row r="299" spans="1:19" x14ac:dyDescent="0.25">
      <c r="A299" t="s">
        <v>203</v>
      </c>
      <c r="B299" t="s">
        <v>129</v>
      </c>
      <c r="C299" t="s">
        <v>129</v>
      </c>
      <c r="D299" t="s">
        <v>205</v>
      </c>
      <c r="E299" t="s">
        <v>11</v>
      </c>
      <c r="F299" s="13" t="s">
        <v>229</v>
      </c>
      <c r="I299" t="s">
        <v>1279</v>
      </c>
      <c r="J299" s="76">
        <v>0.29299999999999998</v>
      </c>
      <c r="K299" s="76">
        <v>0.441</v>
      </c>
      <c r="L299" s="76">
        <v>0.29299999999999998</v>
      </c>
      <c r="M299" s="76">
        <v>0.35599999999999998</v>
      </c>
      <c r="N299" s="76">
        <v>0.29299999999999998</v>
      </c>
      <c r="O299" s="76">
        <v>0.35599999999999998</v>
      </c>
      <c r="P299" s="76">
        <v>2.1999999999999999E-2</v>
      </c>
      <c r="Q299" s="76">
        <v>0.29299999999999998</v>
      </c>
      <c r="R299" s="56">
        <v>0.29299999999999998</v>
      </c>
      <c r="S299" s="56">
        <v>0.29299999999999998</v>
      </c>
    </row>
    <row r="300" spans="1:19" x14ac:dyDescent="0.25">
      <c r="A300" t="s">
        <v>203</v>
      </c>
      <c r="B300" t="s">
        <v>129</v>
      </c>
      <c r="C300" t="s">
        <v>129</v>
      </c>
      <c r="D300" t="s">
        <v>206</v>
      </c>
      <c r="E300" t="s">
        <v>11</v>
      </c>
      <c r="F300" s="13" t="s">
        <v>229</v>
      </c>
      <c r="I300" t="s">
        <v>1280</v>
      </c>
      <c r="J300" s="76">
        <v>1.0999999999999999E-2</v>
      </c>
      <c r="K300" s="76">
        <v>1.7999999999999999E-2</v>
      </c>
      <c r="L300" s="76">
        <v>1.0999999999999999E-2</v>
      </c>
      <c r="M300" s="76">
        <v>1.4999999999999999E-2</v>
      </c>
      <c r="N300" s="76">
        <v>1.0999999999999999E-2</v>
      </c>
      <c r="O300" s="76">
        <v>1.4999999999999999E-2</v>
      </c>
      <c r="P300" s="76">
        <v>0</v>
      </c>
      <c r="Q300" s="76">
        <v>1.0999999999999999E-2</v>
      </c>
      <c r="R300" s="56">
        <v>1.0999999999999999E-2</v>
      </c>
      <c r="S300" s="56">
        <v>1.0999999999999999E-2</v>
      </c>
    </row>
    <row r="301" spans="1:19" x14ac:dyDescent="0.25">
      <c r="A301" t="s">
        <v>203</v>
      </c>
      <c r="B301" t="s">
        <v>129</v>
      </c>
      <c r="C301" t="s">
        <v>129</v>
      </c>
      <c r="D301" t="s">
        <v>1281</v>
      </c>
      <c r="E301" t="s">
        <v>11</v>
      </c>
      <c r="F301" s="13" t="s">
        <v>229</v>
      </c>
      <c r="I301" t="s">
        <v>1282</v>
      </c>
      <c r="J301" s="76">
        <v>0.01</v>
      </c>
      <c r="K301" s="76">
        <v>4.0000000000000001E-3</v>
      </c>
      <c r="L301" s="76">
        <v>0.01</v>
      </c>
      <c r="M301" s="76">
        <v>8.0000000000000002E-3</v>
      </c>
      <c r="N301" s="76">
        <v>0.01</v>
      </c>
      <c r="O301" s="76">
        <v>8.0000000000000002E-3</v>
      </c>
      <c r="P301" s="76">
        <v>2E-3</v>
      </c>
      <c r="Q301" s="76">
        <v>0.01</v>
      </c>
      <c r="R301" s="56">
        <v>0.01</v>
      </c>
      <c r="S301" s="56">
        <v>0.01</v>
      </c>
    </row>
    <row r="302" spans="1:19" x14ac:dyDescent="0.25">
      <c r="A302" t="s">
        <v>203</v>
      </c>
      <c r="B302" t="s">
        <v>129</v>
      </c>
      <c r="C302" t="s">
        <v>129</v>
      </c>
      <c r="D302" t="s">
        <v>40</v>
      </c>
      <c r="E302" t="s">
        <v>24</v>
      </c>
      <c r="F302" s="13" t="s">
        <v>229</v>
      </c>
      <c r="I302" t="s">
        <v>1283</v>
      </c>
      <c r="J302" s="76">
        <v>1.2E-2</v>
      </c>
      <c r="K302" s="76">
        <v>7.0000000000000001E-3</v>
      </c>
      <c r="L302" s="76">
        <v>1.2E-2</v>
      </c>
      <c r="M302" s="76">
        <v>1.0999999999999999E-2</v>
      </c>
      <c r="N302" s="76">
        <v>1.2E-2</v>
      </c>
      <c r="O302" s="76">
        <v>1.0999999999999999E-2</v>
      </c>
      <c r="P302" s="76">
        <v>6.0000000000000001E-3</v>
      </c>
      <c r="Q302" s="76">
        <v>1.2E-2</v>
      </c>
      <c r="R302" s="56">
        <v>1.2E-2</v>
      </c>
      <c r="S302" s="56">
        <v>1.2E-2</v>
      </c>
    </row>
    <row r="303" spans="1:19" x14ac:dyDescent="0.25">
      <c r="A303" t="s">
        <v>203</v>
      </c>
      <c r="B303" t="s">
        <v>129</v>
      </c>
      <c r="C303" t="s">
        <v>129</v>
      </c>
      <c r="D303" t="s">
        <v>562</v>
      </c>
      <c r="E303" t="s">
        <v>11</v>
      </c>
      <c r="F303" s="13" t="s">
        <v>229</v>
      </c>
      <c r="I303" t="s">
        <v>1284</v>
      </c>
      <c r="J303" s="76">
        <v>5.0000000000000001E-3</v>
      </c>
      <c r="K303" s="76">
        <v>4.2999999999999997E-2</v>
      </c>
      <c r="L303" s="76">
        <v>5.0000000000000001E-3</v>
      </c>
      <c r="M303" s="76">
        <v>2.1999999999999999E-2</v>
      </c>
      <c r="N303" s="76">
        <v>5.0000000000000001E-3</v>
      </c>
      <c r="O303" s="76">
        <v>2.1999999999999999E-2</v>
      </c>
      <c r="P303" s="76">
        <v>0</v>
      </c>
      <c r="Q303" s="76">
        <v>5.0000000000000001E-3</v>
      </c>
      <c r="R303" s="56">
        <v>5.0000000000000001E-3</v>
      </c>
      <c r="S303" s="56">
        <v>5.0000000000000001E-3</v>
      </c>
    </row>
    <row r="304" spans="1:19" x14ac:dyDescent="0.25">
      <c r="A304" t="s">
        <v>203</v>
      </c>
      <c r="B304" t="s">
        <v>129</v>
      </c>
      <c r="C304" t="s">
        <v>129</v>
      </c>
      <c r="D304" t="s">
        <v>1285</v>
      </c>
      <c r="E304" t="s">
        <v>11</v>
      </c>
      <c r="F304" s="13" t="s">
        <v>229</v>
      </c>
      <c r="I304" t="s">
        <v>1286</v>
      </c>
      <c r="J304" s="76">
        <v>0</v>
      </c>
      <c r="K304" s="76">
        <v>3.0000000000000001E-3</v>
      </c>
      <c r="L304" s="76">
        <v>0</v>
      </c>
      <c r="M304" s="76">
        <v>1E-3</v>
      </c>
      <c r="N304" s="76">
        <v>0</v>
      </c>
      <c r="O304" s="76">
        <v>1E-3</v>
      </c>
      <c r="P304" s="76">
        <v>0</v>
      </c>
      <c r="Q304" s="76">
        <v>0</v>
      </c>
      <c r="R304" s="56">
        <v>0</v>
      </c>
      <c r="S304" s="56">
        <v>0</v>
      </c>
    </row>
    <row r="305" spans="1:19" x14ac:dyDescent="0.25">
      <c r="A305" t="s">
        <v>203</v>
      </c>
      <c r="B305" t="s">
        <v>129</v>
      </c>
      <c r="C305" t="s">
        <v>129</v>
      </c>
      <c r="D305" t="s">
        <v>101</v>
      </c>
      <c r="E305" t="s">
        <v>11</v>
      </c>
      <c r="F305" s="13" t="s">
        <v>229</v>
      </c>
      <c r="I305" t="s">
        <v>1287</v>
      </c>
      <c r="J305" s="76">
        <v>0</v>
      </c>
      <c r="K305" s="76">
        <v>0</v>
      </c>
      <c r="L305" s="76">
        <v>0</v>
      </c>
      <c r="M305" s="76">
        <v>0</v>
      </c>
      <c r="N305" s="76">
        <v>0</v>
      </c>
      <c r="O305" s="76">
        <v>0</v>
      </c>
      <c r="P305" s="76">
        <v>0</v>
      </c>
      <c r="Q305" s="76">
        <v>0</v>
      </c>
      <c r="R305" s="56">
        <v>0</v>
      </c>
      <c r="S305" s="56">
        <v>0</v>
      </c>
    </row>
    <row r="306" spans="1:19" x14ac:dyDescent="0.25">
      <c r="A306" t="s">
        <v>203</v>
      </c>
      <c r="B306" t="s">
        <v>129</v>
      </c>
      <c r="C306" t="s">
        <v>129</v>
      </c>
      <c r="D306" t="s">
        <v>109</v>
      </c>
      <c r="E306" t="s">
        <v>24</v>
      </c>
      <c r="F306" s="13" t="s">
        <v>229</v>
      </c>
      <c r="I306" t="s">
        <v>1288</v>
      </c>
      <c r="J306" s="76">
        <v>6.7000000000000004E-2</v>
      </c>
      <c r="K306" s="76">
        <v>1.7000000000000001E-2</v>
      </c>
      <c r="L306" s="76">
        <v>6.7000000000000004E-2</v>
      </c>
      <c r="M306" s="76">
        <v>4.2000000000000003E-2</v>
      </c>
      <c r="N306" s="76">
        <v>6.7000000000000004E-2</v>
      </c>
      <c r="O306" s="76">
        <v>4.2000000000000003E-2</v>
      </c>
      <c r="P306" s="76">
        <v>0.246</v>
      </c>
      <c r="Q306" s="76">
        <v>6.7000000000000004E-2</v>
      </c>
      <c r="R306" s="56">
        <v>6.7000000000000004E-2</v>
      </c>
      <c r="S306" s="56">
        <v>6.7000000000000004E-2</v>
      </c>
    </row>
    <row r="307" spans="1:19" x14ac:dyDescent="0.25">
      <c r="A307" t="s">
        <v>203</v>
      </c>
      <c r="B307" t="s">
        <v>129</v>
      </c>
      <c r="C307" t="s">
        <v>129</v>
      </c>
      <c r="D307" t="s">
        <v>207</v>
      </c>
      <c r="E307" t="s">
        <v>24</v>
      </c>
      <c r="F307" s="13" t="s">
        <v>229</v>
      </c>
      <c r="I307" t="s">
        <v>1289</v>
      </c>
      <c r="J307" s="76">
        <v>0.02</v>
      </c>
      <c r="K307" s="76">
        <v>3.0000000000000001E-3</v>
      </c>
      <c r="L307" s="76">
        <v>0.02</v>
      </c>
      <c r="M307" s="76">
        <v>0</v>
      </c>
      <c r="N307" s="76">
        <v>0.02</v>
      </c>
      <c r="O307" s="76">
        <v>0</v>
      </c>
      <c r="P307" s="76">
        <v>1.2E-2</v>
      </c>
      <c r="Q307" s="76">
        <v>0.02</v>
      </c>
      <c r="R307" s="56">
        <v>0.02</v>
      </c>
      <c r="S307" s="56">
        <v>0.02</v>
      </c>
    </row>
    <row r="308" spans="1:19" x14ac:dyDescent="0.25">
      <c r="A308" t="s">
        <v>203</v>
      </c>
      <c r="B308" t="s">
        <v>129</v>
      </c>
      <c r="C308" t="s">
        <v>129</v>
      </c>
      <c r="D308" t="s">
        <v>208</v>
      </c>
      <c r="E308" t="s">
        <v>24</v>
      </c>
      <c r="F308" s="13" t="s">
        <v>229</v>
      </c>
      <c r="I308" t="s">
        <v>1290</v>
      </c>
      <c r="J308" s="76">
        <v>6.9000000000000006E-2</v>
      </c>
      <c r="K308" s="76">
        <v>1.2E-2</v>
      </c>
      <c r="L308" s="76">
        <v>6.9000000000000006E-2</v>
      </c>
      <c r="M308" s="76">
        <v>3.5999999999999997E-2</v>
      </c>
      <c r="N308" s="76">
        <v>6.9000000000000006E-2</v>
      </c>
      <c r="O308" s="76">
        <v>3.5999999999999997E-2</v>
      </c>
      <c r="P308" s="76">
        <v>1.4E-2</v>
      </c>
      <c r="Q308" s="76">
        <v>6.9000000000000006E-2</v>
      </c>
      <c r="R308" s="56">
        <v>6.9000000000000006E-2</v>
      </c>
      <c r="S308" s="56">
        <v>6.9000000000000006E-2</v>
      </c>
    </row>
    <row r="309" spans="1:19" x14ac:dyDescent="0.25">
      <c r="A309" t="s">
        <v>203</v>
      </c>
      <c r="B309" t="s">
        <v>129</v>
      </c>
      <c r="C309" t="s">
        <v>129</v>
      </c>
      <c r="D309" t="s">
        <v>576</v>
      </c>
      <c r="E309" t="s">
        <v>11</v>
      </c>
      <c r="F309" s="13" t="s">
        <v>229</v>
      </c>
      <c r="I309" t="s">
        <v>1291</v>
      </c>
      <c r="J309" s="76">
        <v>6.0000000000000001E-3</v>
      </c>
      <c r="K309" s="76">
        <v>4.0000000000000001E-3</v>
      </c>
      <c r="L309" s="76">
        <v>6.0000000000000001E-3</v>
      </c>
      <c r="M309" s="76">
        <v>4.0000000000000001E-3</v>
      </c>
      <c r="N309" s="76">
        <v>6.0000000000000001E-3</v>
      </c>
      <c r="O309" s="76">
        <v>4.0000000000000001E-3</v>
      </c>
      <c r="P309" s="76">
        <v>0</v>
      </c>
      <c r="Q309" s="76">
        <v>6.0000000000000001E-3</v>
      </c>
      <c r="R309" s="56">
        <v>6.0000000000000001E-3</v>
      </c>
      <c r="S309" s="56">
        <v>6.0000000000000001E-3</v>
      </c>
    </row>
    <row r="310" spans="1:19" x14ac:dyDescent="0.25">
      <c r="A310" t="s">
        <v>203</v>
      </c>
      <c r="B310" t="s">
        <v>129</v>
      </c>
      <c r="C310" t="s">
        <v>129</v>
      </c>
      <c r="D310" t="s">
        <v>657</v>
      </c>
      <c r="E310" t="s">
        <v>11</v>
      </c>
      <c r="F310" s="13" t="s">
        <v>229</v>
      </c>
      <c r="I310" t="s">
        <v>1292</v>
      </c>
      <c r="J310" s="76">
        <v>1E-3</v>
      </c>
      <c r="K310" s="76">
        <v>0</v>
      </c>
      <c r="L310" s="76">
        <v>1E-3</v>
      </c>
      <c r="M310" s="76">
        <v>1E-3</v>
      </c>
      <c r="N310" s="76">
        <v>1E-3</v>
      </c>
      <c r="O310" s="76">
        <v>1E-3</v>
      </c>
      <c r="P310" s="76">
        <v>1E-3</v>
      </c>
      <c r="Q310" s="76">
        <v>1E-3</v>
      </c>
      <c r="R310" s="56">
        <v>1E-3</v>
      </c>
      <c r="S310" s="56">
        <v>1E-3</v>
      </c>
    </row>
    <row r="311" spans="1:19" x14ac:dyDescent="0.25">
      <c r="A311" t="s">
        <v>203</v>
      </c>
      <c r="B311" t="s">
        <v>129</v>
      </c>
      <c r="C311" t="s">
        <v>129</v>
      </c>
      <c r="D311" t="s">
        <v>1293</v>
      </c>
      <c r="E311" t="s">
        <v>24</v>
      </c>
      <c r="F311" s="13" t="s">
        <v>229</v>
      </c>
      <c r="I311" t="s">
        <v>1294</v>
      </c>
      <c r="J311" s="76">
        <v>4.1000000000000002E-2</v>
      </c>
      <c r="K311" s="76">
        <v>2E-3</v>
      </c>
      <c r="L311" s="76">
        <v>4.1000000000000002E-2</v>
      </c>
      <c r="M311" s="76">
        <v>4.0000000000000001E-3</v>
      </c>
      <c r="N311" s="76">
        <v>4.1000000000000002E-2</v>
      </c>
      <c r="O311" s="76">
        <v>4.0000000000000001E-3</v>
      </c>
      <c r="P311" s="76">
        <v>0</v>
      </c>
      <c r="Q311" s="76">
        <v>4.1000000000000002E-2</v>
      </c>
      <c r="R311" s="56">
        <v>4.1000000000000002E-2</v>
      </c>
      <c r="S311" s="56">
        <v>4.1000000000000002E-2</v>
      </c>
    </row>
    <row r="312" spans="1:19" x14ac:dyDescent="0.25">
      <c r="A312" t="s">
        <v>203</v>
      </c>
      <c r="B312" t="s">
        <v>129</v>
      </c>
      <c r="C312" t="s">
        <v>129</v>
      </c>
      <c r="D312" t="s">
        <v>1237</v>
      </c>
      <c r="E312" t="s">
        <v>11</v>
      </c>
      <c r="F312" s="13" t="s">
        <v>229</v>
      </c>
      <c r="I312" t="s">
        <v>1266</v>
      </c>
      <c r="J312" s="76">
        <v>2.5000000000000001E-2</v>
      </c>
      <c r="K312" s="76">
        <v>4.5999999999999999E-2</v>
      </c>
      <c r="L312" s="76">
        <v>2.5000000000000001E-2</v>
      </c>
      <c r="M312" s="76">
        <v>1.9E-2</v>
      </c>
      <c r="N312" s="76">
        <v>2.5000000000000001E-2</v>
      </c>
      <c r="O312" s="76">
        <v>1.9E-2</v>
      </c>
      <c r="P312" s="76">
        <v>0</v>
      </c>
      <c r="Q312" s="76">
        <v>2.5000000000000001E-2</v>
      </c>
      <c r="R312" s="56">
        <v>2.5000000000000001E-2</v>
      </c>
      <c r="S312" s="56">
        <v>2.5000000000000001E-2</v>
      </c>
    </row>
    <row r="313" spans="1:19" x14ac:dyDescent="0.25">
      <c r="A313" t="s">
        <v>203</v>
      </c>
      <c r="B313" t="s">
        <v>129</v>
      </c>
      <c r="C313" t="s">
        <v>129</v>
      </c>
      <c r="D313" t="s">
        <v>659</v>
      </c>
      <c r="E313" t="s">
        <v>11</v>
      </c>
      <c r="F313" s="13" t="s">
        <v>229</v>
      </c>
      <c r="I313" t="s">
        <v>1295</v>
      </c>
      <c r="J313" s="76">
        <v>2E-3</v>
      </c>
      <c r="K313" s="76">
        <v>2E-3</v>
      </c>
      <c r="L313" s="76">
        <v>2E-3</v>
      </c>
      <c r="M313" s="76">
        <v>3.0000000000000001E-3</v>
      </c>
      <c r="N313" s="76">
        <v>2E-3</v>
      </c>
      <c r="O313" s="76">
        <v>3.0000000000000001E-3</v>
      </c>
      <c r="P313" s="76">
        <v>0</v>
      </c>
      <c r="Q313" s="76">
        <v>2E-3</v>
      </c>
      <c r="R313" s="56">
        <v>2E-3</v>
      </c>
      <c r="S313" s="56">
        <v>2E-3</v>
      </c>
    </row>
    <row r="314" spans="1:19" x14ac:dyDescent="0.25">
      <c r="A314" t="s">
        <v>203</v>
      </c>
      <c r="B314" t="s">
        <v>129</v>
      </c>
      <c r="C314" t="s">
        <v>129</v>
      </c>
      <c r="D314" t="s">
        <v>660</v>
      </c>
      <c r="E314" t="s">
        <v>11</v>
      </c>
      <c r="F314" s="13" t="s">
        <v>229</v>
      </c>
      <c r="I314" t="s">
        <v>1296</v>
      </c>
      <c r="J314" s="76">
        <v>3.0000000000000001E-3</v>
      </c>
      <c r="K314" s="76">
        <v>3.0000000000000001E-3</v>
      </c>
      <c r="L314" s="76">
        <v>3.0000000000000001E-3</v>
      </c>
      <c r="M314" s="76">
        <v>1E-3</v>
      </c>
      <c r="N314" s="76">
        <v>3.0000000000000001E-3</v>
      </c>
      <c r="O314" s="76">
        <v>1E-3</v>
      </c>
      <c r="P314" s="76">
        <v>0</v>
      </c>
      <c r="Q314" s="76">
        <v>3.0000000000000001E-3</v>
      </c>
      <c r="R314" s="56">
        <v>3.0000000000000001E-3</v>
      </c>
      <c r="S314" s="56">
        <v>3.0000000000000001E-3</v>
      </c>
    </row>
    <row r="315" spans="1:19" x14ac:dyDescent="0.25">
      <c r="A315" t="s">
        <v>203</v>
      </c>
      <c r="B315" t="s">
        <v>129</v>
      </c>
      <c r="C315" t="s">
        <v>129</v>
      </c>
      <c r="D315" t="s">
        <v>577</v>
      </c>
      <c r="E315" t="s">
        <v>11</v>
      </c>
      <c r="F315" s="13" t="s">
        <v>229</v>
      </c>
      <c r="I315" t="s">
        <v>1297</v>
      </c>
      <c r="J315" s="76">
        <v>7.0000000000000001E-3</v>
      </c>
      <c r="K315" s="76">
        <v>6.0000000000000001E-3</v>
      </c>
      <c r="L315" s="76">
        <v>7.0000000000000001E-3</v>
      </c>
      <c r="M315" s="76">
        <v>7.0000000000000001E-3</v>
      </c>
      <c r="N315" s="76">
        <v>7.0000000000000001E-3</v>
      </c>
      <c r="O315" s="76">
        <v>7.0000000000000001E-3</v>
      </c>
      <c r="P315" s="76">
        <v>1E-3</v>
      </c>
      <c r="Q315" s="76">
        <v>7.0000000000000001E-3</v>
      </c>
      <c r="R315" s="56">
        <v>7.0000000000000001E-3</v>
      </c>
      <c r="S315" s="56">
        <v>7.0000000000000001E-3</v>
      </c>
    </row>
    <row r="316" spans="1:19" x14ac:dyDescent="0.25">
      <c r="A316" t="s">
        <v>209</v>
      </c>
      <c r="B316" t="s">
        <v>129</v>
      </c>
      <c r="C316" t="s">
        <v>129</v>
      </c>
      <c r="D316" t="s">
        <v>10</v>
      </c>
      <c r="E316" t="s">
        <v>11</v>
      </c>
      <c r="F316" s="13" t="s">
        <v>259</v>
      </c>
      <c r="I316" t="s">
        <v>403</v>
      </c>
      <c r="J316" s="76">
        <v>0.33</v>
      </c>
      <c r="K316" s="76">
        <v>0.33</v>
      </c>
      <c r="L316" s="76">
        <v>0.33</v>
      </c>
      <c r="M316" s="76">
        <v>0.18</v>
      </c>
      <c r="N316" s="76">
        <v>0.18</v>
      </c>
      <c r="O316" s="76">
        <v>0.33</v>
      </c>
      <c r="P316" s="76">
        <v>0.18</v>
      </c>
      <c r="Q316" s="76">
        <v>0.33</v>
      </c>
      <c r="R316" s="56">
        <v>0.18</v>
      </c>
      <c r="S316" s="56">
        <v>0.18</v>
      </c>
    </row>
    <row r="317" spans="1:19" x14ac:dyDescent="0.25">
      <c r="A317" t="s">
        <v>209</v>
      </c>
      <c r="B317" t="s">
        <v>129</v>
      </c>
      <c r="C317" t="s">
        <v>129</v>
      </c>
      <c r="D317" t="s">
        <v>10</v>
      </c>
      <c r="E317" t="s">
        <v>54</v>
      </c>
      <c r="F317" s="13" t="s">
        <v>259</v>
      </c>
      <c r="I317" t="s">
        <v>415</v>
      </c>
      <c r="J317" s="76">
        <v>0</v>
      </c>
      <c r="K317" s="76">
        <v>0</v>
      </c>
      <c r="L317" s="76">
        <v>0</v>
      </c>
      <c r="M317" s="76">
        <v>0.15</v>
      </c>
      <c r="N317" s="76">
        <v>0.15</v>
      </c>
      <c r="O317" s="76">
        <v>0</v>
      </c>
      <c r="P317" s="76">
        <v>0.15</v>
      </c>
      <c r="Q317" s="76">
        <v>0</v>
      </c>
      <c r="R317" s="56">
        <v>0.15</v>
      </c>
      <c r="S317" s="56">
        <v>0.15</v>
      </c>
    </row>
    <row r="318" spans="1:19" x14ac:dyDescent="0.25">
      <c r="A318" t="s">
        <v>209</v>
      </c>
      <c r="B318" t="s">
        <v>129</v>
      </c>
      <c r="C318" t="s">
        <v>129</v>
      </c>
      <c r="D318" t="s">
        <v>204</v>
      </c>
      <c r="E318" t="s">
        <v>11</v>
      </c>
      <c r="F318" s="13" t="s">
        <v>259</v>
      </c>
      <c r="I318" t="s">
        <v>421</v>
      </c>
      <c r="J318" s="76">
        <v>0.02</v>
      </c>
      <c r="K318" s="76">
        <v>0.02</v>
      </c>
      <c r="L318" s="76">
        <v>0.02</v>
      </c>
      <c r="M318" s="76">
        <v>0.02</v>
      </c>
      <c r="N318" s="76">
        <v>0.02</v>
      </c>
      <c r="O318" s="76">
        <v>0.02</v>
      </c>
      <c r="P318" s="76">
        <v>0.02</v>
      </c>
      <c r="Q318" s="76">
        <v>0.02</v>
      </c>
      <c r="R318" s="56">
        <v>0.02</v>
      </c>
      <c r="S318" s="56">
        <v>0.02</v>
      </c>
    </row>
    <row r="319" spans="1:19" x14ac:dyDescent="0.25">
      <c r="A319" t="s">
        <v>209</v>
      </c>
      <c r="B319" t="s">
        <v>129</v>
      </c>
      <c r="C319" t="s">
        <v>129</v>
      </c>
      <c r="D319" t="s">
        <v>14</v>
      </c>
      <c r="E319" t="s">
        <v>11</v>
      </c>
      <c r="F319" s="13" t="s">
        <v>259</v>
      </c>
      <c r="I319" t="s">
        <v>432</v>
      </c>
      <c r="J319" s="76">
        <v>0.01</v>
      </c>
      <c r="K319" s="76">
        <v>0.01</v>
      </c>
      <c r="L319" s="76">
        <v>0.01</v>
      </c>
      <c r="M319" s="76">
        <v>0.01</v>
      </c>
      <c r="N319" s="76">
        <v>0.01</v>
      </c>
      <c r="O319" s="76">
        <v>0.01</v>
      </c>
      <c r="P319" s="76">
        <v>0.01</v>
      </c>
      <c r="Q319" s="76">
        <v>0.01</v>
      </c>
      <c r="R319" s="56">
        <v>0.01</v>
      </c>
      <c r="S319" s="56">
        <v>0.01</v>
      </c>
    </row>
    <row r="320" spans="1:19" x14ac:dyDescent="0.25">
      <c r="A320" t="s">
        <v>209</v>
      </c>
      <c r="B320" t="s">
        <v>129</v>
      </c>
      <c r="C320" t="s">
        <v>129</v>
      </c>
      <c r="D320" t="s">
        <v>86</v>
      </c>
      <c r="E320" t="s">
        <v>24</v>
      </c>
      <c r="F320" s="13" t="s">
        <v>259</v>
      </c>
      <c r="I320" t="s">
        <v>299</v>
      </c>
      <c r="J320" s="76">
        <v>0.3</v>
      </c>
      <c r="K320" s="76">
        <v>0.3</v>
      </c>
      <c r="L320" s="76">
        <v>0.3</v>
      </c>
      <c r="M320" s="76">
        <v>0.3</v>
      </c>
      <c r="N320" s="76">
        <v>0.3</v>
      </c>
      <c r="O320" s="76">
        <v>0.3</v>
      </c>
      <c r="P320" s="76">
        <v>0.3</v>
      </c>
      <c r="Q320" s="76">
        <v>0.3</v>
      </c>
      <c r="R320" s="56">
        <v>0.3</v>
      </c>
      <c r="S320" s="56">
        <v>0.3</v>
      </c>
    </row>
    <row r="321" spans="1:19" x14ac:dyDescent="0.25">
      <c r="A321" t="s">
        <v>209</v>
      </c>
      <c r="B321" t="s">
        <v>129</v>
      </c>
      <c r="C321" t="s">
        <v>129</v>
      </c>
      <c r="D321" t="s">
        <v>210</v>
      </c>
      <c r="E321" t="s">
        <v>24</v>
      </c>
      <c r="F321" s="13" t="s">
        <v>259</v>
      </c>
      <c r="I321" t="s">
        <v>300</v>
      </c>
      <c r="J321" s="76">
        <v>0.12</v>
      </c>
      <c r="K321" s="76">
        <v>0.12</v>
      </c>
      <c r="L321" s="76">
        <v>0.12</v>
      </c>
      <c r="M321" s="76">
        <v>0.12</v>
      </c>
      <c r="N321" s="76">
        <v>0.12</v>
      </c>
      <c r="O321" s="76">
        <v>0.12</v>
      </c>
      <c r="P321" s="76">
        <v>0.12</v>
      </c>
      <c r="Q321" s="76">
        <v>0.12</v>
      </c>
      <c r="R321" s="56">
        <v>0.12</v>
      </c>
      <c r="S321" s="56">
        <v>0.12</v>
      </c>
    </row>
    <row r="322" spans="1:19" x14ac:dyDescent="0.25">
      <c r="A322" t="s">
        <v>209</v>
      </c>
      <c r="B322" t="s">
        <v>129</v>
      </c>
      <c r="C322" t="s">
        <v>129</v>
      </c>
      <c r="D322" t="s">
        <v>211</v>
      </c>
      <c r="E322" t="s">
        <v>24</v>
      </c>
      <c r="F322" s="13" t="s">
        <v>259</v>
      </c>
      <c r="I322" t="s">
        <v>304</v>
      </c>
      <c r="J322" s="76">
        <v>0</v>
      </c>
      <c r="K322" s="76">
        <v>0</v>
      </c>
      <c r="L322" s="76">
        <v>0</v>
      </c>
      <c r="M322" s="76">
        <v>0</v>
      </c>
      <c r="N322" s="76">
        <v>0</v>
      </c>
      <c r="O322" s="76">
        <v>0</v>
      </c>
      <c r="P322" s="76">
        <v>0</v>
      </c>
      <c r="Q322" s="76">
        <v>0</v>
      </c>
      <c r="R322" s="56">
        <v>0</v>
      </c>
      <c r="S322" s="56">
        <v>0</v>
      </c>
    </row>
    <row r="323" spans="1:19" x14ac:dyDescent="0.25">
      <c r="A323" t="s">
        <v>209</v>
      </c>
      <c r="B323" t="s">
        <v>129</v>
      </c>
      <c r="C323" t="s">
        <v>129</v>
      </c>
      <c r="D323" t="s">
        <v>189</v>
      </c>
      <c r="E323" t="s">
        <v>11</v>
      </c>
      <c r="F323" s="13" t="s">
        <v>259</v>
      </c>
      <c r="I323" t="s">
        <v>327</v>
      </c>
      <c r="J323" s="76">
        <v>0</v>
      </c>
      <c r="K323" s="76">
        <v>0</v>
      </c>
      <c r="L323" s="76">
        <v>0</v>
      </c>
      <c r="M323" s="76">
        <v>0</v>
      </c>
      <c r="N323" s="76">
        <v>0</v>
      </c>
      <c r="O323" s="76">
        <v>0</v>
      </c>
      <c r="P323" s="76">
        <v>0</v>
      </c>
      <c r="Q323" s="76">
        <v>0</v>
      </c>
      <c r="R323" s="56">
        <v>0</v>
      </c>
      <c r="S323" s="56">
        <v>0</v>
      </c>
    </row>
    <row r="324" spans="1:19" x14ac:dyDescent="0.25">
      <c r="A324" t="s">
        <v>209</v>
      </c>
      <c r="B324" t="s">
        <v>129</v>
      </c>
      <c r="C324" t="s">
        <v>129</v>
      </c>
      <c r="D324" t="s">
        <v>1237</v>
      </c>
      <c r="E324" t="s">
        <v>11</v>
      </c>
      <c r="F324" s="13" t="s">
        <v>259</v>
      </c>
      <c r="I324" t="s">
        <v>1274</v>
      </c>
      <c r="J324" s="76">
        <v>0.03</v>
      </c>
      <c r="K324" s="76">
        <v>0.03</v>
      </c>
      <c r="L324" s="76">
        <v>0.03</v>
      </c>
      <c r="M324" s="76">
        <v>0.03</v>
      </c>
      <c r="N324" s="76">
        <v>0.03</v>
      </c>
      <c r="O324" s="76">
        <v>0.03</v>
      </c>
      <c r="P324" s="76">
        <v>0.03</v>
      </c>
      <c r="Q324" s="76">
        <v>0.03</v>
      </c>
      <c r="R324" s="56">
        <v>0.03</v>
      </c>
      <c r="S324" s="56">
        <v>0.03</v>
      </c>
    </row>
    <row r="325" spans="1:19" x14ac:dyDescent="0.25">
      <c r="A325" t="s">
        <v>209</v>
      </c>
      <c r="B325" t="s">
        <v>129</v>
      </c>
      <c r="C325" t="s">
        <v>129</v>
      </c>
      <c r="D325" t="s">
        <v>212</v>
      </c>
      <c r="E325" t="s">
        <v>24</v>
      </c>
      <c r="F325" s="13" t="s">
        <v>259</v>
      </c>
      <c r="I325" t="s">
        <v>381</v>
      </c>
      <c r="J325" s="76">
        <v>0.19</v>
      </c>
      <c r="K325" s="76">
        <v>0.19</v>
      </c>
      <c r="L325" s="76">
        <v>0.19</v>
      </c>
      <c r="M325" s="76">
        <v>0.19</v>
      </c>
      <c r="N325" s="76">
        <v>0.19</v>
      </c>
      <c r="O325" s="76">
        <v>0.19</v>
      </c>
      <c r="P325" s="76">
        <v>0.19</v>
      </c>
      <c r="Q325" s="76">
        <v>0.19</v>
      </c>
      <c r="R325" s="56">
        <v>0.19</v>
      </c>
      <c r="S325" s="56">
        <v>0.19</v>
      </c>
    </row>
    <row r="326" spans="1:19" x14ac:dyDescent="0.25">
      <c r="A326" t="s">
        <v>213</v>
      </c>
      <c r="B326" t="s">
        <v>129</v>
      </c>
      <c r="C326" t="s">
        <v>129</v>
      </c>
      <c r="D326" t="s">
        <v>10</v>
      </c>
      <c r="E326" t="s">
        <v>54</v>
      </c>
      <c r="F326" s="13" t="s">
        <v>305</v>
      </c>
      <c r="I326" t="s">
        <v>415</v>
      </c>
      <c r="J326" s="76">
        <v>5.0999999999999997E-2</v>
      </c>
      <c r="K326" s="76">
        <v>0</v>
      </c>
      <c r="L326" s="76">
        <v>0</v>
      </c>
      <c r="M326" s="76">
        <v>0.06</v>
      </c>
      <c r="N326" s="76">
        <v>3.6999999999999998E-2</v>
      </c>
      <c r="O326" s="76">
        <v>0.06</v>
      </c>
      <c r="P326" s="76">
        <v>5.2999999999999999E-2</v>
      </c>
      <c r="Q326" s="76">
        <v>4.9000000000000002E-2</v>
      </c>
      <c r="R326" s="56">
        <v>5.2999999999999999E-2</v>
      </c>
      <c r="S326" s="56">
        <v>5.2999999999999999E-2</v>
      </c>
    </row>
    <row r="327" spans="1:19" x14ac:dyDescent="0.25">
      <c r="A327" t="s">
        <v>213</v>
      </c>
      <c r="B327" t="s">
        <v>129</v>
      </c>
      <c r="C327" t="s">
        <v>129</v>
      </c>
      <c r="D327" t="s">
        <v>10</v>
      </c>
      <c r="E327" t="s">
        <v>55</v>
      </c>
      <c r="F327" s="13" t="s">
        <v>305</v>
      </c>
      <c r="I327" t="s">
        <v>416</v>
      </c>
      <c r="J327" s="76">
        <v>9.9000000000000005E-2</v>
      </c>
      <c r="K327" s="76">
        <v>0</v>
      </c>
      <c r="L327" s="76">
        <v>0</v>
      </c>
      <c r="M327" s="76">
        <v>5.1999999999999998E-2</v>
      </c>
      <c r="N327" s="76">
        <v>7.3999999999999996E-2</v>
      </c>
      <c r="O327" s="76">
        <v>5.1999999999999998E-2</v>
      </c>
      <c r="P327" s="76">
        <v>0.105</v>
      </c>
      <c r="Q327" s="76">
        <v>9.9000000000000005E-2</v>
      </c>
      <c r="R327" s="56">
        <v>0.105</v>
      </c>
      <c r="S327" s="56">
        <v>0.105</v>
      </c>
    </row>
    <row r="328" spans="1:19" x14ac:dyDescent="0.25">
      <c r="A328" t="s">
        <v>213</v>
      </c>
      <c r="B328" t="s">
        <v>129</v>
      </c>
      <c r="C328" t="s">
        <v>129</v>
      </c>
      <c r="D328" t="s">
        <v>81</v>
      </c>
      <c r="E328" t="s">
        <v>54</v>
      </c>
      <c r="F328" s="13" t="s">
        <v>305</v>
      </c>
      <c r="I328" t="s">
        <v>436</v>
      </c>
      <c r="J328" s="76">
        <v>0.64490000000000003</v>
      </c>
      <c r="K328" s="76">
        <v>0.57930000000000004</v>
      </c>
      <c r="L328" s="76">
        <v>0.93259999999999998</v>
      </c>
      <c r="M328" s="76">
        <v>0.59099999999999997</v>
      </c>
      <c r="N328" s="76">
        <v>0.60629999999999995</v>
      </c>
      <c r="O328" s="76">
        <v>0.59099999999999997</v>
      </c>
      <c r="P328" s="76">
        <v>0.67820000000000003</v>
      </c>
      <c r="Q328" s="76">
        <v>0.66720000000000002</v>
      </c>
      <c r="R328" s="56">
        <v>0.67820000000000003</v>
      </c>
      <c r="S328" s="56">
        <v>0.67830000000000001</v>
      </c>
    </row>
    <row r="329" spans="1:19" x14ac:dyDescent="0.25">
      <c r="A329" t="s">
        <v>213</v>
      </c>
      <c r="B329" t="s">
        <v>129</v>
      </c>
      <c r="C329" t="s">
        <v>129</v>
      </c>
      <c r="D329" t="s">
        <v>82</v>
      </c>
      <c r="E329" t="s">
        <v>11</v>
      </c>
      <c r="F329" s="13" t="s">
        <v>305</v>
      </c>
      <c r="I329" t="s">
        <v>437</v>
      </c>
      <c r="J329" s="76">
        <v>1.2E-2</v>
      </c>
      <c r="K329" s="76">
        <v>0</v>
      </c>
      <c r="L329" s="76">
        <v>0</v>
      </c>
      <c r="M329" s="76">
        <v>0.224</v>
      </c>
      <c r="N329" s="76">
        <v>0.14499999999999999</v>
      </c>
      <c r="O329" s="76">
        <v>0.224</v>
      </c>
      <c r="P329" s="76">
        <v>1.0999999999999999E-2</v>
      </c>
      <c r="Q329" s="76">
        <v>1.2E-2</v>
      </c>
      <c r="R329" s="56">
        <v>1.0999999999999999E-2</v>
      </c>
      <c r="S329" s="56">
        <v>1.0999999999999999E-2</v>
      </c>
    </row>
    <row r="330" spans="1:19" x14ac:dyDescent="0.25">
      <c r="A330" t="s">
        <v>213</v>
      </c>
      <c r="B330" t="s">
        <v>129</v>
      </c>
      <c r="C330" t="s">
        <v>129</v>
      </c>
      <c r="D330" t="s">
        <v>214</v>
      </c>
      <c r="E330" t="s">
        <v>11</v>
      </c>
      <c r="F330" s="13" t="s">
        <v>305</v>
      </c>
      <c r="I330" t="s">
        <v>306</v>
      </c>
      <c r="J330" s="76">
        <v>7.1999999999999995E-2</v>
      </c>
      <c r="K330" s="76">
        <v>0</v>
      </c>
      <c r="L330" s="76">
        <v>0</v>
      </c>
      <c r="M330" s="76">
        <v>0.06</v>
      </c>
      <c r="N330" s="76">
        <v>5.0999999999999997E-2</v>
      </c>
      <c r="O330" s="76">
        <v>0.06</v>
      </c>
      <c r="P330" s="76">
        <v>7.0999999999999994E-2</v>
      </c>
      <c r="Q330" s="76">
        <v>6.7000000000000004E-2</v>
      </c>
      <c r="R330" s="56">
        <v>7.0999999999999994E-2</v>
      </c>
      <c r="S330" s="56">
        <v>7.0999999999999994E-2</v>
      </c>
    </row>
    <row r="331" spans="1:19" x14ac:dyDescent="0.25">
      <c r="A331" t="s">
        <v>213</v>
      </c>
      <c r="B331" t="s">
        <v>129</v>
      </c>
      <c r="C331" t="s">
        <v>129</v>
      </c>
      <c r="D331" t="s">
        <v>1298</v>
      </c>
      <c r="E331" t="s">
        <v>11</v>
      </c>
      <c r="F331" s="13" t="s">
        <v>305</v>
      </c>
      <c r="I331" t="s">
        <v>1299</v>
      </c>
      <c r="J331" s="76">
        <v>0.1195</v>
      </c>
      <c r="K331" s="76">
        <v>0.42070000000000002</v>
      </c>
      <c r="L331" s="76">
        <v>6.7400000000000002E-2</v>
      </c>
      <c r="M331" s="76">
        <v>9.9000000000000008E-3</v>
      </c>
      <c r="N331" s="76">
        <v>8.48E-2</v>
      </c>
      <c r="O331" s="76">
        <v>9.9000000000000008E-3</v>
      </c>
      <c r="P331" s="76">
        <v>8.1000000000000003E-2</v>
      </c>
      <c r="Q331" s="76">
        <v>0.10489999999999999</v>
      </c>
      <c r="R331" s="56">
        <v>8.1000000000000003E-2</v>
      </c>
      <c r="S331" s="56">
        <v>8.09E-2</v>
      </c>
    </row>
    <row r="332" spans="1:19" x14ac:dyDescent="0.25">
      <c r="A332" t="s">
        <v>213</v>
      </c>
      <c r="B332" t="s">
        <v>129</v>
      </c>
      <c r="C332" t="s">
        <v>129</v>
      </c>
      <c r="D332" t="s">
        <v>1244</v>
      </c>
      <c r="E332" t="s">
        <v>11</v>
      </c>
      <c r="F332" s="13" t="s">
        <v>305</v>
      </c>
      <c r="I332" t="s">
        <v>1300</v>
      </c>
      <c r="J332" s="76">
        <v>8.0000000000000004E-4</v>
      </c>
      <c r="K332" s="76">
        <v>0</v>
      </c>
      <c r="L332" s="76">
        <v>0</v>
      </c>
      <c r="M332" s="76">
        <v>2.2000000000000001E-3</v>
      </c>
      <c r="N332" s="76">
        <v>1E-3</v>
      </c>
      <c r="O332" s="76">
        <v>2.2000000000000001E-3</v>
      </c>
      <c r="P332" s="76">
        <v>5.9999999999999995E-4</v>
      </c>
      <c r="Q332" s="76">
        <v>6.9999999999999999E-4</v>
      </c>
      <c r="R332" s="56">
        <v>5.9999999999999995E-4</v>
      </c>
      <c r="S332" s="56">
        <v>5.9999999999999995E-4</v>
      </c>
    </row>
    <row r="333" spans="1:19" x14ac:dyDescent="0.25">
      <c r="A333" t="s">
        <v>213</v>
      </c>
      <c r="B333" t="s">
        <v>129</v>
      </c>
      <c r="C333" t="s">
        <v>129</v>
      </c>
      <c r="D333" t="s">
        <v>1301</v>
      </c>
      <c r="E333" t="s">
        <v>24</v>
      </c>
      <c r="F333" s="13" t="s">
        <v>305</v>
      </c>
      <c r="I333" t="s">
        <v>1302</v>
      </c>
      <c r="J333" s="76">
        <v>4.0000000000000002E-4</v>
      </c>
      <c r="K333" s="76">
        <v>0</v>
      </c>
      <c r="L333" s="76">
        <v>0</v>
      </c>
      <c r="M333" s="76">
        <v>1E-4</v>
      </c>
      <c r="N333" s="76">
        <v>1E-4</v>
      </c>
      <c r="O333" s="76">
        <v>1E-4</v>
      </c>
      <c r="P333" s="76">
        <v>1E-4</v>
      </c>
      <c r="Q333" s="76">
        <v>1E-4</v>
      </c>
      <c r="R333" s="56">
        <v>1E-4</v>
      </c>
      <c r="S333" s="56">
        <v>1E-4</v>
      </c>
    </row>
    <row r="334" spans="1:19" x14ac:dyDescent="0.25">
      <c r="A334" t="s">
        <v>213</v>
      </c>
      <c r="B334" t="s">
        <v>129</v>
      </c>
      <c r="C334" t="s">
        <v>129</v>
      </c>
      <c r="D334" t="s">
        <v>1303</v>
      </c>
      <c r="E334" t="s">
        <v>11</v>
      </c>
      <c r="F334" s="13" t="s">
        <v>305</v>
      </c>
      <c r="I334" t="s">
        <v>1304</v>
      </c>
      <c r="J334" s="76">
        <v>4.0000000000000002E-4</v>
      </c>
      <c r="K334" s="76">
        <v>0</v>
      </c>
      <c r="L334" s="76">
        <v>0</v>
      </c>
      <c r="M334" s="76">
        <v>8.0000000000000004E-4</v>
      </c>
      <c r="N334" s="76">
        <v>8.0000000000000004E-4</v>
      </c>
      <c r="O334" s="76">
        <v>8.0000000000000004E-4</v>
      </c>
      <c r="P334" s="76">
        <v>1E-4</v>
      </c>
      <c r="Q334" s="76">
        <v>1E-4</v>
      </c>
      <c r="R334" s="56">
        <v>1E-4</v>
      </c>
      <c r="S334" s="56">
        <v>1E-4</v>
      </c>
    </row>
    <row r="335" spans="1:19" x14ac:dyDescent="0.25">
      <c r="A335" t="s">
        <v>1305</v>
      </c>
      <c r="B335" t="s">
        <v>129</v>
      </c>
      <c r="C335" t="s">
        <v>129</v>
      </c>
      <c r="D335" t="s">
        <v>10</v>
      </c>
      <c r="E335" t="s">
        <v>54</v>
      </c>
      <c r="F335" s="13" t="s">
        <v>305</v>
      </c>
      <c r="I335" t="s">
        <v>415</v>
      </c>
      <c r="J335" s="76">
        <v>5.0999999999999997E-2</v>
      </c>
      <c r="K335" s="76">
        <v>0</v>
      </c>
      <c r="L335" s="76">
        <v>0</v>
      </c>
      <c r="M335" s="76">
        <v>0.06</v>
      </c>
      <c r="N335" s="76">
        <v>3.6999999999999998E-2</v>
      </c>
      <c r="O335" s="76">
        <v>0.06</v>
      </c>
      <c r="P335" s="76">
        <v>5.2999999999999999E-2</v>
      </c>
      <c r="Q335" s="76">
        <v>4.9000000000000002E-2</v>
      </c>
      <c r="R335" s="56">
        <v>5.2999999999999999E-2</v>
      </c>
      <c r="S335" s="56">
        <v>5.2999999999999999E-2</v>
      </c>
    </row>
    <row r="336" spans="1:19" x14ac:dyDescent="0.25">
      <c r="A336" t="s">
        <v>1305</v>
      </c>
      <c r="B336" t="s">
        <v>129</v>
      </c>
      <c r="C336" t="s">
        <v>129</v>
      </c>
      <c r="D336" t="s">
        <v>10</v>
      </c>
      <c r="E336" t="s">
        <v>55</v>
      </c>
      <c r="F336" s="13" t="s">
        <v>305</v>
      </c>
      <c r="I336" t="s">
        <v>416</v>
      </c>
      <c r="J336" s="76">
        <v>9.9000000000000005E-2</v>
      </c>
      <c r="K336" s="76">
        <v>0</v>
      </c>
      <c r="L336" s="76">
        <v>0</v>
      </c>
      <c r="M336" s="76">
        <v>5.1999999999999998E-2</v>
      </c>
      <c r="N336" s="76">
        <v>7.3999999999999996E-2</v>
      </c>
      <c r="O336" s="76">
        <v>5.1999999999999998E-2</v>
      </c>
      <c r="P336" s="76">
        <v>0.105</v>
      </c>
      <c r="Q336" s="76">
        <v>9.9000000000000005E-2</v>
      </c>
      <c r="R336" s="56">
        <v>0.105</v>
      </c>
      <c r="S336" s="56">
        <v>0.105</v>
      </c>
    </row>
    <row r="337" spans="1:19" x14ac:dyDescent="0.25">
      <c r="A337" t="s">
        <v>1305</v>
      </c>
      <c r="B337" t="s">
        <v>129</v>
      </c>
      <c r="C337" t="s">
        <v>129</v>
      </c>
      <c r="D337" t="s">
        <v>81</v>
      </c>
      <c r="E337" t="s">
        <v>54</v>
      </c>
      <c r="F337" s="13" t="s">
        <v>305</v>
      </c>
      <c r="I337" t="s">
        <v>436</v>
      </c>
      <c r="J337" s="76">
        <v>0.64490000000000003</v>
      </c>
      <c r="K337" s="76">
        <v>0.57930000000000004</v>
      </c>
      <c r="L337" s="76">
        <v>0.93259999999999998</v>
      </c>
      <c r="M337" s="76">
        <v>0.59099999999999997</v>
      </c>
      <c r="N337" s="76">
        <v>0.60629999999999995</v>
      </c>
      <c r="O337" s="76">
        <v>0.59099999999999997</v>
      </c>
      <c r="P337" s="76">
        <v>0.67820000000000003</v>
      </c>
      <c r="Q337" s="76">
        <v>0.66720000000000002</v>
      </c>
      <c r="R337" s="56">
        <v>0.67820000000000003</v>
      </c>
      <c r="S337" s="56">
        <v>0.67830000000000001</v>
      </c>
    </row>
    <row r="338" spans="1:19" x14ac:dyDescent="0.25">
      <c r="A338" t="s">
        <v>1305</v>
      </c>
      <c r="B338" t="s">
        <v>129</v>
      </c>
      <c r="C338" t="s">
        <v>129</v>
      </c>
      <c r="D338" t="s">
        <v>82</v>
      </c>
      <c r="E338" t="s">
        <v>11</v>
      </c>
      <c r="F338" s="13" t="s">
        <v>305</v>
      </c>
      <c r="I338" t="s">
        <v>437</v>
      </c>
      <c r="J338" s="76">
        <v>1.2E-2</v>
      </c>
      <c r="K338" s="76">
        <v>0</v>
      </c>
      <c r="L338" s="76">
        <v>0</v>
      </c>
      <c r="M338" s="76">
        <v>0.224</v>
      </c>
      <c r="N338" s="76">
        <v>0.14499999999999999</v>
      </c>
      <c r="O338" s="76">
        <v>0.224</v>
      </c>
      <c r="P338" s="76">
        <v>1.0999999999999999E-2</v>
      </c>
      <c r="Q338" s="76">
        <v>1.2E-2</v>
      </c>
      <c r="R338" s="56">
        <v>1.0999999999999999E-2</v>
      </c>
      <c r="S338" s="56">
        <v>1.0999999999999999E-2</v>
      </c>
    </row>
    <row r="339" spans="1:19" x14ac:dyDescent="0.25">
      <c r="A339" t="s">
        <v>1305</v>
      </c>
      <c r="B339" t="s">
        <v>129</v>
      </c>
      <c r="C339" t="s">
        <v>129</v>
      </c>
      <c r="D339" t="s">
        <v>214</v>
      </c>
      <c r="E339" t="s">
        <v>11</v>
      </c>
      <c r="F339" s="13" t="s">
        <v>305</v>
      </c>
      <c r="I339" t="s">
        <v>306</v>
      </c>
      <c r="J339" s="76">
        <v>7.1999999999999995E-2</v>
      </c>
      <c r="K339" s="76">
        <v>0</v>
      </c>
      <c r="L339" s="76">
        <v>0</v>
      </c>
      <c r="M339" s="76">
        <v>0.06</v>
      </c>
      <c r="N339" s="76">
        <v>5.0999999999999997E-2</v>
      </c>
      <c r="O339" s="76">
        <v>0.06</v>
      </c>
      <c r="P339" s="76">
        <v>7.0999999999999994E-2</v>
      </c>
      <c r="Q339" s="76">
        <v>6.7000000000000004E-2</v>
      </c>
      <c r="R339" s="56">
        <v>7.0999999999999994E-2</v>
      </c>
      <c r="S339" s="56">
        <v>7.0999999999999994E-2</v>
      </c>
    </row>
    <row r="340" spans="1:19" x14ac:dyDescent="0.25">
      <c r="A340" t="s">
        <v>1305</v>
      </c>
      <c r="B340" t="s">
        <v>129</v>
      </c>
      <c r="C340" t="s">
        <v>129</v>
      </c>
      <c r="D340" t="s">
        <v>1298</v>
      </c>
      <c r="E340" t="s">
        <v>11</v>
      </c>
      <c r="F340" s="13" t="s">
        <v>305</v>
      </c>
      <c r="I340" t="s">
        <v>1299</v>
      </c>
      <c r="J340" s="76">
        <v>0.1195</v>
      </c>
      <c r="K340" s="76">
        <v>0.42070000000000002</v>
      </c>
      <c r="L340" s="76">
        <v>6.7400000000000002E-2</v>
      </c>
      <c r="M340" s="76">
        <v>9.9000000000000008E-3</v>
      </c>
      <c r="N340" s="76">
        <v>8.48E-2</v>
      </c>
      <c r="O340" s="76">
        <v>9.9000000000000008E-3</v>
      </c>
      <c r="P340" s="76">
        <v>8.1000000000000003E-2</v>
      </c>
      <c r="Q340" s="76">
        <v>0.10489999999999999</v>
      </c>
      <c r="R340" s="56">
        <v>8.1000000000000003E-2</v>
      </c>
      <c r="S340" s="56">
        <v>8.09E-2</v>
      </c>
    </row>
    <row r="341" spans="1:19" x14ac:dyDescent="0.25">
      <c r="A341" t="s">
        <v>1305</v>
      </c>
      <c r="B341" t="s">
        <v>129</v>
      </c>
      <c r="C341" t="s">
        <v>129</v>
      </c>
      <c r="D341" t="s">
        <v>1244</v>
      </c>
      <c r="E341" t="s">
        <v>11</v>
      </c>
      <c r="F341" s="13" t="s">
        <v>305</v>
      </c>
      <c r="I341" t="s">
        <v>1300</v>
      </c>
      <c r="J341" s="76">
        <v>8.0000000000000004E-4</v>
      </c>
      <c r="K341" s="76">
        <v>0</v>
      </c>
      <c r="L341" s="76">
        <v>0</v>
      </c>
      <c r="M341" s="76">
        <v>2.2000000000000001E-3</v>
      </c>
      <c r="N341" s="76">
        <v>1E-3</v>
      </c>
      <c r="O341" s="76">
        <v>2.2000000000000001E-3</v>
      </c>
      <c r="P341" s="76">
        <v>5.9999999999999995E-4</v>
      </c>
      <c r="Q341" s="76">
        <v>6.9999999999999999E-4</v>
      </c>
      <c r="R341" s="56">
        <v>5.9999999999999995E-4</v>
      </c>
      <c r="S341" s="56">
        <v>5.9999999999999995E-4</v>
      </c>
    </row>
    <row r="342" spans="1:19" x14ac:dyDescent="0.25">
      <c r="A342" t="s">
        <v>1305</v>
      </c>
      <c r="B342" t="s">
        <v>129</v>
      </c>
      <c r="C342" t="s">
        <v>129</v>
      </c>
      <c r="D342" t="s">
        <v>1301</v>
      </c>
      <c r="E342" t="s">
        <v>24</v>
      </c>
      <c r="F342" s="13" t="s">
        <v>305</v>
      </c>
      <c r="I342" t="s">
        <v>1302</v>
      </c>
      <c r="J342" s="76">
        <v>4.0000000000000002E-4</v>
      </c>
      <c r="K342" s="76">
        <v>0</v>
      </c>
      <c r="L342" s="76">
        <v>0</v>
      </c>
      <c r="M342" s="76">
        <v>1E-4</v>
      </c>
      <c r="N342" s="76">
        <v>1E-4</v>
      </c>
      <c r="O342" s="76">
        <v>1E-4</v>
      </c>
      <c r="P342" s="76">
        <v>1E-4</v>
      </c>
      <c r="Q342" s="76">
        <v>1E-4</v>
      </c>
      <c r="R342" s="56">
        <v>1E-4</v>
      </c>
      <c r="S342" s="56">
        <v>1E-4</v>
      </c>
    </row>
    <row r="343" spans="1:19" x14ac:dyDescent="0.25">
      <c r="A343" t="s">
        <v>1305</v>
      </c>
      <c r="B343" t="s">
        <v>129</v>
      </c>
      <c r="C343" t="s">
        <v>129</v>
      </c>
      <c r="D343" t="s">
        <v>1303</v>
      </c>
      <c r="E343" t="s">
        <v>11</v>
      </c>
      <c r="F343" s="13" t="s">
        <v>305</v>
      </c>
      <c r="I343" t="s">
        <v>1304</v>
      </c>
      <c r="J343" s="76">
        <v>4.0000000000000002E-4</v>
      </c>
      <c r="K343" s="76">
        <v>0</v>
      </c>
      <c r="L343" s="76">
        <v>0</v>
      </c>
      <c r="M343" s="76">
        <v>8.0000000000000004E-4</v>
      </c>
      <c r="N343" s="76">
        <v>8.0000000000000004E-4</v>
      </c>
      <c r="O343" s="76">
        <v>8.0000000000000004E-4</v>
      </c>
      <c r="P343" s="76">
        <v>1E-4</v>
      </c>
      <c r="Q343" s="76">
        <v>1E-4</v>
      </c>
      <c r="R343" s="56">
        <v>1E-4</v>
      </c>
      <c r="S343" s="56">
        <v>1E-4</v>
      </c>
    </row>
    <row r="344" spans="1:19" x14ac:dyDescent="0.25">
      <c r="A344" t="s">
        <v>1306</v>
      </c>
      <c r="B344" t="s">
        <v>129</v>
      </c>
      <c r="C344" t="s">
        <v>129</v>
      </c>
      <c r="D344" t="s">
        <v>10</v>
      </c>
      <c r="E344" t="s">
        <v>54</v>
      </c>
      <c r="F344" s="13" t="s">
        <v>305</v>
      </c>
      <c r="I344" t="s">
        <v>415</v>
      </c>
      <c r="J344" s="76">
        <v>5.0999999999999997E-2</v>
      </c>
      <c r="K344" s="76">
        <v>0</v>
      </c>
      <c r="L344" s="76">
        <v>0</v>
      </c>
      <c r="M344" s="76">
        <v>0.06</v>
      </c>
      <c r="N344" s="76">
        <v>3.6999999999999998E-2</v>
      </c>
      <c r="O344" s="76">
        <v>0.06</v>
      </c>
      <c r="P344" s="76">
        <v>5.2999999999999999E-2</v>
      </c>
      <c r="Q344" s="76">
        <v>4.9000000000000002E-2</v>
      </c>
      <c r="R344" s="56">
        <v>5.2999999999999999E-2</v>
      </c>
      <c r="S344" s="56">
        <v>5.2999999999999999E-2</v>
      </c>
    </row>
    <row r="345" spans="1:19" x14ac:dyDescent="0.25">
      <c r="A345" t="s">
        <v>1306</v>
      </c>
      <c r="B345" t="s">
        <v>129</v>
      </c>
      <c r="C345" t="s">
        <v>129</v>
      </c>
      <c r="D345" t="s">
        <v>10</v>
      </c>
      <c r="E345" t="s">
        <v>55</v>
      </c>
      <c r="F345" s="13" t="s">
        <v>305</v>
      </c>
      <c r="I345" t="s">
        <v>416</v>
      </c>
      <c r="J345" s="76">
        <v>9.9000000000000005E-2</v>
      </c>
      <c r="K345" s="76">
        <v>0</v>
      </c>
      <c r="L345" s="76">
        <v>0</v>
      </c>
      <c r="M345" s="76">
        <v>5.1999999999999998E-2</v>
      </c>
      <c r="N345" s="76">
        <v>7.3999999999999996E-2</v>
      </c>
      <c r="O345" s="76">
        <v>5.1999999999999998E-2</v>
      </c>
      <c r="P345" s="76">
        <v>0.105</v>
      </c>
      <c r="Q345" s="76">
        <v>9.9000000000000005E-2</v>
      </c>
      <c r="R345" s="56">
        <v>0.105</v>
      </c>
      <c r="S345" s="56">
        <v>0.105</v>
      </c>
    </row>
    <row r="346" spans="1:19" x14ac:dyDescent="0.25">
      <c r="A346" t="s">
        <v>1306</v>
      </c>
      <c r="B346" t="s">
        <v>129</v>
      </c>
      <c r="C346" t="s">
        <v>129</v>
      </c>
      <c r="D346" t="s">
        <v>81</v>
      </c>
      <c r="E346" t="s">
        <v>54</v>
      </c>
      <c r="F346" s="13" t="s">
        <v>305</v>
      </c>
      <c r="I346" t="s">
        <v>436</v>
      </c>
      <c r="J346" s="76">
        <v>0.64490000000000003</v>
      </c>
      <c r="K346" s="76">
        <v>0.57930000000000004</v>
      </c>
      <c r="L346" s="76">
        <v>0.93259999999999998</v>
      </c>
      <c r="M346" s="76">
        <v>0.59099999999999997</v>
      </c>
      <c r="N346" s="76">
        <v>0.60629999999999995</v>
      </c>
      <c r="O346" s="76">
        <v>0.59099999999999997</v>
      </c>
      <c r="P346" s="76">
        <v>0.67820000000000003</v>
      </c>
      <c r="Q346" s="76">
        <v>0.66720000000000002</v>
      </c>
      <c r="R346" s="56">
        <v>0.67820000000000003</v>
      </c>
      <c r="S346" s="56">
        <v>0.67830000000000001</v>
      </c>
    </row>
    <row r="347" spans="1:19" x14ac:dyDescent="0.25">
      <c r="A347" t="s">
        <v>1306</v>
      </c>
      <c r="B347" t="s">
        <v>129</v>
      </c>
      <c r="C347" t="s">
        <v>129</v>
      </c>
      <c r="D347" t="s">
        <v>82</v>
      </c>
      <c r="E347" t="s">
        <v>11</v>
      </c>
      <c r="F347" s="13" t="s">
        <v>305</v>
      </c>
      <c r="I347" t="s">
        <v>437</v>
      </c>
      <c r="J347" s="76">
        <v>1.2E-2</v>
      </c>
      <c r="K347" s="76">
        <v>0</v>
      </c>
      <c r="L347" s="76">
        <v>0</v>
      </c>
      <c r="M347" s="76">
        <v>0.224</v>
      </c>
      <c r="N347" s="76">
        <v>0.14499999999999999</v>
      </c>
      <c r="O347" s="76">
        <v>0.224</v>
      </c>
      <c r="P347" s="76">
        <v>1.0999999999999999E-2</v>
      </c>
      <c r="Q347" s="76">
        <v>1.2E-2</v>
      </c>
      <c r="R347" s="56">
        <v>1.0999999999999999E-2</v>
      </c>
      <c r="S347" s="56">
        <v>1.0999999999999999E-2</v>
      </c>
    </row>
    <row r="348" spans="1:19" x14ac:dyDescent="0.25">
      <c r="A348" t="s">
        <v>1306</v>
      </c>
      <c r="B348" t="s">
        <v>129</v>
      </c>
      <c r="C348" t="s">
        <v>129</v>
      </c>
      <c r="D348" t="s">
        <v>214</v>
      </c>
      <c r="E348" t="s">
        <v>11</v>
      </c>
      <c r="F348" s="13" t="s">
        <v>305</v>
      </c>
      <c r="I348" t="s">
        <v>306</v>
      </c>
      <c r="J348" s="76">
        <v>7.1999999999999995E-2</v>
      </c>
      <c r="K348" s="76">
        <v>0</v>
      </c>
      <c r="L348" s="76">
        <v>0</v>
      </c>
      <c r="M348" s="76">
        <v>0.06</v>
      </c>
      <c r="N348" s="76">
        <v>5.0999999999999997E-2</v>
      </c>
      <c r="O348" s="76">
        <v>0.06</v>
      </c>
      <c r="P348" s="76">
        <v>7.0999999999999994E-2</v>
      </c>
      <c r="Q348" s="76">
        <v>6.7000000000000004E-2</v>
      </c>
      <c r="R348" s="56">
        <v>7.0999999999999994E-2</v>
      </c>
      <c r="S348" s="56">
        <v>7.0999999999999994E-2</v>
      </c>
    </row>
    <row r="349" spans="1:19" x14ac:dyDescent="0.25">
      <c r="A349" t="s">
        <v>1306</v>
      </c>
      <c r="B349" t="s">
        <v>129</v>
      </c>
      <c r="C349" t="s">
        <v>129</v>
      </c>
      <c r="D349" t="s">
        <v>1298</v>
      </c>
      <c r="E349" t="s">
        <v>11</v>
      </c>
      <c r="F349" s="13" t="s">
        <v>305</v>
      </c>
      <c r="I349" t="s">
        <v>1299</v>
      </c>
      <c r="J349" s="76">
        <v>0.1195</v>
      </c>
      <c r="K349" s="76">
        <v>0.42070000000000002</v>
      </c>
      <c r="L349" s="76">
        <v>6.7400000000000002E-2</v>
      </c>
      <c r="M349" s="76">
        <v>9.9000000000000008E-3</v>
      </c>
      <c r="N349" s="76">
        <v>8.48E-2</v>
      </c>
      <c r="O349" s="76">
        <v>9.9000000000000008E-3</v>
      </c>
      <c r="P349" s="76">
        <v>8.1000000000000003E-2</v>
      </c>
      <c r="Q349" s="76">
        <v>0.10489999999999999</v>
      </c>
      <c r="R349" s="56">
        <v>8.1000000000000003E-2</v>
      </c>
      <c r="S349" s="56">
        <v>8.09E-2</v>
      </c>
    </row>
    <row r="350" spans="1:19" x14ac:dyDescent="0.25">
      <c r="A350" t="s">
        <v>1306</v>
      </c>
      <c r="B350" t="s">
        <v>129</v>
      </c>
      <c r="C350" t="s">
        <v>129</v>
      </c>
      <c r="D350" t="s">
        <v>1244</v>
      </c>
      <c r="E350" t="s">
        <v>11</v>
      </c>
      <c r="F350" s="13" t="s">
        <v>305</v>
      </c>
      <c r="I350" t="s">
        <v>1300</v>
      </c>
      <c r="J350" s="76">
        <v>8.0000000000000004E-4</v>
      </c>
      <c r="K350" s="76">
        <v>0</v>
      </c>
      <c r="L350" s="76">
        <v>0</v>
      </c>
      <c r="M350" s="76">
        <v>2.2000000000000001E-3</v>
      </c>
      <c r="N350" s="76">
        <v>1E-3</v>
      </c>
      <c r="O350" s="76">
        <v>2.2000000000000001E-3</v>
      </c>
      <c r="P350" s="76">
        <v>5.9999999999999995E-4</v>
      </c>
      <c r="Q350" s="76">
        <v>6.9999999999999999E-4</v>
      </c>
      <c r="R350" s="56">
        <v>5.9999999999999995E-4</v>
      </c>
      <c r="S350" s="56">
        <v>5.9999999999999995E-4</v>
      </c>
    </row>
    <row r="351" spans="1:19" x14ac:dyDescent="0.25">
      <c r="A351" t="s">
        <v>1306</v>
      </c>
      <c r="B351" t="s">
        <v>129</v>
      </c>
      <c r="C351" t="s">
        <v>129</v>
      </c>
      <c r="D351" t="s">
        <v>1301</v>
      </c>
      <c r="E351" t="s">
        <v>24</v>
      </c>
      <c r="F351" s="13" t="s">
        <v>305</v>
      </c>
      <c r="I351" t="s">
        <v>1302</v>
      </c>
      <c r="J351" s="76">
        <v>4.0000000000000002E-4</v>
      </c>
      <c r="K351" s="76">
        <v>0</v>
      </c>
      <c r="L351" s="76">
        <v>0</v>
      </c>
      <c r="M351" s="76">
        <v>1E-4</v>
      </c>
      <c r="N351" s="76">
        <v>1E-4</v>
      </c>
      <c r="O351" s="76">
        <v>1E-4</v>
      </c>
      <c r="P351" s="76">
        <v>1E-4</v>
      </c>
      <c r="Q351" s="76">
        <v>1E-4</v>
      </c>
      <c r="R351" s="56">
        <v>1E-4</v>
      </c>
      <c r="S351" s="56">
        <v>1E-4</v>
      </c>
    </row>
    <row r="352" spans="1:19" x14ac:dyDescent="0.25">
      <c r="A352" t="s">
        <v>1306</v>
      </c>
      <c r="B352" t="s">
        <v>129</v>
      </c>
      <c r="C352" t="s">
        <v>129</v>
      </c>
      <c r="D352" t="s">
        <v>1303</v>
      </c>
      <c r="E352" t="s">
        <v>11</v>
      </c>
      <c r="F352" s="13" t="s">
        <v>305</v>
      </c>
      <c r="I352" t="s">
        <v>1304</v>
      </c>
      <c r="J352" s="76">
        <v>4.0000000000000002E-4</v>
      </c>
      <c r="K352" s="76">
        <v>0</v>
      </c>
      <c r="L352" s="76">
        <v>0</v>
      </c>
      <c r="M352" s="76">
        <v>8.0000000000000004E-4</v>
      </c>
      <c r="N352" s="76">
        <v>8.0000000000000004E-4</v>
      </c>
      <c r="O352" s="76">
        <v>8.0000000000000004E-4</v>
      </c>
      <c r="P352" s="76">
        <v>1E-4</v>
      </c>
      <c r="Q352" s="76">
        <v>1E-4</v>
      </c>
      <c r="R352" s="56">
        <v>1E-4</v>
      </c>
      <c r="S352" s="56">
        <v>1E-4</v>
      </c>
    </row>
    <row r="353" spans="1:19" x14ac:dyDescent="0.25">
      <c r="A353" t="s">
        <v>1307</v>
      </c>
      <c r="B353" t="s">
        <v>129</v>
      </c>
      <c r="C353" t="s">
        <v>129</v>
      </c>
      <c r="D353" t="s">
        <v>10</v>
      </c>
      <c r="E353" t="s">
        <v>54</v>
      </c>
      <c r="F353" s="13" t="s">
        <v>305</v>
      </c>
      <c r="I353" t="s">
        <v>415</v>
      </c>
      <c r="J353" s="76">
        <v>5.0999999999999997E-2</v>
      </c>
      <c r="K353" s="76">
        <v>0</v>
      </c>
      <c r="L353" s="76">
        <v>0</v>
      </c>
      <c r="M353" s="76">
        <v>0.06</v>
      </c>
      <c r="N353" s="76">
        <v>3.6999999999999998E-2</v>
      </c>
      <c r="O353" s="76">
        <v>0.06</v>
      </c>
      <c r="P353" s="76">
        <v>5.2999999999999999E-2</v>
      </c>
      <c r="Q353" s="76">
        <v>4.9000000000000002E-2</v>
      </c>
      <c r="R353" s="56">
        <v>5.2999999999999999E-2</v>
      </c>
      <c r="S353" s="56">
        <v>5.2999999999999999E-2</v>
      </c>
    </row>
    <row r="354" spans="1:19" x14ac:dyDescent="0.25">
      <c r="A354" t="s">
        <v>1307</v>
      </c>
      <c r="B354" t="s">
        <v>129</v>
      </c>
      <c r="C354" t="s">
        <v>129</v>
      </c>
      <c r="D354" t="s">
        <v>10</v>
      </c>
      <c r="E354" t="s">
        <v>55</v>
      </c>
      <c r="F354" s="13" t="s">
        <v>305</v>
      </c>
      <c r="I354" t="s">
        <v>416</v>
      </c>
      <c r="J354" s="76">
        <v>9.9000000000000005E-2</v>
      </c>
      <c r="K354" s="76">
        <v>0</v>
      </c>
      <c r="L354" s="76">
        <v>0</v>
      </c>
      <c r="M354" s="76">
        <v>5.1999999999999998E-2</v>
      </c>
      <c r="N354" s="76">
        <v>7.3999999999999996E-2</v>
      </c>
      <c r="O354" s="76">
        <v>5.1999999999999998E-2</v>
      </c>
      <c r="P354" s="76">
        <v>0.105</v>
      </c>
      <c r="Q354" s="76">
        <v>9.9000000000000005E-2</v>
      </c>
      <c r="R354" s="56">
        <v>0.105</v>
      </c>
      <c r="S354" s="56">
        <v>0.105</v>
      </c>
    </row>
    <row r="355" spans="1:19" x14ac:dyDescent="0.25">
      <c r="A355" t="s">
        <v>1307</v>
      </c>
      <c r="B355" t="s">
        <v>129</v>
      </c>
      <c r="C355" t="s">
        <v>129</v>
      </c>
      <c r="D355" t="s">
        <v>81</v>
      </c>
      <c r="E355" t="s">
        <v>54</v>
      </c>
      <c r="F355" s="13" t="s">
        <v>305</v>
      </c>
      <c r="I355" t="s">
        <v>436</v>
      </c>
      <c r="J355" s="76">
        <v>0.64490000000000003</v>
      </c>
      <c r="K355" s="76">
        <v>0.57930000000000004</v>
      </c>
      <c r="L355" s="76">
        <v>0.93259999999999998</v>
      </c>
      <c r="M355" s="76">
        <v>0.59099999999999997</v>
      </c>
      <c r="N355" s="76">
        <v>0.60629999999999995</v>
      </c>
      <c r="O355" s="76">
        <v>0.59099999999999997</v>
      </c>
      <c r="P355" s="76">
        <v>0.67820000000000003</v>
      </c>
      <c r="Q355" s="76">
        <v>0.66720000000000002</v>
      </c>
      <c r="R355" s="56">
        <v>0.67820000000000003</v>
      </c>
      <c r="S355" s="56">
        <v>0.67830000000000001</v>
      </c>
    </row>
    <row r="356" spans="1:19" x14ac:dyDescent="0.25">
      <c r="A356" t="s">
        <v>1307</v>
      </c>
      <c r="B356" t="s">
        <v>129</v>
      </c>
      <c r="C356" t="s">
        <v>129</v>
      </c>
      <c r="D356" t="s">
        <v>82</v>
      </c>
      <c r="E356" t="s">
        <v>11</v>
      </c>
      <c r="F356" s="13" t="s">
        <v>305</v>
      </c>
      <c r="I356" t="s">
        <v>437</v>
      </c>
      <c r="J356" s="76">
        <v>1.2E-2</v>
      </c>
      <c r="K356" s="76">
        <v>0</v>
      </c>
      <c r="L356" s="76">
        <v>0</v>
      </c>
      <c r="M356" s="76">
        <v>0.224</v>
      </c>
      <c r="N356" s="76">
        <v>0.14499999999999999</v>
      </c>
      <c r="O356" s="76">
        <v>0.224</v>
      </c>
      <c r="P356" s="76">
        <v>1.0999999999999999E-2</v>
      </c>
      <c r="Q356" s="76">
        <v>1.2E-2</v>
      </c>
      <c r="R356" s="56">
        <v>1.0999999999999999E-2</v>
      </c>
      <c r="S356" s="56">
        <v>1.0999999999999999E-2</v>
      </c>
    </row>
    <row r="357" spans="1:19" x14ac:dyDescent="0.25">
      <c r="A357" t="s">
        <v>1307</v>
      </c>
      <c r="B357" t="s">
        <v>129</v>
      </c>
      <c r="C357" t="s">
        <v>129</v>
      </c>
      <c r="D357" t="s">
        <v>214</v>
      </c>
      <c r="E357" t="s">
        <v>11</v>
      </c>
      <c r="F357" s="13" t="s">
        <v>305</v>
      </c>
      <c r="I357" t="s">
        <v>306</v>
      </c>
      <c r="J357" s="76">
        <v>7.1999999999999995E-2</v>
      </c>
      <c r="K357" s="76">
        <v>0</v>
      </c>
      <c r="L357" s="76">
        <v>0</v>
      </c>
      <c r="M357" s="76">
        <v>0.06</v>
      </c>
      <c r="N357" s="76">
        <v>5.0999999999999997E-2</v>
      </c>
      <c r="O357" s="76">
        <v>0.06</v>
      </c>
      <c r="P357" s="76">
        <v>7.0999999999999994E-2</v>
      </c>
      <c r="Q357" s="76">
        <v>6.7000000000000004E-2</v>
      </c>
      <c r="R357" s="56">
        <v>7.0999999999999994E-2</v>
      </c>
      <c r="S357" s="56">
        <v>7.0999999999999994E-2</v>
      </c>
    </row>
    <row r="358" spans="1:19" x14ac:dyDescent="0.25">
      <c r="A358" t="s">
        <v>1307</v>
      </c>
      <c r="B358" t="s">
        <v>129</v>
      </c>
      <c r="C358" t="s">
        <v>129</v>
      </c>
      <c r="D358" t="s">
        <v>1298</v>
      </c>
      <c r="E358" t="s">
        <v>11</v>
      </c>
      <c r="F358" s="13" t="s">
        <v>305</v>
      </c>
      <c r="I358" t="s">
        <v>1299</v>
      </c>
      <c r="J358" s="76">
        <v>0.1195</v>
      </c>
      <c r="K358" s="76">
        <v>0.42070000000000002</v>
      </c>
      <c r="L358" s="76">
        <v>6.7400000000000002E-2</v>
      </c>
      <c r="M358" s="76">
        <v>9.9000000000000008E-3</v>
      </c>
      <c r="N358" s="76">
        <v>8.48E-2</v>
      </c>
      <c r="O358" s="76">
        <v>9.9000000000000008E-3</v>
      </c>
      <c r="P358" s="76">
        <v>8.1000000000000003E-2</v>
      </c>
      <c r="Q358" s="76">
        <v>0.10489999999999999</v>
      </c>
      <c r="R358" s="56">
        <v>8.1000000000000003E-2</v>
      </c>
      <c r="S358" s="56">
        <v>8.09E-2</v>
      </c>
    </row>
    <row r="359" spans="1:19" x14ac:dyDescent="0.25">
      <c r="A359" t="s">
        <v>1307</v>
      </c>
      <c r="B359" t="s">
        <v>129</v>
      </c>
      <c r="C359" t="s">
        <v>129</v>
      </c>
      <c r="D359" t="s">
        <v>1244</v>
      </c>
      <c r="E359" t="s">
        <v>11</v>
      </c>
      <c r="F359" s="13" t="s">
        <v>305</v>
      </c>
      <c r="I359" t="s">
        <v>1300</v>
      </c>
      <c r="J359" s="76">
        <v>8.0000000000000004E-4</v>
      </c>
      <c r="K359" s="76">
        <v>0</v>
      </c>
      <c r="L359" s="76">
        <v>0</v>
      </c>
      <c r="M359" s="76">
        <v>2.2000000000000001E-3</v>
      </c>
      <c r="N359" s="76">
        <v>1E-3</v>
      </c>
      <c r="O359" s="76">
        <v>2.2000000000000001E-3</v>
      </c>
      <c r="P359" s="76">
        <v>5.9999999999999995E-4</v>
      </c>
      <c r="Q359" s="76">
        <v>6.9999999999999999E-4</v>
      </c>
      <c r="R359" s="56">
        <v>5.9999999999999995E-4</v>
      </c>
      <c r="S359" s="56">
        <v>5.9999999999999995E-4</v>
      </c>
    </row>
    <row r="360" spans="1:19" x14ac:dyDescent="0.25">
      <c r="A360" t="s">
        <v>1307</v>
      </c>
      <c r="B360" t="s">
        <v>129</v>
      </c>
      <c r="C360" t="s">
        <v>129</v>
      </c>
      <c r="D360" t="s">
        <v>1301</v>
      </c>
      <c r="E360" t="s">
        <v>24</v>
      </c>
      <c r="F360" s="13" t="s">
        <v>305</v>
      </c>
      <c r="I360" t="s">
        <v>1302</v>
      </c>
      <c r="J360" s="76">
        <v>4.0000000000000002E-4</v>
      </c>
      <c r="K360" s="76">
        <v>0</v>
      </c>
      <c r="L360" s="76">
        <v>0</v>
      </c>
      <c r="M360" s="76">
        <v>1E-4</v>
      </c>
      <c r="N360" s="76">
        <v>1E-4</v>
      </c>
      <c r="O360" s="76">
        <v>1E-4</v>
      </c>
      <c r="P360" s="76">
        <v>1E-4</v>
      </c>
      <c r="Q360" s="76">
        <v>1E-4</v>
      </c>
      <c r="R360" s="56">
        <v>1E-4</v>
      </c>
      <c r="S360" s="56">
        <v>1E-4</v>
      </c>
    </row>
    <row r="361" spans="1:19" x14ac:dyDescent="0.25">
      <c r="A361" t="s">
        <v>1307</v>
      </c>
      <c r="B361" t="s">
        <v>129</v>
      </c>
      <c r="C361" t="s">
        <v>129</v>
      </c>
      <c r="D361" t="s">
        <v>1303</v>
      </c>
      <c r="E361" t="s">
        <v>11</v>
      </c>
      <c r="F361" s="13" t="s">
        <v>305</v>
      </c>
      <c r="I361" t="s">
        <v>1304</v>
      </c>
      <c r="J361" s="76">
        <v>4.0000000000000002E-4</v>
      </c>
      <c r="K361" s="76">
        <v>0</v>
      </c>
      <c r="L361" s="76">
        <v>0</v>
      </c>
      <c r="M361" s="76">
        <v>8.0000000000000004E-4</v>
      </c>
      <c r="N361" s="76">
        <v>8.0000000000000004E-4</v>
      </c>
      <c r="O361" s="76">
        <v>8.0000000000000004E-4</v>
      </c>
      <c r="P361" s="76">
        <v>1E-4</v>
      </c>
      <c r="Q361" s="76">
        <v>1E-4</v>
      </c>
      <c r="R361" s="56">
        <v>1E-4</v>
      </c>
      <c r="S361" s="56">
        <v>1E-4</v>
      </c>
    </row>
    <row r="362" spans="1:19" x14ac:dyDescent="0.25">
      <c r="A362" t="s">
        <v>193</v>
      </c>
      <c r="B362" t="s">
        <v>129</v>
      </c>
      <c r="C362" t="s">
        <v>129</v>
      </c>
      <c r="D362" t="s">
        <v>10</v>
      </c>
      <c r="E362" t="s">
        <v>54</v>
      </c>
      <c r="F362" s="13" t="s">
        <v>305</v>
      </c>
      <c r="I362" t="s">
        <v>415</v>
      </c>
      <c r="J362" s="76">
        <v>5.0999999999999997E-2</v>
      </c>
      <c r="K362" s="76">
        <v>0</v>
      </c>
      <c r="L362" s="76">
        <v>0</v>
      </c>
      <c r="M362" s="76">
        <v>0.06</v>
      </c>
      <c r="N362" s="76">
        <v>3.6999999999999998E-2</v>
      </c>
      <c r="O362" s="76">
        <v>0.06</v>
      </c>
      <c r="P362" s="76">
        <v>5.2999999999999999E-2</v>
      </c>
      <c r="Q362" s="76">
        <v>4.9000000000000002E-2</v>
      </c>
      <c r="R362" s="56">
        <v>5.2999999999999999E-2</v>
      </c>
      <c r="S362" s="56">
        <v>5.2999999999999999E-2</v>
      </c>
    </row>
    <row r="363" spans="1:19" x14ac:dyDescent="0.25">
      <c r="A363" t="s">
        <v>193</v>
      </c>
      <c r="B363" t="s">
        <v>129</v>
      </c>
      <c r="C363" t="s">
        <v>129</v>
      </c>
      <c r="D363" t="s">
        <v>10</v>
      </c>
      <c r="E363" t="s">
        <v>55</v>
      </c>
      <c r="F363" s="13" t="s">
        <v>305</v>
      </c>
      <c r="I363" t="s">
        <v>416</v>
      </c>
      <c r="J363" s="76">
        <v>9.9000000000000005E-2</v>
      </c>
      <c r="K363" s="76">
        <v>0</v>
      </c>
      <c r="L363" s="76">
        <v>0</v>
      </c>
      <c r="M363" s="76">
        <v>5.1999999999999998E-2</v>
      </c>
      <c r="N363" s="76">
        <v>7.3999999999999996E-2</v>
      </c>
      <c r="O363" s="76">
        <v>5.1999999999999998E-2</v>
      </c>
      <c r="P363" s="76">
        <v>0.105</v>
      </c>
      <c r="Q363" s="76">
        <v>9.9000000000000005E-2</v>
      </c>
      <c r="R363" s="56">
        <v>0.105</v>
      </c>
      <c r="S363" s="56">
        <v>0.105</v>
      </c>
    </row>
    <row r="364" spans="1:19" x14ac:dyDescent="0.25">
      <c r="A364" t="s">
        <v>193</v>
      </c>
      <c r="B364" t="s">
        <v>129</v>
      </c>
      <c r="C364" t="s">
        <v>129</v>
      </c>
      <c r="D364" t="s">
        <v>81</v>
      </c>
      <c r="E364" t="s">
        <v>54</v>
      </c>
      <c r="F364" s="13" t="s">
        <v>305</v>
      </c>
      <c r="I364" t="s">
        <v>436</v>
      </c>
      <c r="J364" s="76">
        <v>0.64490000000000003</v>
      </c>
      <c r="K364" s="76">
        <v>0.57930000000000004</v>
      </c>
      <c r="L364" s="76">
        <v>0.93259999999999998</v>
      </c>
      <c r="M364" s="76">
        <v>0.59099999999999997</v>
      </c>
      <c r="N364" s="76">
        <v>0.60629999999999995</v>
      </c>
      <c r="O364" s="76">
        <v>0.59099999999999997</v>
      </c>
      <c r="P364" s="76">
        <v>0.67820000000000003</v>
      </c>
      <c r="Q364" s="76">
        <v>0.66720000000000002</v>
      </c>
      <c r="R364" s="56">
        <v>0.67820000000000003</v>
      </c>
      <c r="S364" s="56">
        <v>0.67830000000000001</v>
      </c>
    </row>
    <row r="365" spans="1:19" x14ac:dyDescent="0.25">
      <c r="A365" t="s">
        <v>193</v>
      </c>
      <c r="B365" t="s">
        <v>129</v>
      </c>
      <c r="C365" t="s">
        <v>129</v>
      </c>
      <c r="D365" t="s">
        <v>82</v>
      </c>
      <c r="E365" t="s">
        <v>11</v>
      </c>
      <c r="F365" s="13" t="s">
        <v>305</v>
      </c>
      <c r="I365" t="s">
        <v>437</v>
      </c>
      <c r="J365" s="76">
        <v>1.2E-2</v>
      </c>
      <c r="K365" s="76">
        <v>0</v>
      </c>
      <c r="L365" s="76">
        <v>0</v>
      </c>
      <c r="M365" s="76">
        <v>0.224</v>
      </c>
      <c r="N365" s="76">
        <v>0.14499999999999999</v>
      </c>
      <c r="O365" s="76">
        <v>0.224</v>
      </c>
      <c r="P365" s="76">
        <v>1.0999999999999999E-2</v>
      </c>
      <c r="Q365" s="76">
        <v>1.2E-2</v>
      </c>
      <c r="R365" s="56">
        <v>1.0999999999999999E-2</v>
      </c>
      <c r="S365" s="56">
        <v>1.0999999999999999E-2</v>
      </c>
    </row>
    <row r="366" spans="1:19" x14ac:dyDescent="0.25">
      <c r="A366" t="s">
        <v>193</v>
      </c>
      <c r="B366" t="s">
        <v>129</v>
      </c>
      <c r="C366" t="s">
        <v>129</v>
      </c>
      <c r="D366" t="s">
        <v>214</v>
      </c>
      <c r="E366" t="s">
        <v>11</v>
      </c>
      <c r="F366" s="13" t="s">
        <v>305</v>
      </c>
      <c r="I366" t="s">
        <v>306</v>
      </c>
      <c r="J366" s="76">
        <v>7.1999999999999995E-2</v>
      </c>
      <c r="K366" s="76">
        <v>0</v>
      </c>
      <c r="L366" s="76">
        <v>0</v>
      </c>
      <c r="M366" s="76">
        <v>0.06</v>
      </c>
      <c r="N366" s="76">
        <v>5.0999999999999997E-2</v>
      </c>
      <c r="O366" s="76">
        <v>0.06</v>
      </c>
      <c r="P366" s="76">
        <v>7.0999999999999994E-2</v>
      </c>
      <c r="Q366" s="76">
        <v>6.7000000000000004E-2</v>
      </c>
      <c r="R366" s="56">
        <v>7.0999999999999994E-2</v>
      </c>
      <c r="S366" s="56">
        <v>7.0999999999999994E-2</v>
      </c>
    </row>
    <row r="367" spans="1:19" x14ac:dyDescent="0.25">
      <c r="A367" t="s">
        <v>193</v>
      </c>
      <c r="B367" t="s">
        <v>129</v>
      </c>
      <c r="C367" t="s">
        <v>129</v>
      </c>
      <c r="D367" t="s">
        <v>1298</v>
      </c>
      <c r="E367" t="s">
        <v>11</v>
      </c>
      <c r="F367" s="13" t="s">
        <v>305</v>
      </c>
      <c r="I367" t="s">
        <v>1299</v>
      </c>
      <c r="J367" s="76">
        <v>0.1195</v>
      </c>
      <c r="K367" s="76">
        <v>0.42070000000000002</v>
      </c>
      <c r="L367" s="76">
        <v>6.7400000000000002E-2</v>
      </c>
      <c r="M367" s="76">
        <v>9.9000000000000008E-3</v>
      </c>
      <c r="N367" s="76">
        <v>8.48E-2</v>
      </c>
      <c r="O367" s="76">
        <v>9.9000000000000008E-3</v>
      </c>
      <c r="P367" s="76">
        <v>8.1000000000000003E-2</v>
      </c>
      <c r="Q367" s="76">
        <v>0.10489999999999999</v>
      </c>
      <c r="R367" s="56">
        <v>8.1000000000000003E-2</v>
      </c>
      <c r="S367" s="56">
        <v>8.09E-2</v>
      </c>
    </row>
    <row r="368" spans="1:19" x14ac:dyDescent="0.25">
      <c r="A368" t="s">
        <v>193</v>
      </c>
      <c r="B368" t="s">
        <v>129</v>
      </c>
      <c r="C368" t="s">
        <v>129</v>
      </c>
      <c r="D368" t="s">
        <v>1244</v>
      </c>
      <c r="E368" t="s">
        <v>11</v>
      </c>
      <c r="F368" s="13" t="s">
        <v>305</v>
      </c>
      <c r="I368" t="s">
        <v>1300</v>
      </c>
      <c r="J368" s="76">
        <v>8.0000000000000004E-4</v>
      </c>
      <c r="K368" s="76">
        <v>0</v>
      </c>
      <c r="L368" s="76">
        <v>0</v>
      </c>
      <c r="M368" s="76">
        <v>2.2000000000000001E-3</v>
      </c>
      <c r="N368" s="76">
        <v>1E-3</v>
      </c>
      <c r="O368" s="76">
        <v>2.2000000000000001E-3</v>
      </c>
      <c r="P368" s="76">
        <v>5.9999999999999995E-4</v>
      </c>
      <c r="Q368" s="76">
        <v>6.9999999999999999E-4</v>
      </c>
      <c r="R368" s="56">
        <v>5.9999999999999995E-4</v>
      </c>
      <c r="S368" s="56">
        <v>5.9999999999999995E-4</v>
      </c>
    </row>
    <row r="369" spans="1:19" x14ac:dyDescent="0.25">
      <c r="A369" t="s">
        <v>193</v>
      </c>
      <c r="B369" t="s">
        <v>129</v>
      </c>
      <c r="C369" t="s">
        <v>129</v>
      </c>
      <c r="D369" t="s">
        <v>1301</v>
      </c>
      <c r="E369" t="s">
        <v>24</v>
      </c>
      <c r="F369" s="13" t="s">
        <v>305</v>
      </c>
      <c r="I369" t="s">
        <v>1302</v>
      </c>
      <c r="J369" s="76">
        <v>4.0000000000000002E-4</v>
      </c>
      <c r="K369" s="76">
        <v>0</v>
      </c>
      <c r="L369" s="76">
        <v>0</v>
      </c>
      <c r="M369" s="76">
        <v>1E-4</v>
      </c>
      <c r="N369" s="76">
        <v>1E-4</v>
      </c>
      <c r="O369" s="76">
        <v>1E-4</v>
      </c>
      <c r="P369" s="76">
        <v>1E-4</v>
      </c>
      <c r="Q369" s="76">
        <v>1E-4</v>
      </c>
      <c r="R369" s="56">
        <v>1E-4</v>
      </c>
      <c r="S369" s="56">
        <v>1E-4</v>
      </c>
    </row>
    <row r="370" spans="1:19" x14ac:dyDescent="0.25">
      <c r="A370" t="s">
        <v>193</v>
      </c>
      <c r="B370" t="s">
        <v>129</v>
      </c>
      <c r="C370" t="s">
        <v>129</v>
      </c>
      <c r="D370" t="s">
        <v>1303</v>
      </c>
      <c r="E370" t="s">
        <v>11</v>
      </c>
      <c r="F370" s="13" t="s">
        <v>305</v>
      </c>
      <c r="I370" t="s">
        <v>1304</v>
      </c>
      <c r="J370" s="76">
        <v>4.0000000000000002E-4</v>
      </c>
      <c r="K370" s="76">
        <v>0</v>
      </c>
      <c r="L370" s="76">
        <v>0</v>
      </c>
      <c r="M370" s="76">
        <v>8.0000000000000004E-4</v>
      </c>
      <c r="N370" s="76">
        <v>8.0000000000000004E-4</v>
      </c>
      <c r="O370" s="76">
        <v>8.0000000000000004E-4</v>
      </c>
      <c r="P370" s="76">
        <v>1E-4</v>
      </c>
      <c r="Q370" s="76">
        <v>1E-4</v>
      </c>
      <c r="R370" s="56">
        <v>1E-4</v>
      </c>
      <c r="S370" s="56">
        <v>1E-4</v>
      </c>
    </row>
    <row r="371" spans="1:19" x14ac:dyDescent="0.25">
      <c r="A371" t="s">
        <v>215</v>
      </c>
      <c r="B371" t="s">
        <v>129</v>
      </c>
      <c r="C371" t="s">
        <v>129</v>
      </c>
      <c r="D371" t="s">
        <v>10</v>
      </c>
      <c r="E371" t="s">
        <v>11</v>
      </c>
      <c r="F371" s="13" t="s">
        <v>289</v>
      </c>
      <c r="I371" t="s">
        <v>403</v>
      </c>
      <c r="J371" s="76">
        <v>0.69</v>
      </c>
      <c r="K371" s="76">
        <v>0.69</v>
      </c>
      <c r="L371" s="76">
        <v>0.69</v>
      </c>
      <c r="M371" s="76">
        <v>0.69</v>
      </c>
      <c r="N371" s="76">
        <v>0.69</v>
      </c>
      <c r="O371" s="76">
        <v>0.69</v>
      </c>
      <c r="P371" s="76">
        <v>0.69</v>
      </c>
      <c r="Q371" s="76">
        <v>0.69</v>
      </c>
      <c r="R371" s="56">
        <v>0.69</v>
      </c>
      <c r="S371" s="56">
        <v>0.69</v>
      </c>
    </row>
    <row r="372" spans="1:19" x14ac:dyDescent="0.25">
      <c r="A372" t="s">
        <v>215</v>
      </c>
      <c r="B372" t="s">
        <v>129</v>
      </c>
      <c r="C372" t="s">
        <v>129</v>
      </c>
      <c r="D372" t="s">
        <v>169</v>
      </c>
      <c r="E372" t="s">
        <v>24</v>
      </c>
      <c r="F372" s="13" t="s">
        <v>289</v>
      </c>
      <c r="I372" t="s">
        <v>439</v>
      </c>
      <c r="J372" s="76">
        <v>0.31</v>
      </c>
      <c r="K372" s="76">
        <v>0.31</v>
      </c>
      <c r="L372" s="76">
        <v>0.31</v>
      </c>
      <c r="M372" s="76">
        <v>0.31</v>
      </c>
      <c r="N372" s="76">
        <v>0.31</v>
      </c>
      <c r="O372" s="76">
        <v>0.31</v>
      </c>
      <c r="P372" s="76">
        <v>0.31</v>
      </c>
      <c r="Q372" s="76">
        <v>0.31</v>
      </c>
      <c r="R372" s="56">
        <v>0.31</v>
      </c>
      <c r="S372" s="56">
        <v>0.31</v>
      </c>
    </row>
    <row r="373" spans="1:19" x14ac:dyDescent="0.25">
      <c r="I373" s="15"/>
      <c r="J373" s="11"/>
      <c r="K373" s="11"/>
      <c r="L373" s="11"/>
      <c r="M373" s="11"/>
      <c r="N373" s="11"/>
      <c r="O373" s="11"/>
      <c r="P373" s="11"/>
      <c r="Q373" s="11"/>
      <c r="R373" s="11"/>
      <c r="S373" s="11"/>
    </row>
    <row r="374" spans="1:19" x14ac:dyDescent="0.25">
      <c r="I374" s="15"/>
      <c r="J374" s="11"/>
      <c r="K374" s="11"/>
      <c r="L374" s="11"/>
      <c r="M374" s="11"/>
      <c r="N374" s="11"/>
      <c r="O374" s="11"/>
      <c r="P374" s="11"/>
      <c r="Q374" s="11"/>
      <c r="R374" s="11"/>
      <c r="S374" s="11"/>
    </row>
    <row r="375" spans="1:19" x14ac:dyDescent="0.25">
      <c r="I375" s="15"/>
      <c r="J375" s="11"/>
      <c r="K375" s="11"/>
      <c r="L375" s="11"/>
      <c r="M375" s="11"/>
      <c r="N375" s="11"/>
      <c r="O375" s="11"/>
      <c r="P375" s="11"/>
      <c r="Q375" s="11"/>
      <c r="R375" s="11"/>
      <c r="S375" s="11"/>
    </row>
    <row r="376" spans="1:19" x14ac:dyDescent="0.25">
      <c r="I376" s="15"/>
      <c r="J376" s="11"/>
      <c r="K376" s="11"/>
      <c r="L376" s="11"/>
      <c r="M376" s="11"/>
      <c r="N376" s="11"/>
      <c r="O376" s="11"/>
      <c r="P376" s="11"/>
      <c r="Q376" s="11"/>
      <c r="R376" s="11"/>
      <c r="S376" s="11"/>
    </row>
    <row r="377" spans="1:19" x14ac:dyDescent="0.25">
      <c r="I377" s="15"/>
      <c r="J377" s="11"/>
      <c r="K377" s="11"/>
      <c r="L377" s="11"/>
      <c r="M377" s="11"/>
      <c r="N377" s="11"/>
      <c r="O377" s="11"/>
      <c r="P377" s="11"/>
      <c r="Q377" s="11"/>
      <c r="R377" s="11"/>
      <c r="S377" s="11"/>
    </row>
    <row r="378" spans="1:19" x14ac:dyDescent="0.25">
      <c r="I378" s="15"/>
      <c r="J378" s="11"/>
      <c r="K378" s="11"/>
      <c r="L378" s="11"/>
      <c r="M378" s="11"/>
      <c r="N378" s="11"/>
      <c r="O378" s="11"/>
      <c r="P378" s="11"/>
      <c r="Q378" s="11"/>
      <c r="R378" s="11"/>
      <c r="S378" s="11"/>
    </row>
    <row r="379" spans="1:19" x14ac:dyDescent="0.25">
      <c r="I379" s="15"/>
      <c r="J379" s="11"/>
      <c r="K379" s="11"/>
      <c r="L379" s="11"/>
      <c r="M379" s="11"/>
      <c r="N379" s="11"/>
      <c r="O379" s="11"/>
      <c r="P379" s="11"/>
      <c r="Q379" s="11"/>
      <c r="R379" s="11"/>
      <c r="S379" s="11"/>
    </row>
    <row r="380" spans="1:19" x14ac:dyDescent="0.25">
      <c r="I380" s="15"/>
      <c r="J380" s="11"/>
      <c r="K380" s="11"/>
      <c r="L380" s="11"/>
      <c r="M380" s="11"/>
      <c r="N380" s="11"/>
      <c r="O380" s="11"/>
      <c r="P380" s="11"/>
      <c r="Q380" s="11"/>
      <c r="R380" s="11"/>
      <c r="S380" s="11"/>
    </row>
    <row r="381" spans="1:19" x14ac:dyDescent="0.25">
      <c r="I381" s="15"/>
      <c r="J381" s="11"/>
      <c r="K381" s="11"/>
      <c r="L381" s="11"/>
      <c r="M381" s="11"/>
      <c r="N381" s="11"/>
      <c r="O381" s="11"/>
      <c r="P381" s="11"/>
      <c r="Q381" s="11"/>
      <c r="R381" s="11"/>
      <c r="S381" s="11"/>
    </row>
    <row r="382" spans="1:19" x14ac:dyDescent="0.25">
      <c r="I382" s="15"/>
      <c r="J382" s="11"/>
      <c r="K382" s="11"/>
      <c r="L382" s="11"/>
      <c r="M382" s="11"/>
      <c r="N382" s="11"/>
      <c r="O382" s="11"/>
      <c r="P382" s="11"/>
      <c r="Q382" s="11"/>
      <c r="R382" s="11"/>
      <c r="S382" s="11"/>
    </row>
    <row r="383" spans="1:19" x14ac:dyDescent="0.25">
      <c r="I383" s="15"/>
      <c r="J383" s="11"/>
      <c r="K383" s="11"/>
      <c r="L383" s="11"/>
      <c r="M383" s="11"/>
      <c r="N383" s="11"/>
      <c r="O383" s="11"/>
      <c r="P383" s="11"/>
      <c r="Q383" s="11"/>
      <c r="R383" s="11"/>
      <c r="S383" s="11"/>
    </row>
    <row r="384" spans="1:19" x14ac:dyDescent="0.25">
      <c r="I384" s="15"/>
      <c r="J384" s="11"/>
      <c r="K384" s="11"/>
      <c r="L384" s="11"/>
      <c r="M384" s="11"/>
      <c r="N384" s="11"/>
      <c r="O384" s="11"/>
      <c r="P384" s="11"/>
      <c r="Q384" s="11"/>
      <c r="R384" s="11"/>
      <c r="S384" s="11"/>
    </row>
    <row r="385" spans="9:19" x14ac:dyDescent="0.25">
      <c r="I385" s="15"/>
      <c r="J385" s="11"/>
      <c r="K385" s="11"/>
      <c r="L385" s="11"/>
      <c r="M385" s="11"/>
      <c r="N385" s="11"/>
      <c r="O385" s="11"/>
      <c r="P385" s="11"/>
      <c r="Q385" s="11"/>
      <c r="R385" s="11"/>
      <c r="S385" s="11"/>
    </row>
    <row r="386" spans="9:19" x14ac:dyDescent="0.25">
      <c r="I386" s="15"/>
      <c r="J386" s="11"/>
      <c r="K386" s="11"/>
      <c r="L386" s="11"/>
      <c r="M386" s="11"/>
      <c r="N386" s="11"/>
      <c r="O386" s="11"/>
      <c r="P386" s="11"/>
      <c r="Q386" s="11"/>
      <c r="R386" s="11"/>
      <c r="S386" s="11"/>
    </row>
    <row r="387" spans="9:19" x14ac:dyDescent="0.25">
      <c r="I387" s="15"/>
      <c r="J387" s="11"/>
      <c r="K387" s="11"/>
      <c r="L387" s="11"/>
      <c r="M387" s="11"/>
      <c r="N387" s="11"/>
      <c r="O387" s="11"/>
      <c r="P387" s="11"/>
      <c r="Q387" s="11"/>
      <c r="R387" s="11"/>
      <c r="S387" s="11"/>
    </row>
    <row r="388" spans="9:19" x14ac:dyDescent="0.25">
      <c r="I388" s="15"/>
      <c r="J388" s="11"/>
      <c r="K388" s="11"/>
      <c r="L388" s="11"/>
      <c r="M388" s="11"/>
      <c r="N388" s="11"/>
      <c r="O388" s="11"/>
      <c r="P388" s="11"/>
      <c r="Q388" s="11"/>
      <c r="R388" s="11"/>
      <c r="S388" s="11"/>
    </row>
    <row r="389" spans="9:19" x14ac:dyDescent="0.25">
      <c r="I389" s="15"/>
      <c r="J389" s="11"/>
      <c r="K389" s="11"/>
      <c r="L389" s="11"/>
      <c r="M389" s="11"/>
      <c r="N389" s="11"/>
      <c r="O389" s="11"/>
      <c r="P389" s="11"/>
      <c r="Q389" s="11"/>
      <c r="R389" s="11"/>
      <c r="S389" s="11"/>
    </row>
    <row r="390" spans="9:19" x14ac:dyDescent="0.25">
      <c r="I390" s="15"/>
      <c r="J390" s="11"/>
      <c r="K390" s="11"/>
      <c r="L390" s="11"/>
      <c r="M390" s="11"/>
      <c r="N390" s="11"/>
      <c r="O390" s="11"/>
      <c r="P390" s="11"/>
      <c r="Q390" s="11"/>
      <c r="R390" s="11"/>
      <c r="S390" s="11"/>
    </row>
    <row r="391" spans="9:19" x14ac:dyDescent="0.25">
      <c r="I391" s="15"/>
      <c r="J391" s="11"/>
      <c r="K391" s="11"/>
      <c r="L391" s="11"/>
      <c r="M391" s="11"/>
      <c r="N391" s="11"/>
      <c r="O391" s="11"/>
      <c r="P391" s="11"/>
      <c r="Q391" s="11"/>
      <c r="R391" s="11"/>
      <c r="S391" s="11"/>
    </row>
    <row r="392" spans="9:19" x14ac:dyDescent="0.25">
      <c r="I392" s="15"/>
      <c r="J392" s="11"/>
      <c r="K392" s="11"/>
      <c r="L392" s="11"/>
      <c r="M392" s="11"/>
      <c r="N392" s="11"/>
      <c r="O392" s="11"/>
      <c r="P392" s="11"/>
      <c r="Q392" s="11"/>
      <c r="R392" s="11"/>
      <c r="S392" s="11"/>
    </row>
    <row r="393" spans="9:19" x14ac:dyDescent="0.25">
      <c r="I393" s="15"/>
      <c r="J393" s="11"/>
      <c r="K393" s="11"/>
      <c r="L393" s="11"/>
      <c r="M393" s="11"/>
      <c r="N393" s="11"/>
      <c r="O393" s="11"/>
      <c r="P393" s="11"/>
      <c r="Q393" s="11"/>
      <c r="R393" s="11"/>
      <c r="S393" s="11"/>
    </row>
    <row r="394" spans="9:19" x14ac:dyDescent="0.25">
      <c r="I394" s="15"/>
      <c r="J394" s="11"/>
      <c r="K394" s="11"/>
      <c r="L394" s="11"/>
      <c r="M394" s="11"/>
      <c r="N394" s="11"/>
      <c r="O394" s="11"/>
      <c r="P394" s="11"/>
      <c r="Q394" s="11"/>
      <c r="R394" s="11"/>
      <c r="S394" s="11"/>
    </row>
    <row r="395" spans="9:19" x14ac:dyDescent="0.25">
      <c r="I395" s="15"/>
      <c r="J395" s="11"/>
      <c r="K395" s="11"/>
      <c r="L395" s="11"/>
      <c r="M395" s="11"/>
      <c r="N395" s="11"/>
      <c r="O395" s="11"/>
      <c r="P395" s="11"/>
      <c r="Q395" s="11"/>
      <c r="R395" s="11"/>
      <c r="S395" s="11"/>
    </row>
    <row r="396" spans="9:19" x14ac:dyDescent="0.25">
      <c r="I396" s="15"/>
      <c r="J396" s="11"/>
      <c r="K396" s="11"/>
      <c r="L396" s="11"/>
      <c r="M396" s="11"/>
      <c r="N396" s="11"/>
      <c r="O396" s="11"/>
      <c r="P396" s="11"/>
      <c r="Q396" s="11"/>
      <c r="R396" s="11"/>
      <c r="S396" s="11"/>
    </row>
    <row r="397" spans="9:19" x14ac:dyDescent="0.25">
      <c r="I397" s="15"/>
      <c r="J397" s="11"/>
      <c r="K397" s="11"/>
      <c r="L397" s="11"/>
      <c r="M397" s="11"/>
      <c r="N397" s="11"/>
      <c r="O397" s="11"/>
      <c r="P397" s="11"/>
      <c r="Q397" s="11"/>
      <c r="R397" s="11"/>
      <c r="S397" s="11"/>
    </row>
    <row r="398" spans="9:19" x14ac:dyDescent="0.25">
      <c r="I398" s="15"/>
      <c r="J398" s="11"/>
      <c r="K398" s="11"/>
      <c r="L398" s="11"/>
      <c r="M398" s="11"/>
      <c r="N398" s="11"/>
      <c r="O398" s="11"/>
      <c r="P398" s="11"/>
      <c r="Q398" s="11"/>
      <c r="R398" s="11"/>
      <c r="S398" s="11"/>
    </row>
    <row r="399" spans="9:19" x14ac:dyDescent="0.25">
      <c r="I399" s="15"/>
      <c r="J399" s="11"/>
      <c r="K399" s="11"/>
      <c r="L399" s="11"/>
      <c r="M399" s="11"/>
      <c r="N399" s="11"/>
      <c r="O399" s="11"/>
      <c r="P399" s="11"/>
      <c r="Q399" s="11"/>
      <c r="R399" s="11"/>
      <c r="S399" s="11"/>
    </row>
    <row r="400" spans="9:19" x14ac:dyDescent="0.25">
      <c r="I400" s="15"/>
      <c r="J400" s="11"/>
      <c r="K400" s="11"/>
      <c r="L400" s="11"/>
      <c r="M400" s="11"/>
      <c r="N400" s="11"/>
      <c r="O400" s="11"/>
      <c r="P400" s="11"/>
      <c r="Q400" s="11"/>
      <c r="R400" s="11"/>
      <c r="S400" s="11"/>
    </row>
    <row r="401" spans="9:19" x14ac:dyDescent="0.25">
      <c r="I401" s="15"/>
      <c r="J401" s="11"/>
      <c r="K401" s="11"/>
      <c r="L401" s="11"/>
      <c r="M401" s="11"/>
      <c r="N401" s="11"/>
      <c r="O401" s="11"/>
      <c r="P401" s="11"/>
      <c r="Q401" s="11"/>
      <c r="R401" s="11"/>
      <c r="S401" s="11"/>
    </row>
    <row r="402" spans="9:19" x14ac:dyDescent="0.25">
      <c r="I402" s="15"/>
      <c r="J402" s="11"/>
      <c r="K402" s="11"/>
      <c r="L402" s="11"/>
      <c r="M402" s="11"/>
      <c r="N402" s="11"/>
      <c r="O402" s="11"/>
      <c r="P402" s="11"/>
      <c r="Q402" s="11"/>
      <c r="R402" s="11"/>
      <c r="S402" s="11"/>
    </row>
    <row r="403" spans="9:19" x14ac:dyDescent="0.25">
      <c r="I403" s="15"/>
      <c r="J403" s="11"/>
      <c r="K403" s="11"/>
      <c r="L403" s="11"/>
      <c r="M403" s="11"/>
      <c r="N403" s="11"/>
      <c r="O403" s="11"/>
      <c r="P403" s="11"/>
      <c r="Q403" s="11"/>
      <c r="R403" s="11"/>
      <c r="S403" s="11"/>
    </row>
    <row r="404" spans="9:19" x14ac:dyDescent="0.25">
      <c r="I404" s="15"/>
      <c r="J404" s="11"/>
      <c r="K404" s="11"/>
      <c r="L404" s="11"/>
      <c r="M404" s="11"/>
      <c r="N404" s="11"/>
      <c r="O404" s="11"/>
      <c r="P404" s="11"/>
      <c r="Q404" s="11"/>
      <c r="R404" s="11"/>
      <c r="S404" s="11"/>
    </row>
    <row r="405" spans="9:19" x14ac:dyDescent="0.25">
      <c r="I405" s="15"/>
      <c r="J405" s="11"/>
      <c r="K405" s="11"/>
      <c r="L405" s="11"/>
      <c r="M405" s="11"/>
      <c r="N405" s="11"/>
      <c r="O405" s="11"/>
      <c r="P405" s="11"/>
      <c r="Q405" s="11"/>
      <c r="R405" s="11"/>
      <c r="S405" s="11"/>
    </row>
    <row r="406" spans="9:19" x14ac:dyDescent="0.25">
      <c r="I406" s="15"/>
      <c r="J406" s="11"/>
      <c r="K406" s="11"/>
      <c r="L406" s="11"/>
      <c r="M406" s="11"/>
      <c r="N406" s="11"/>
      <c r="O406" s="11"/>
      <c r="P406" s="11"/>
      <c r="Q406" s="11"/>
      <c r="R406" s="11"/>
      <c r="S406" s="11"/>
    </row>
    <row r="407" spans="9:19" x14ac:dyDescent="0.25">
      <c r="I407" s="15"/>
      <c r="J407" s="11"/>
      <c r="K407" s="11"/>
      <c r="L407" s="11"/>
      <c r="M407" s="11"/>
      <c r="N407" s="11"/>
      <c r="O407" s="11"/>
      <c r="P407" s="11"/>
      <c r="Q407" s="11"/>
      <c r="R407" s="11"/>
      <c r="S407" s="11"/>
    </row>
    <row r="408" spans="9:19" x14ac:dyDescent="0.25">
      <c r="I408" s="15"/>
      <c r="J408" s="11"/>
      <c r="K408" s="11"/>
      <c r="L408" s="11"/>
      <c r="M408" s="11"/>
      <c r="N408" s="11"/>
      <c r="O408" s="11"/>
      <c r="P408" s="11"/>
      <c r="Q408" s="11"/>
      <c r="R408" s="11"/>
      <c r="S408" s="11"/>
    </row>
    <row r="409" spans="9:19" x14ac:dyDescent="0.25">
      <c r="I409" s="15"/>
      <c r="J409" s="11"/>
      <c r="K409" s="11"/>
      <c r="L409" s="11"/>
      <c r="M409" s="11"/>
      <c r="N409" s="11"/>
      <c r="O409" s="11"/>
      <c r="P409" s="11"/>
      <c r="Q409" s="11"/>
      <c r="R409" s="11"/>
      <c r="S409" s="11"/>
    </row>
    <row r="410" spans="9:19" x14ac:dyDescent="0.25">
      <c r="I410" s="15"/>
      <c r="J410" s="11"/>
      <c r="K410" s="11"/>
      <c r="L410" s="11"/>
      <c r="M410" s="11"/>
      <c r="N410" s="11"/>
      <c r="O410" s="11"/>
      <c r="P410" s="11"/>
      <c r="Q410" s="11"/>
      <c r="R410" s="11"/>
      <c r="S410" s="11"/>
    </row>
    <row r="411" spans="9:19" x14ac:dyDescent="0.25">
      <c r="I411" s="15"/>
      <c r="J411" s="11"/>
      <c r="K411" s="11"/>
      <c r="L411" s="11"/>
      <c r="M411" s="11"/>
      <c r="N411" s="11"/>
      <c r="O411" s="11"/>
      <c r="P411" s="11"/>
      <c r="Q411" s="11"/>
      <c r="R411" s="11"/>
      <c r="S411" s="11"/>
    </row>
    <row r="412" spans="9:19" x14ac:dyDescent="0.25">
      <c r="I412" s="15"/>
      <c r="J412" s="11"/>
      <c r="K412" s="11"/>
      <c r="L412" s="11"/>
      <c r="M412" s="11"/>
      <c r="N412" s="11"/>
      <c r="O412" s="11"/>
      <c r="P412" s="11"/>
      <c r="Q412" s="11"/>
      <c r="R412" s="11"/>
      <c r="S412" s="11"/>
    </row>
    <row r="413" spans="9:19" x14ac:dyDescent="0.25">
      <c r="I413" s="15"/>
      <c r="J413" s="11"/>
      <c r="K413" s="11"/>
      <c r="L413" s="11"/>
      <c r="M413" s="11"/>
      <c r="N413" s="11"/>
      <c r="O413" s="11"/>
      <c r="P413" s="11"/>
      <c r="Q413" s="11"/>
      <c r="R413" s="11"/>
      <c r="S413" s="11"/>
    </row>
    <row r="414" spans="9:19" x14ac:dyDescent="0.25">
      <c r="I414" s="15"/>
      <c r="J414" s="11"/>
      <c r="K414" s="11"/>
      <c r="L414" s="11"/>
      <c r="M414" s="11"/>
      <c r="N414" s="11"/>
      <c r="O414" s="11"/>
      <c r="P414" s="11"/>
      <c r="Q414" s="11"/>
      <c r="R414" s="11"/>
      <c r="S414" s="11"/>
    </row>
    <row r="415" spans="9:19" x14ac:dyDescent="0.25">
      <c r="I415" s="15"/>
      <c r="J415" s="11"/>
      <c r="K415" s="11"/>
      <c r="L415" s="11"/>
      <c r="M415" s="11"/>
      <c r="N415" s="11"/>
      <c r="O415" s="11"/>
      <c r="P415" s="11"/>
      <c r="Q415" s="11"/>
      <c r="R415" s="11"/>
      <c r="S415" s="11"/>
    </row>
    <row r="416" spans="9:19" x14ac:dyDescent="0.25">
      <c r="I416" s="15"/>
      <c r="J416" s="11"/>
      <c r="K416" s="11"/>
      <c r="L416" s="11"/>
      <c r="M416" s="11"/>
      <c r="N416" s="11"/>
      <c r="O416" s="11"/>
      <c r="P416" s="11"/>
      <c r="Q416" s="11"/>
      <c r="R416" s="11"/>
      <c r="S416" s="11"/>
    </row>
    <row r="417" spans="9:19" x14ac:dyDescent="0.25">
      <c r="I417" s="15"/>
      <c r="J417" s="11"/>
      <c r="K417" s="11"/>
      <c r="L417" s="11"/>
      <c r="M417" s="11"/>
      <c r="N417" s="11"/>
      <c r="O417" s="11"/>
      <c r="P417" s="11"/>
      <c r="Q417" s="11"/>
      <c r="R417" s="11"/>
      <c r="S417" s="11"/>
    </row>
    <row r="418" spans="9:19" x14ac:dyDescent="0.25">
      <c r="I418" s="15"/>
      <c r="J418" s="11"/>
      <c r="K418" s="11"/>
      <c r="L418" s="11"/>
      <c r="M418" s="11"/>
      <c r="N418" s="11"/>
      <c r="O418" s="11"/>
      <c r="P418" s="11"/>
      <c r="Q418" s="11"/>
      <c r="R418" s="11"/>
      <c r="S418" s="11"/>
    </row>
    <row r="419" spans="9:19" x14ac:dyDescent="0.25">
      <c r="I419" s="15"/>
      <c r="J419" s="11"/>
      <c r="K419" s="11"/>
      <c r="L419" s="11"/>
      <c r="M419" s="11"/>
      <c r="N419" s="11"/>
      <c r="O419" s="11"/>
      <c r="P419" s="11"/>
      <c r="Q419" s="11"/>
      <c r="R419" s="11"/>
      <c r="S419" s="11"/>
    </row>
    <row r="420" spans="9:19" x14ac:dyDescent="0.25">
      <c r="I420" s="15"/>
      <c r="J420" s="11"/>
      <c r="K420" s="11"/>
      <c r="L420" s="11"/>
      <c r="M420" s="11"/>
      <c r="N420" s="11"/>
      <c r="O420" s="11"/>
      <c r="P420" s="11"/>
      <c r="Q420" s="11"/>
      <c r="R420" s="11"/>
      <c r="S420" s="11"/>
    </row>
    <row r="421" spans="9:19" x14ac:dyDescent="0.25">
      <c r="I421" s="15"/>
      <c r="J421" s="11"/>
      <c r="K421" s="11"/>
      <c r="L421" s="11"/>
      <c r="M421" s="11"/>
      <c r="N421" s="11"/>
      <c r="O421" s="11"/>
      <c r="P421" s="11"/>
      <c r="Q421" s="11"/>
      <c r="R421" s="11"/>
      <c r="S421" s="11"/>
    </row>
    <row r="422" spans="9:19" x14ac:dyDescent="0.25">
      <c r="I422" s="15"/>
      <c r="J422" s="11"/>
      <c r="K422" s="11"/>
      <c r="L422" s="11"/>
      <c r="M422" s="11"/>
      <c r="N422" s="11"/>
      <c r="O422" s="11"/>
      <c r="P422" s="11"/>
      <c r="Q422" s="11"/>
      <c r="R422" s="11"/>
      <c r="S422" s="11"/>
    </row>
    <row r="423" spans="9:19" x14ac:dyDescent="0.25">
      <c r="I423" s="15"/>
      <c r="J423" s="11"/>
      <c r="K423" s="11"/>
      <c r="L423" s="11"/>
      <c r="M423" s="11"/>
      <c r="N423" s="11"/>
      <c r="O423" s="11"/>
      <c r="P423" s="11"/>
      <c r="Q423" s="11"/>
      <c r="R423" s="11"/>
      <c r="S423" s="11"/>
    </row>
    <row r="424" spans="9:19" x14ac:dyDescent="0.25">
      <c r="I424" s="15"/>
      <c r="J424" s="11"/>
      <c r="K424" s="11"/>
      <c r="L424" s="11"/>
      <c r="M424" s="11"/>
      <c r="N424" s="11"/>
      <c r="O424" s="11"/>
      <c r="P424" s="11"/>
      <c r="Q424" s="11"/>
      <c r="R424" s="11"/>
      <c r="S424" s="11"/>
    </row>
    <row r="425" spans="9:19" x14ac:dyDescent="0.25">
      <c r="I425" s="15"/>
      <c r="J425" s="11"/>
      <c r="K425" s="11"/>
      <c r="L425" s="11"/>
      <c r="M425" s="11"/>
      <c r="N425" s="11"/>
      <c r="O425" s="11"/>
      <c r="P425" s="11"/>
      <c r="Q425" s="11"/>
      <c r="R425" s="11"/>
      <c r="S425" s="11"/>
    </row>
    <row r="426" spans="9:19" x14ac:dyDescent="0.25">
      <c r="I426" s="15"/>
      <c r="J426" s="11"/>
      <c r="K426" s="11"/>
      <c r="L426" s="11"/>
      <c r="M426" s="11"/>
      <c r="N426" s="11"/>
      <c r="O426" s="11"/>
      <c r="P426" s="11"/>
      <c r="Q426" s="11"/>
      <c r="R426" s="11"/>
      <c r="S426" s="11"/>
    </row>
    <row r="427" spans="9:19" x14ac:dyDescent="0.25">
      <c r="I427" s="15"/>
      <c r="J427" s="11"/>
      <c r="K427" s="11"/>
      <c r="L427" s="11"/>
      <c r="M427" s="11"/>
      <c r="N427" s="11"/>
      <c r="O427" s="11"/>
      <c r="P427" s="11"/>
      <c r="Q427" s="11"/>
      <c r="R427" s="11"/>
      <c r="S427" s="11"/>
    </row>
    <row r="428" spans="9:19" x14ac:dyDescent="0.25">
      <c r="I428" s="15"/>
      <c r="J428" s="11"/>
      <c r="K428" s="11"/>
      <c r="L428" s="11"/>
      <c r="M428" s="11"/>
      <c r="N428" s="11"/>
      <c r="O428" s="11"/>
      <c r="P428" s="11"/>
      <c r="Q428" s="11"/>
      <c r="R428" s="11"/>
      <c r="S428" s="11"/>
    </row>
    <row r="429" spans="9:19" x14ac:dyDescent="0.25">
      <c r="I429" s="15"/>
      <c r="J429" s="11"/>
      <c r="K429" s="11"/>
      <c r="L429" s="11"/>
      <c r="M429" s="11"/>
      <c r="N429" s="11"/>
      <c r="O429" s="11"/>
      <c r="P429" s="11"/>
      <c r="Q429" s="11"/>
      <c r="R429" s="11"/>
      <c r="S429" s="11"/>
    </row>
    <row r="430" spans="9:19" x14ac:dyDescent="0.25">
      <c r="I430" s="15"/>
      <c r="J430" s="11"/>
      <c r="K430" s="11"/>
      <c r="L430" s="11"/>
      <c r="M430" s="11"/>
      <c r="N430" s="11"/>
      <c r="O430" s="11"/>
      <c r="P430" s="11"/>
      <c r="Q430" s="11"/>
      <c r="R430" s="11"/>
      <c r="S430" s="11"/>
    </row>
    <row r="431" spans="9:19" x14ac:dyDescent="0.25">
      <c r="I431" s="15"/>
      <c r="J431" s="11"/>
      <c r="K431" s="11"/>
      <c r="L431" s="11"/>
      <c r="M431" s="11"/>
      <c r="N431" s="11"/>
      <c r="O431" s="11"/>
      <c r="P431" s="11"/>
      <c r="Q431" s="11"/>
      <c r="R431" s="11"/>
      <c r="S431" s="11"/>
    </row>
    <row r="432" spans="9:19" x14ac:dyDescent="0.25">
      <c r="I432" s="15"/>
      <c r="J432" s="11"/>
      <c r="K432" s="11"/>
      <c r="L432" s="11"/>
      <c r="M432" s="11"/>
      <c r="N432" s="11"/>
      <c r="O432" s="11"/>
      <c r="P432" s="11"/>
      <c r="Q432" s="11"/>
      <c r="R432" s="11"/>
      <c r="S432" s="11"/>
    </row>
    <row r="433" spans="9:19" x14ac:dyDescent="0.25">
      <c r="I433" s="15"/>
      <c r="J433" s="11"/>
      <c r="K433" s="11"/>
      <c r="L433" s="11"/>
      <c r="M433" s="11"/>
      <c r="N433" s="11"/>
      <c r="O433" s="11"/>
      <c r="P433" s="11"/>
      <c r="Q433" s="11"/>
      <c r="R433" s="11"/>
      <c r="S433" s="11"/>
    </row>
    <row r="434" spans="9:19" x14ac:dyDescent="0.25">
      <c r="I434" s="15"/>
      <c r="J434" s="11"/>
      <c r="K434" s="11"/>
      <c r="L434" s="11"/>
      <c r="M434" s="11"/>
      <c r="N434" s="11"/>
      <c r="O434" s="11"/>
      <c r="P434" s="11"/>
      <c r="Q434" s="11"/>
      <c r="R434" s="11"/>
      <c r="S434" s="11"/>
    </row>
    <row r="435" spans="9:19" x14ac:dyDescent="0.25">
      <c r="I435" s="15"/>
      <c r="J435" s="11"/>
      <c r="K435" s="11"/>
      <c r="L435" s="11"/>
      <c r="M435" s="11"/>
      <c r="N435" s="11"/>
      <c r="O435" s="11"/>
      <c r="P435" s="11"/>
      <c r="Q435" s="11"/>
      <c r="R435" s="11"/>
      <c r="S435" s="11"/>
    </row>
    <row r="436" spans="9:19" x14ac:dyDescent="0.25">
      <c r="I436" s="15"/>
      <c r="J436" s="11"/>
      <c r="K436" s="11"/>
      <c r="L436" s="11"/>
      <c r="M436" s="11"/>
      <c r="N436" s="11"/>
      <c r="O436" s="11"/>
      <c r="P436" s="11"/>
      <c r="Q436" s="11"/>
      <c r="R436" s="11"/>
      <c r="S436" s="11"/>
    </row>
    <row r="437" spans="9:19" x14ac:dyDescent="0.25">
      <c r="I437" s="15"/>
      <c r="J437" s="11"/>
      <c r="K437" s="11"/>
      <c r="L437" s="11"/>
      <c r="M437" s="11"/>
      <c r="N437" s="11"/>
      <c r="O437" s="11"/>
      <c r="P437" s="11"/>
      <c r="Q437" s="11"/>
      <c r="R437" s="11"/>
      <c r="S437" s="11"/>
    </row>
    <row r="438" spans="9:19" x14ac:dyDescent="0.25">
      <c r="I438" s="15"/>
      <c r="J438" s="11"/>
      <c r="K438" s="11"/>
      <c r="L438" s="11"/>
      <c r="M438" s="11"/>
      <c r="N438" s="11"/>
      <c r="O438" s="11"/>
      <c r="P438" s="11"/>
      <c r="Q438" s="11"/>
      <c r="R438" s="11"/>
      <c r="S438" s="11"/>
    </row>
    <row r="439" spans="9:19" x14ac:dyDescent="0.25">
      <c r="I439" s="15"/>
      <c r="J439" s="11"/>
      <c r="K439" s="11"/>
      <c r="L439" s="11"/>
      <c r="M439" s="11"/>
      <c r="N439" s="11"/>
      <c r="O439" s="11"/>
      <c r="P439" s="11"/>
      <c r="Q439" s="11"/>
      <c r="R439" s="11"/>
      <c r="S439" s="11"/>
    </row>
    <row r="440" spans="9:19" x14ac:dyDescent="0.25">
      <c r="I440" s="15"/>
      <c r="J440" s="11"/>
      <c r="K440" s="11"/>
      <c r="L440" s="11"/>
      <c r="M440" s="11"/>
      <c r="N440" s="11"/>
      <c r="O440" s="11"/>
      <c r="P440" s="11"/>
      <c r="Q440" s="11"/>
      <c r="R440" s="11"/>
      <c r="S440" s="11"/>
    </row>
    <row r="441" spans="9:19" x14ac:dyDescent="0.25">
      <c r="I441" s="15"/>
      <c r="J441" s="11"/>
      <c r="K441" s="11"/>
      <c r="L441" s="11"/>
      <c r="M441" s="11"/>
      <c r="N441" s="11"/>
      <c r="O441" s="11"/>
      <c r="P441" s="11"/>
      <c r="Q441" s="11"/>
      <c r="R441" s="11"/>
      <c r="S441" s="11"/>
    </row>
    <row r="442" spans="9:19" x14ac:dyDescent="0.25">
      <c r="I442" s="15"/>
      <c r="J442" s="11"/>
      <c r="K442" s="11"/>
      <c r="L442" s="11"/>
      <c r="M442" s="11"/>
      <c r="N442" s="11"/>
      <c r="O442" s="11"/>
      <c r="P442" s="11"/>
      <c r="Q442" s="11"/>
      <c r="R442" s="11"/>
      <c r="S442" s="11"/>
    </row>
    <row r="443" spans="9:19" x14ac:dyDescent="0.25">
      <c r="I443" s="15"/>
      <c r="J443" s="11"/>
      <c r="K443" s="11"/>
      <c r="L443" s="11"/>
      <c r="M443" s="11"/>
      <c r="N443" s="11"/>
      <c r="O443" s="11"/>
      <c r="P443" s="11"/>
      <c r="Q443" s="11"/>
      <c r="R443" s="11"/>
      <c r="S443" s="11"/>
    </row>
    <row r="444" spans="9:19" x14ac:dyDescent="0.25">
      <c r="I444" s="15"/>
      <c r="J444" s="11"/>
      <c r="K444" s="11"/>
      <c r="L444" s="11"/>
      <c r="M444" s="11"/>
      <c r="N444" s="11"/>
      <c r="O444" s="11"/>
      <c r="P444" s="11"/>
      <c r="Q444" s="11"/>
      <c r="R444" s="11"/>
      <c r="S444" s="11"/>
    </row>
    <row r="445" spans="9:19" x14ac:dyDescent="0.25">
      <c r="I445" s="15"/>
      <c r="J445" s="11"/>
      <c r="K445" s="11"/>
      <c r="L445" s="11"/>
      <c r="M445" s="11"/>
      <c r="N445" s="11"/>
      <c r="O445" s="11"/>
      <c r="P445" s="11"/>
      <c r="Q445" s="11"/>
      <c r="R445" s="11"/>
      <c r="S445" s="11"/>
    </row>
    <row r="446" spans="9:19" x14ac:dyDescent="0.25">
      <c r="I446" s="15"/>
      <c r="J446" s="11"/>
      <c r="K446" s="11"/>
      <c r="L446" s="11"/>
      <c r="M446" s="11"/>
      <c r="N446" s="11"/>
      <c r="O446" s="11"/>
      <c r="P446" s="11"/>
      <c r="Q446" s="11"/>
      <c r="R446" s="11"/>
      <c r="S446" s="11"/>
    </row>
    <row r="447" spans="9:19" x14ac:dyDescent="0.25">
      <c r="I447" s="15"/>
      <c r="J447" s="11"/>
      <c r="K447" s="11"/>
      <c r="L447" s="11"/>
      <c r="M447" s="11"/>
      <c r="N447" s="11"/>
      <c r="O447" s="11"/>
      <c r="P447" s="11"/>
      <c r="Q447" s="11"/>
      <c r="R447" s="11"/>
      <c r="S447" s="11"/>
    </row>
    <row r="448" spans="9:19" x14ac:dyDescent="0.25">
      <c r="I448" s="15"/>
      <c r="J448" s="11"/>
      <c r="K448" s="11"/>
      <c r="L448" s="11"/>
      <c r="M448" s="11"/>
      <c r="N448" s="11"/>
      <c r="O448" s="11"/>
      <c r="P448" s="11"/>
      <c r="Q448" s="11"/>
      <c r="R448" s="11"/>
      <c r="S448" s="11"/>
    </row>
    <row r="449" spans="9:19" x14ac:dyDescent="0.25">
      <c r="I449" s="15"/>
      <c r="J449" s="11"/>
      <c r="K449" s="11"/>
      <c r="L449" s="11"/>
      <c r="M449" s="11"/>
      <c r="N449" s="11"/>
      <c r="O449" s="11"/>
      <c r="P449" s="11"/>
      <c r="Q449" s="11"/>
      <c r="R449" s="11"/>
      <c r="S449" s="11"/>
    </row>
    <row r="450" spans="9:19" x14ac:dyDescent="0.25">
      <c r="I450" s="15"/>
      <c r="J450" s="11"/>
      <c r="K450" s="11"/>
      <c r="L450" s="11"/>
      <c r="M450" s="11"/>
      <c r="N450" s="11"/>
      <c r="O450" s="11"/>
      <c r="P450" s="11"/>
      <c r="Q450" s="11"/>
      <c r="R450" s="11"/>
      <c r="S450" s="11"/>
    </row>
    <row r="451" spans="9:19" x14ac:dyDescent="0.25">
      <c r="I451" s="15"/>
      <c r="J451" s="11"/>
      <c r="K451" s="11"/>
      <c r="L451" s="11"/>
      <c r="M451" s="11"/>
      <c r="N451" s="11"/>
      <c r="O451" s="11"/>
      <c r="P451" s="11"/>
      <c r="Q451" s="11"/>
      <c r="R451" s="11"/>
      <c r="S451" s="11"/>
    </row>
    <row r="452" spans="9:19" x14ac:dyDescent="0.25">
      <c r="I452" s="15"/>
      <c r="J452" s="11"/>
      <c r="K452" s="11"/>
      <c r="L452" s="11"/>
      <c r="M452" s="11"/>
      <c r="N452" s="11"/>
      <c r="O452" s="11"/>
      <c r="P452" s="11"/>
      <c r="Q452" s="11"/>
      <c r="R452" s="11"/>
      <c r="S452" s="11"/>
    </row>
    <row r="453" spans="9:19" x14ac:dyDescent="0.25">
      <c r="I453" s="15"/>
      <c r="J453" s="11"/>
      <c r="K453" s="11"/>
      <c r="L453" s="11"/>
      <c r="M453" s="11"/>
      <c r="N453" s="11"/>
      <c r="O453" s="11"/>
      <c r="P453" s="11"/>
      <c r="Q453" s="11"/>
      <c r="R453" s="11"/>
      <c r="S453" s="11"/>
    </row>
    <row r="454" spans="9:19" x14ac:dyDescent="0.25">
      <c r="I454" s="15"/>
      <c r="J454" s="11"/>
      <c r="K454" s="11"/>
      <c r="L454" s="11"/>
      <c r="M454" s="11"/>
      <c r="N454" s="11"/>
      <c r="O454" s="11"/>
      <c r="P454" s="11"/>
      <c r="Q454" s="11"/>
      <c r="R454" s="11"/>
      <c r="S454" s="11"/>
    </row>
    <row r="455" spans="9:19" x14ac:dyDescent="0.25">
      <c r="I455" s="15"/>
      <c r="J455" s="11"/>
      <c r="K455" s="11"/>
      <c r="L455" s="11"/>
      <c r="M455" s="11"/>
      <c r="N455" s="11"/>
      <c r="O455" s="11"/>
      <c r="P455" s="11"/>
      <c r="Q455" s="11"/>
      <c r="R455" s="11"/>
      <c r="S455" s="11"/>
    </row>
    <row r="456" spans="9:19" x14ac:dyDescent="0.25">
      <c r="I456" s="15"/>
      <c r="J456" s="11"/>
      <c r="K456" s="11"/>
      <c r="L456" s="11"/>
      <c r="M456" s="11"/>
      <c r="N456" s="11"/>
      <c r="O456" s="11"/>
      <c r="P456" s="11"/>
      <c r="Q456" s="11"/>
      <c r="R456" s="11"/>
      <c r="S456" s="11"/>
    </row>
    <row r="457" spans="9:19" x14ac:dyDescent="0.25">
      <c r="I457" s="15"/>
      <c r="J457" s="11"/>
      <c r="K457" s="11"/>
      <c r="L457" s="11"/>
      <c r="M457" s="11"/>
      <c r="N457" s="11"/>
      <c r="O457" s="11"/>
      <c r="P457" s="11"/>
      <c r="Q457" s="11"/>
      <c r="R457" s="11"/>
      <c r="S457" s="11"/>
    </row>
    <row r="458" spans="9:19" x14ac:dyDescent="0.25">
      <c r="I458" s="15"/>
      <c r="J458" s="11"/>
      <c r="K458" s="11"/>
      <c r="L458" s="11"/>
      <c r="M458" s="11"/>
      <c r="N458" s="11"/>
      <c r="O458" s="11"/>
      <c r="P458" s="11"/>
      <c r="Q458" s="11"/>
      <c r="R458" s="11"/>
      <c r="S458" s="11"/>
    </row>
    <row r="459" spans="9:19" x14ac:dyDescent="0.25">
      <c r="I459" s="15"/>
      <c r="J459" s="11"/>
      <c r="K459" s="11"/>
      <c r="L459" s="11"/>
      <c r="M459" s="11"/>
      <c r="N459" s="11"/>
      <c r="O459" s="11"/>
      <c r="P459" s="11"/>
      <c r="Q459" s="11"/>
      <c r="R459" s="11"/>
      <c r="S459" s="11"/>
    </row>
    <row r="460" spans="9:19" x14ac:dyDescent="0.25">
      <c r="I460" s="15"/>
      <c r="J460" s="11"/>
      <c r="K460" s="11"/>
      <c r="L460" s="11"/>
      <c r="M460" s="11"/>
      <c r="N460" s="11"/>
      <c r="O460" s="11"/>
      <c r="P460" s="11"/>
      <c r="Q460" s="11"/>
      <c r="R460" s="11"/>
      <c r="S460" s="11"/>
    </row>
    <row r="461" spans="9:19" x14ac:dyDescent="0.25">
      <c r="I461" s="15"/>
      <c r="J461" s="11"/>
      <c r="K461" s="11"/>
      <c r="L461" s="11"/>
      <c r="M461" s="11"/>
      <c r="N461" s="11"/>
      <c r="O461" s="11"/>
      <c r="P461" s="11"/>
      <c r="Q461" s="11"/>
      <c r="R461" s="11"/>
      <c r="S461" s="11"/>
    </row>
    <row r="462" spans="9:19" x14ac:dyDescent="0.25">
      <c r="I462" s="15"/>
      <c r="J462" s="11"/>
      <c r="K462" s="11"/>
      <c r="L462" s="11"/>
      <c r="M462" s="11"/>
      <c r="N462" s="11"/>
      <c r="O462" s="11"/>
      <c r="P462" s="11"/>
      <c r="Q462" s="11"/>
      <c r="R462" s="11"/>
      <c r="S462" s="11"/>
    </row>
    <row r="463" spans="9:19" x14ac:dyDescent="0.25">
      <c r="I463" s="15"/>
      <c r="J463" s="11"/>
      <c r="K463" s="11"/>
      <c r="L463" s="11"/>
      <c r="M463" s="11"/>
      <c r="N463" s="11"/>
      <c r="O463" s="11"/>
      <c r="P463" s="11"/>
      <c r="Q463" s="11"/>
      <c r="R463" s="11"/>
      <c r="S463" s="11"/>
    </row>
    <row r="464" spans="9:19" x14ac:dyDescent="0.25">
      <c r="I464" s="15"/>
      <c r="J464" s="11"/>
      <c r="K464" s="11"/>
      <c r="L464" s="11"/>
      <c r="M464" s="11"/>
      <c r="N464" s="11"/>
      <c r="O464" s="11"/>
      <c r="P464" s="11"/>
      <c r="Q464" s="11"/>
      <c r="R464" s="11"/>
      <c r="S464" s="11"/>
    </row>
    <row r="465" spans="9:19" x14ac:dyDescent="0.25">
      <c r="I465" s="15"/>
      <c r="J465" s="11"/>
      <c r="K465" s="11"/>
      <c r="L465" s="11"/>
      <c r="M465" s="11"/>
      <c r="N465" s="11"/>
      <c r="O465" s="11"/>
      <c r="P465" s="11"/>
      <c r="Q465" s="11"/>
      <c r="R465" s="11"/>
      <c r="S465" s="11"/>
    </row>
    <row r="466" spans="9:19" x14ac:dyDescent="0.25">
      <c r="I466" s="15"/>
      <c r="J466" s="11"/>
      <c r="K466" s="11"/>
      <c r="L466" s="11"/>
      <c r="M466" s="11"/>
      <c r="N466" s="11"/>
      <c r="O466" s="11"/>
      <c r="P466" s="11"/>
      <c r="Q466" s="11"/>
      <c r="R466" s="11"/>
      <c r="S466" s="11"/>
    </row>
    <row r="467" spans="9:19" x14ac:dyDescent="0.25">
      <c r="I467" s="15"/>
      <c r="J467" s="11"/>
      <c r="K467" s="11"/>
      <c r="L467" s="11"/>
      <c r="M467" s="11"/>
      <c r="N467" s="11"/>
      <c r="O467" s="11"/>
      <c r="P467" s="11"/>
      <c r="Q467" s="11"/>
      <c r="R467" s="11"/>
      <c r="S467" s="11"/>
    </row>
    <row r="468" spans="9:19" x14ac:dyDescent="0.25">
      <c r="I468" s="15"/>
      <c r="J468" s="11"/>
      <c r="K468" s="11"/>
      <c r="L468" s="11"/>
      <c r="M468" s="11"/>
      <c r="N468" s="11"/>
      <c r="O468" s="11"/>
      <c r="P468" s="11"/>
      <c r="Q468" s="11"/>
      <c r="R468" s="11"/>
      <c r="S468" s="11"/>
    </row>
    <row r="469" spans="9:19" x14ac:dyDescent="0.25">
      <c r="I469" s="15"/>
      <c r="J469" s="11"/>
      <c r="K469" s="11"/>
      <c r="L469" s="11"/>
      <c r="M469" s="11"/>
      <c r="N469" s="11"/>
      <c r="O469" s="11"/>
      <c r="P469" s="11"/>
      <c r="Q469" s="11"/>
      <c r="R469" s="11"/>
      <c r="S469" s="11"/>
    </row>
    <row r="470" spans="9:19" x14ac:dyDescent="0.25">
      <c r="I470" s="15"/>
      <c r="J470" s="11"/>
      <c r="K470" s="11"/>
      <c r="L470" s="11"/>
      <c r="M470" s="11"/>
      <c r="N470" s="11"/>
      <c r="O470" s="11"/>
      <c r="P470" s="11"/>
      <c r="Q470" s="11"/>
      <c r="R470" s="11"/>
      <c r="S470" s="11"/>
    </row>
    <row r="471" spans="9:19" x14ac:dyDescent="0.25">
      <c r="I471" s="15"/>
      <c r="J471" s="11"/>
      <c r="K471" s="11"/>
      <c r="L471" s="11"/>
      <c r="M471" s="11"/>
      <c r="N471" s="11"/>
      <c r="O471" s="11"/>
      <c r="P471" s="11"/>
      <c r="Q471" s="11"/>
      <c r="R471" s="11"/>
      <c r="S471" s="11"/>
    </row>
    <row r="472" spans="9:19" x14ac:dyDescent="0.25">
      <c r="I472" s="15"/>
      <c r="J472" s="11"/>
      <c r="K472" s="11"/>
      <c r="L472" s="11"/>
      <c r="M472" s="11"/>
      <c r="N472" s="11"/>
      <c r="O472" s="11"/>
      <c r="P472" s="11"/>
      <c r="Q472" s="11"/>
      <c r="R472" s="11"/>
      <c r="S472" s="11"/>
    </row>
    <row r="473" spans="9:19" x14ac:dyDescent="0.25">
      <c r="I473" s="15"/>
      <c r="J473" s="11"/>
      <c r="K473" s="11"/>
      <c r="L473" s="11"/>
      <c r="M473" s="11"/>
      <c r="N473" s="11"/>
      <c r="O473" s="11"/>
      <c r="P473" s="11"/>
      <c r="Q473" s="11"/>
      <c r="R473" s="11"/>
      <c r="S473" s="11"/>
    </row>
    <row r="474" spans="9:19" x14ac:dyDescent="0.25">
      <c r="I474" s="15"/>
      <c r="J474" s="11"/>
      <c r="K474" s="11"/>
      <c r="L474" s="11"/>
      <c r="M474" s="11"/>
      <c r="N474" s="11"/>
      <c r="O474" s="11"/>
      <c r="P474" s="11"/>
      <c r="Q474" s="11"/>
      <c r="R474" s="11"/>
      <c r="S474" s="11"/>
    </row>
    <row r="475" spans="9:19" x14ac:dyDescent="0.25">
      <c r="I475" s="15"/>
      <c r="J475" s="11"/>
      <c r="K475" s="11"/>
      <c r="L475" s="11"/>
      <c r="M475" s="11"/>
      <c r="N475" s="11"/>
      <c r="O475" s="11"/>
      <c r="P475" s="11"/>
      <c r="Q475" s="11"/>
      <c r="R475" s="11"/>
      <c r="S475" s="11"/>
    </row>
    <row r="476" spans="9:19" x14ac:dyDescent="0.25">
      <c r="I476" s="15"/>
      <c r="J476" s="11"/>
      <c r="K476" s="11"/>
      <c r="L476" s="11"/>
      <c r="M476" s="11"/>
      <c r="N476" s="11"/>
      <c r="O476" s="11"/>
      <c r="P476" s="11"/>
      <c r="Q476" s="11"/>
      <c r="R476" s="11"/>
      <c r="S476" s="11"/>
    </row>
    <row r="477" spans="9:19" x14ac:dyDescent="0.25">
      <c r="I477" s="15"/>
      <c r="J477" s="11"/>
      <c r="K477" s="11"/>
      <c r="L477" s="11"/>
      <c r="M477" s="11"/>
      <c r="N477" s="11"/>
      <c r="O477" s="11"/>
      <c r="P477" s="11"/>
      <c r="Q477" s="11"/>
      <c r="R477" s="11"/>
      <c r="S477" s="11"/>
    </row>
    <row r="478" spans="9:19" x14ac:dyDescent="0.25">
      <c r="I478" s="15"/>
      <c r="J478" s="11"/>
      <c r="K478" s="11"/>
      <c r="L478" s="11"/>
      <c r="M478" s="11"/>
      <c r="N478" s="11"/>
      <c r="O478" s="11"/>
      <c r="P478" s="11"/>
      <c r="Q478" s="11"/>
      <c r="R478" s="11"/>
      <c r="S478" s="11"/>
    </row>
    <row r="479" spans="9:19" x14ac:dyDescent="0.25">
      <c r="I479" s="15"/>
      <c r="J479" s="11"/>
      <c r="K479" s="11"/>
      <c r="L479" s="11"/>
      <c r="M479" s="11"/>
      <c r="N479" s="11"/>
      <c r="O479" s="11"/>
      <c r="P479" s="11"/>
      <c r="Q479" s="11"/>
      <c r="R479" s="11"/>
      <c r="S479" s="11"/>
    </row>
    <row r="480" spans="9:19" x14ac:dyDescent="0.25">
      <c r="I480" s="15"/>
      <c r="J480" s="11"/>
      <c r="K480" s="11"/>
      <c r="L480" s="11"/>
      <c r="M480" s="11"/>
      <c r="N480" s="11"/>
      <c r="O480" s="11"/>
      <c r="P480" s="11"/>
      <c r="Q480" s="11"/>
      <c r="R480" s="11"/>
      <c r="S480" s="11"/>
    </row>
    <row r="481" spans="9:19" x14ac:dyDescent="0.25">
      <c r="I481" s="15"/>
      <c r="J481" s="11"/>
      <c r="K481" s="11"/>
      <c r="L481" s="11"/>
      <c r="M481" s="11"/>
      <c r="N481" s="11"/>
      <c r="O481" s="11"/>
      <c r="P481" s="11"/>
      <c r="Q481" s="11"/>
      <c r="R481" s="11"/>
      <c r="S481" s="11"/>
    </row>
    <row r="482" spans="9:19" x14ac:dyDescent="0.25">
      <c r="I482" s="15"/>
      <c r="J482" s="11"/>
      <c r="K482" s="11"/>
      <c r="L482" s="11"/>
      <c r="M482" s="11"/>
      <c r="N482" s="11"/>
      <c r="O482" s="11"/>
      <c r="P482" s="11"/>
      <c r="Q482" s="11"/>
      <c r="R482" s="11"/>
      <c r="S482" s="11"/>
    </row>
    <row r="483" spans="9:19" x14ac:dyDescent="0.25">
      <c r="I483" s="15"/>
      <c r="J483" s="11"/>
      <c r="K483" s="11"/>
      <c r="L483" s="11"/>
      <c r="M483" s="11"/>
      <c r="N483" s="11"/>
      <c r="O483" s="11"/>
      <c r="P483" s="11"/>
      <c r="Q483" s="11"/>
      <c r="R483" s="11"/>
      <c r="S483" s="11"/>
    </row>
    <row r="484" spans="9:19" x14ac:dyDescent="0.25">
      <c r="I484" s="15"/>
      <c r="J484" s="11"/>
      <c r="K484" s="11"/>
      <c r="L484" s="11"/>
      <c r="M484" s="11"/>
      <c r="N484" s="11"/>
      <c r="O484" s="11"/>
      <c r="P484" s="11"/>
      <c r="Q484" s="11"/>
      <c r="R484" s="11"/>
      <c r="S484" s="11"/>
    </row>
    <row r="485" spans="9:19" x14ac:dyDescent="0.25">
      <c r="I485" s="15"/>
      <c r="J485" s="11"/>
      <c r="K485" s="11"/>
      <c r="L485" s="11"/>
      <c r="M485" s="11"/>
      <c r="N485" s="11"/>
      <c r="O485" s="11"/>
      <c r="P485" s="11"/>
      <c r="Q485" s="11"/>
      <c r="R485" s="11"/>
      <c r="S485" s="11"/>
    </row>
    <row r="486" spans="9:19" x14ac:dyDescent="0.25">
      <c r="I486" s="15"/>
      <c r="J486" s="11"/>
      <c r="K486" s="11"/>
      <c r="L486" s="11"/>
      <c r="M486" s="11"/>
      <c r="N486" s="11"/>
      <c r="O486" s="11"/>
      <c r="P486" s="11"/>
      <c r="Q486" s="11"/>
      <c r="R486" s="11"/>
      <c r="S486" s="11"/>
    </row>
    <row r="487" spans="9:19" x14ac:dyDescent="0.25">
      <c r="I487" s="15"/>
      <c r="J487" s="11"/>
      <c r="K487" s="11"/>
      <c r="L487" s="11"/>
      <c r="M487" s="11"/>
      <c r="N487" s="11"/>
      <c r="O487" s="11"/>
      <c r="P487" s="11"/>
      <c r="Q487" s="11"/>
      <c r="R487" s="11"/>
      <c r="S487" s="11"/>
    </row>
    <row r="488" spans="9:19" x14ac:dyDescent="0.25">
      <c r="I488" s="15"/>
      <c r="J488" s="11"/>
      <c r="K488" s="11"/>
      <c r="L488" s="11"/>
      <c r="M488" s="11"/>
      <c r="N488" s="11"/>
      <c r="O488" s="11"/>
      <c r="P488" s="11"/>
      <c r="Q488" s="11"/>
      <c r="R488" s="11"/>
      <c r="S488" s="11"/>
    </row>
    <row r="489" spans="9:19" x14ac:dyDescent="0.25">
      <c r="I489" s="15"/>
      <c r="J489" s="11"/>
      <c r="K489" s="11"/>
      <c r="L489" s="11"/>
      <c r="M489" s="11"/>
      <c r="N489" s="11"/>
      <c r="O489" s="11"/>
      <c r="P489" s="11"/>
      <c r="Q489" s="11"/>
      <c r="R489" s="11"/>
      <c r="S489" s="11"/>
    </row>
    <row r="490" spans="9:19" x14ac:dyDescent="0.25">
      <c r="I490" s="15"/>
      <c r="J490" s="11"/>
      <c r="K490" s="11"/>
      <c r="L490" s="11"/>
      <c r="M490" s="11"/>
      <c r="N490" s="11"/>
      <c r="O490" s="11"/>
      <c r="P490" s="11"/>
      <c r="Q490" s="11"/>
      <c r="R490" s="11"/>
      <c r="S490" s="11"/>
    </row>
    <row r="491" spans="9:19" x14ac:dyDescent="0.25">
      <c r="I491" s="15"/>
      <c r="J491" s="11"/>
      <c r="K491" s="11"/>
      <c r="L491" s="11"/>
      <c r="M491" s="11"/>
      <c r="N491" s="11"/>
      <c r="O491" s="11"/>
      <c r="P491" s="11"/>
      <c r="Q491" s="11"/>
      <c r="R491" s="11"/>
      <c r="S491" s="11"/>
    </row>
    <row r="492" spans="9:19" x14ac:dyDescent="0.25">
      <c r="I492" s="15"/>
      <c r="J492" s="11"/>
      <c r="K492" s="11"/>
      <c r="L492" s="11"/>
      <c r="M492" s="11"/>
      <c r="N492" s="11"/>
      <c r="O492" s="11"/>
      <c r="P492" s="11"/>
      <c r="Q492" s="11"/>
      <c r="R492" s="11"/>
      <c r="S492" s="11"/>
    </row>
    <row r="493" spans="9:19" x14ac:dyDescent="0.25">
      <c r="I493" s="15"/>
      <c r="J493" s="11"/>
      <c r="K493" s="11"/>
      <c r="L493" s="11"/>
      <c r="M493" s="11"/>
      <c r="N493" s="11"/>
      <c r="O493" s="11"/>
      <c r="P493" s="11"/>
      <c r="Q493" s="11"/>
      <c r="R493" s="11"/>
      <c r="S493" s="11"/>
    </row>
    <row r="494" spans="9:19" x14ac:dyDescent="0.25">
      <c r="I494" s="15"/>
      <c r="J494" s="11"/>
      <c r="K494" s="11"/>
      <c r="L494" s="11"/>
      <c r="M494" s="11"/>
      <c r="N494" s="11"/>
      <c r="O494" s="11"/>
      <c r="P494" s="11"/>
      <c r="Q494" s="11"/>
      <c r="R494" s="11"/>
      <c r="S494" s="11"/>
    </row>
    <row r="495" spans="9:19" x14ac:dyDescent="0.25">
      <c r="J495" s="11"/>
      <c r="K495" s="11"/>
      <c r="L495" s="11"/>
      <c r="M495" s="11"/>
      <c r="N495" s="11"/>
      <c r="O495" s="11"/>
      <c r="P495" s="11"/>
      <c r="Q495" s="11"/>
      <c r="R495" s="11"/>
      <c r="S495" s="11"/>
    </row>
    <row r="496" spans="9:19" x14ac:dyDescent="0.25">
      <c r="J496" s="11"/>
      <c r="K496" s="11"/>
      <c r="L496" s="11"/>
      <c r="M496" s="11"/>
      <c r="N496" s="11"/>
      <c r="O496" s="11"/>
      <c r="P496" s="11"/>
      <c r="Q496" s="11"/>
      <c r="R496" s="11"/>
      <c r="S496" s="11"/>
    </row>
    <row r="497" spans="10:19" x14ac:dyDescent="0.25">
      <c r="J497" s="11"/>
      <c r="K497" s="11"/>
      <c r="L497" s="11"/>
      <c r="M497" s="11"/>
      <c r="N497" s="11"/>
      <c r="O497" s="11"/>
      <c r="P497" s="11"/>
      <c r="Q497" s="11"/>
      <c r="R497" s="11"/>
      <c r="S497" s="11"/>
    </row>
    <row r="498" spans="10:19" x14ac:dyDescent="0.25">
      <c r="J498" s="11"/>
      <c r="K498" s="11"/>
      <c r="L498" s="11"/>
      <c r="M498" s="11"/>
      <c r="N498" s="11"/>
      <c r="O498" s="11"/>
      <c r="P498" s="11"/>
      <c r="Q498" s="11"/>
      <c r="R498" s="11"/>
      <c r="S498" s="11"/>
    </row>
    <row r="499" spans="10:19" x14ac:dyDescent="0.25">
      <c r="J499" s="11"/>
      <c r="K499" s="11"/>
      <c r="L499" s="11"/>
      <c r="M499" s="11"/>
      <c r="N499" s="11"/>
      <c r="O499" s="11"/>
      <c r="P499" s="11"/>
      <c r="Q499" s="11"/>
      <c r="R499" s="11"/>
      <c r="S499" s="11"/>
    </row>
    <row r="500" spans="10:19" x14ac:dyDescent="0.25">
      <c r="J500" s="11"/>
      <c r="K500" s="11"/>
      <c r="L500" s="11"/>
      <c r="M500" s="11"/>
      <c r="N500" s="11"/>
      <c r="O500" s="11"/>
      <c r="P500" s="11"/>
      <c r="Q500" s="11"/>
      <c r="R500" s="11"/>
      <c r="S500" s="11"/>
    </row>
    <row r="501" spans="10:19" x14ac:dyDescent="0.25">
      <c r="J501" s="11"/>
      <c r="K501" s="11"/>
      <c r="L501" s="11"/>
      <c r="M501" s="11"/>
      <c r="N501" s="11"/>
      <c r="O501" s="11"/>
      <c r="P501" s="11"/>
      <c r="Q501" s="11"/>
      <c r="R501" s="11"/>
      <c r="S501" s="11"/>
    </row>
    <row r="502" spans="10:19" x14ac:dyDescent="0.25">
      <c r="J502" s="11"/>
      <c r="K502" s="11"/>
      <c r="L502" s="11"/>
      <c r="M502" s="11"/>
      <c r="N502" s="11"/>
      <c r="O502" s="11"/>
      <c r="P502" s="11"/>
      <c r="Q502" s="11"/>
      <c r="R502" s="11"/>
      <c r="S502" s="11"/>
    </row>
    <row r="503" spans="10:19" x14ac:dyDescent="0.25">
      <c r="J503" s="11"/>
      <c r="K503" s="11"/>
      <c r="L503" s="11"/>
      <c r="M503" s="11"/>
      <c r="N503" s="11"/>
      <c r="O503" s="11"/>
      <c r="P503" s="11"/>
      <c r="Q503" s="11"/>
      <c r="R503" s="11"/>
      <c r="S503" s="11"/>
    </row>
    <row r="504" spans="10:19" x14ac:dyDescent="0.25">
      <c r="J504" s="11"/>
      <c r="K504" s="11"/>
      <c r="L504" s="11"/>
      <c r="M504" s="11"/>
      <c r="N504" s="11"/>
      <c r="O504" s="11"/>
      <c r="P504" s="11"/>
      <c r="Q504" s="11"/>
      <c r="R504" s="11"/>
      <c r="S504" s="11"/>
    </row>
    <row r="505" spans="10:19" x14ac:dyDescent="0.25">
      <c r="J505" s="11"/>
      <c r="K505" s="11"/>
      <c r="L505" s="11"/>
      <c r="M505" s="11"/>
      <c r="N505" s="11"/>
      <c r="O505" s="11"/>
      <c r="P505" s="11"/>
      <c r="Q505" s="11"/>
      <c r="R505" s="11"/>
      <c r="S505" s="11"/>
    </row>
    <row r="506" spans="10:19" x14ac:dyDescent="0.25">
      <c r="J506" s="11"/>
      <c r="K506" s="11"/>
      <c r="L506" s="11"/>
      <c r="M506" s="11"/>
      <c r="N506" s="11"/>
      <c r="O506" s="11"/>
      <c r="P506" s="11"/>
      <c r="Q506" s="11"/>
      <c r="R506" s="11"/>
      <c r="S506" s="11"/>
    </row>
    <row r="507" spans="10:19" x14ac:dyDescent="0.25">
      <c r="J507" s="11"/>
      <c r="K507" s="11"/>
      <c r="L507" s="11"/>
      <c r="M507" s="11"/>
      <c r="N507" s="11"/>
      <c r="O507" s="11"/>
      <c r="P507" s="11"/>
      <c r="Q507" s="11"/>
      <c r="R507" s="11"/>
      <c r="S507" s="11"/>
    </row>
    <row r="508" spans="10:19" x14ac:dyDescent="0.25">
      <c r="J508" s="11"/>
      <c r="K508" s="11"/>
      <c r="L508" s="11"/>
      <c r="M508" s="11"/>
      <c r="N508" s="11"/>
      <c r="O508" s="11"/>
      <c r="P508" s="11"/>
      <c r="Q508" s="11"/>
      <c r="R508" s="11"/>
      <c r="S508" s="11"/>
    </row>
    <row r="509" spans="10:19" x14ac:dyDescent="0.25">
      <c r="J509" s="11"/>
      <c r="K509" s="11"/>
      <c r="L509" s="11"/>
      <c r="M509" s="11"/>
      <c r="N509" s="11"/>
      <c r="O509" s="11"/>
      <c r="P509" s="11"/>
      <c r="Q509" s="11"/>
      <c r="R509" s="11"/>
      <c r="S509" s="11"/>
    </row>
    <row r="510" spans="10:19" x14ac:dyDescent="0.25">
      <c r="J510" s="11"/>
      <c r="K510" s="11"/>
      <c r="L510" s="11"/>
      <c r="M510" s="11"/>
      <c r="N510" s="11"/>
      <c r="O510" s="11"/>
      <c r="P510" s="11"/>
      <c r="Q510" s="11"/>
      <c r="R510" s="11"/>
      <c r="S510" s="11"/>
    </row>
    <row r="511" spans="10:19" x14ac:dyDescent="0.25">
      <c r="J511" s="11"/>
      <c r="K511" s="11"/>
      <c r="L511" s="11"/>
      <c r="M511" s="11"/>
      <c r="N511" s="11"/>
      <c r="O511" s="11"/>
      <c r="P511" s="11"/>
      <c r="Q511" s="11"/>
      <c r="R511" s="11"/>
      <c r="S511" s="11"/>
    </row>
    <row r="512" spans="10:19" x14ac:dyDescent="0.25">
      <c r="J512" s="11"/>
      <c r="K512" s="11"/>
      <c r="L512" s="11"/>
      <c r="M512" s="11"/>
      <c r="N512" s="11"/>
      <c r="O512" s="11"/>
      <c r="P512" s="11"/>
      <c r="Q512" s="11"/>
      <c r="R512" s="11"/>
      <c r="S512" s="11"/>
    </row>
    <row r="513" spans="10:19" x14ac:dyDescent="0.25">
      <c r="J513" s="11"/>
      <c r="K513" s="11"/>
      <c r="L513" s="11"/>
      <c r="M513" s="11"/>
      <c r="N513" s="11"/>
      <c r="O513" s="11"/>
      <c r="P513" s="11"/>
      <c r="Q513" s="11"/>
      <c r="R513" s="11"/>
      <c r="S513" s="11"/>
    </row>
    <row r="514" spans="10:19" x14ac:dyDescent="0.25">
      <c r="J514" s="11"/>
      <c r="K514" s="11"/>
      <c r="L514" s="11"/>
      <c r="M514" s="11"/>
      <c r="N514" s="11"/>
      <c r="O514" s="11"/>
      <c r="P514" s="11"/>
      <c r="Q514" s="11"/>
      <c r="R514" s="11"/>
      <c r="S514" s="11"/>
    </row>
    <row r="515" spans="10:19" x14ac:dyDescent="0.25">
      <c r="J515" s="11"/>
      <c r="K515" s="11"/>
      <c r="L515" s="11"/>
      <c r="M515" s="11"/>
      <c r="N515" s="11"/>
      <c r="O515" s="11"/>
      <c r="P515" s="11"/>
      <c r="Q515" s="11"/>
      <c r="R515" s="11"/>
      <c r="S515" s="11"/>
    </row>
    <row r="516" spans="10:19" x14ac:dyDescent="0.25">
      <c r="J516" s="11"/>
      <c r="K516" s="11"/>
      <c r="L516" s="11"/>
      <c r="M516" s="11"/>
      <c r="N516" s="11"/>
      <c r="O516" s="11"/>
      <c r="P516" s="11"/>
      <c r="Q516" s="11"/>
      <c r="R516" s="11"/>
      <c r="S516" s="11"/>
    </row>
    <row r="517" spans="10:19" x14ac:dyDescent="0.25">
      <c r="J517" s="11"/>
      <c r="K517" s="11"/>
      <c r="L517" s="11"/>
      <c r="M517" s="11"/>
      <c r="N517" s="11"/>
      <c r="O517" s="11"/>
      <c r="P517" s="11"/>
      <c r="Q517" s="11"/>
      <c r="R517" s="11"/>
      <c r="S517" s="11"/>
    </row>
    <row r="518" spans="10:19" x14ac:dyDescent="0.25">
      <c r="J518" s="11"/>
      <c r="K518" s="11"/>
      <c r="L518" s="11"/>
      <c r="M518" s="11"/>
      <c r="N518" s="11"/>
      <c r="O518" s="11"/>
      <c r="P518" s="11"/>
      <c r="Q518" s="11"/>
      <c r="R518" s="11"/>
      <c r="S518" s="11"/>
    </row>
    <row r="519" spans="10:19" x14ac:dyDescent="0.25">
      <c r="J519" s="11"/>
      <c r="K519" s="11"/>
      <c r="L519" s="11"/>
      <c r="M519" s="11"/>
      <c r="N519" s="11"/>
      <c r="O519" s="11"/>
      <c r="P519" s="11"/>
      <c r="Q519" s="11"/>
      <c r="R519" s="11"/>
      <c r="S519" s="11"/>
    </row>
    <row r="520" spans="10:19" x14ac:dyDescent="0.25">
      <c r="J520" s="11"/>
      <c r="K520" s="11"/>
      <c r="L520" s="11"/>
      <c r="M520" s="11"/>
      <c r="N520" s="11"/>
      <c r="O520" s="11"/>
      <c r="P520" s="11"/>
      <c r="Q520" s="11"/>
      <c r="R520" s="11"/>
      <c r="S520" s="11"/>
    </row>
    <row r="521" spans="10:19" x14ac:dyDescent="0.25">
      <c r="J521" s="11"/>
      <c r="K521" s="11"/>
      <c r="L521" s="11"/>
      <c r="M521" s="11"/>
      <c r="N521" s="11"/>
      <c r="O521" s="11"/>
      <c r="P521" s="11"/>
      <c r="Q521" s="11"/>
      <c r="R521" s="11"/>
      <c r="S521" s="11"/>
    </row>
    <row r="522" spans="10:19" x14ac:dyDescent="0.25">
      <c r="J522" s="11"/>
      <c r="K522" s="11"/>
      <c r="L522" s="11"/>
      <c r="M522" s="11"/>
      <c r="N522" s="11"/>
      <c r="O522" s="11"/>
      <c r="P522" s="11"/>
      <c r="Q522" s="11"/>
      <c r="R522" s="11"/>
      <c r="S522" s="11"/>
    </row>
    <row r="523" spans="10:19" x14ac:dyDescent="0.25">
      <c r="J523" s="11"/>
      <c r="K523" s="11"/>
      <c r="L523" s="11"/>
      <c r="M523" s="11"/>
      <c r="N523" s="11"/>
      <c r="O523" s="11"/>
      <c r="P523" s="11"/>
      <c r="Q523" s="11"/>
      <c r="R523" s="11"/>
      <c r="S523" s="11"/>
    </row>
    <row r="524" spans="10:19" x14ac:dyDescent="0.25">
      <c r="J524" s="11"/>
      <c r="K524" s="11"/>
      <c r="L524" s="11"/>
      <c r="M524" s="11"/>
      <c r="N524" s="11"/>
      <c r="O524" s="11"/>
      <c r="P524" s="11"/>
      <c r="Q524" s="11"/>
      <c r="R524" s="11"/>
      <c r="S524" s="11"/>
    </row>
    <row r="525" spans="10:19" x14ac:dyDescent="0.25">
      <c r="J525" s="11"/>
      <c r="K525" s="11"/>
      <c r="L525" s="11"/>
      <c r="M525" s="11"/>
      <c r="N525" s="11"/>
      <c r="O525" s="11"/>
      <c r="P525" s="11"/>
      <c r="Q525" s="11"/>
      <c r="R525" s="11"/>
      <c r="S525" s="11"/>
    </row>
    <row r="526" spans="10:19" x14ac:dyDescent="0.25">
      <c r="J526" s="11"/>
      <c r="K526" s="11"/>
      <c r="L526" s="11"/>
      <c r="M526" s="11"/>
      <c r="N526" s="11"/>
      <c r="O526" s="11"/>
      <c r="P526" s="11"/>
      <c r="Q526" s="11"/>
      <c r="R526" s="11"/>
      <c r="S526" s="11"/>
    </row>
    <row r="527" spans="10:19" x14ac:dyDescent="0.25">
      <c r="J527" s="11"/>
      <c r="K527" s="11"/>
      <c r="L527" s="11"/>
      <c r="M527" s="11"/>
      <c r="N527" s="11"/>
      <c r="O527" s="11"/>
      <c r="P527" s="11"/>
      <c r="Q527" s="11"/>
      <c r="R527" s="11"/>
      <c r="S527" s="11"/>
    </row>
    <row r="528" spans="10:19" x14ac:dyDescent="0.25">
      <c r="J528" s="11"/>
      <c r="K528" s="11"/>
      <c r="L528" s="11"/>
      <c r="M528" s="11"/>
      <c r="N528" s="11"/>
      <c r="O528" s="11"/>
      <c r="P528" s="11"/>
      <c r="Q528" s="11"/>
      <c r="R528" s="11"/>
      <c r="S528" s="11"/>
    </row>
    <row r="529" spans="10:19" x14ac:dyDescent="0.25">
      <c r="J529" s="11"/>
      <c r="K529" s="11"/>
      <c r="L529" s="11"/>
      <c r="M529" s="11"/>
      <c r="N529" s="11"/>
      <c r="O529" s="11"/>
      <c r="P529" s="11"/>
      <c r="Q529" s="11"/>
      <c r="R529" s="11"/>
      <c r="S529" s="11"/>
    </row>
    <row r="530" spans="10:19" x14ac:dyDescent="0.25">
      <c r="J530" s="11"/>
      <c r="K530" s="11"/>
      <c r="L530" s="11"/>
      <c r="M530" s="11"/>
      <c r="N530" s="11"/>
      <c r="O530" s="11"/>
      <c r="P530" s="11"/>
      <c r="Q530" s="11"/>
      <c r="R530" s="11"/>
      <c r="S530" s="11"/>
    </row>
    <row r="531" spans="10:19" x14ac:dyDescent="0.25">
      <c r="J531" s="11"/>
      <c r="K531" s="11"/>
      <c r="L531" s="11"/>
      <c r="M531" s="11"/>
      <c r="N531" s="11"/>
      <c r="O531" s="11"/>
      <c r="P531" s="11"/>
      <c r="Q531" s="11"/>
      <c r="R531" s="11"/>
      <c r="S531" s="11"/>
    </row>
    <row r="532" spans="10:19" x14ac:dyDescent="0.25">
      <c r="J532" s="11"/>
      <c r="K532" s="11"/>
      <c r="L532" s="11"/>
      <c r="M532" s="11"/>
      <c r="N532" s="11"/>
      <c r="O532" s="11"/>
      <c r="P532" s="11"/>
      <c r="Q532" s="11"/>
      <c r="R532" s="11"/>
      <c r="S532" s="11"/>
    </row>
    <row r="533" spans="10:19" x14ac:dyDescent="0.25">
      <c r="J533" s="11"/>
      <c r="K533" s="11"/>
      <c r="L533" s="11"/>
      <c r="M533" s="11"/>
      <c r="N533" s="11"/>
      <c r="O533" s="11"/>
      <c r="P533" s="11"/>
      <c r="Q533" s="11"/>
      <c r="R533" s="11"/>
      <c r="S533" s="11"/>
    </row>
    <row r="534" spans="10:19" x14ac:dyDescent="0.25">
      <c r="J534" s="11"/>
      <c r="K534" s="11"/>
      <c r="L534" s="11"/>
      <c r="M534" s="11"/>
      <c r="N534" s="11"/>
      <c r="O534" s="11"/>
      <c r="P534" s="11"/>
      <c r="Q534" s="11"/>
      <c r="R534" s="11"/>
      <c r="S534" s="11"/>
    </row>
    <row r="535" spans="10:19" x14ac:dyDescent="0.25">
      <c r="J535" s="11"/>
      <c r="K535" s="11"/>
      <c r="L535" s="11"/>
      <c r="M535" s="11"/>
      <c r="N535" s="11"/>
      <c r="O535" s="11"/>
      <c r="P535" s="11"/>
      <c r="Q535" s="11"/>
      <c r="R535" s="11"/>
      <c r="S535" s="11"/>
    </row>
    <row r="536" spans="10:19" x14ac:dyDescent="0.25">
      <c r="J536" s="11"/>
      <c r="K536" s="11"/>
      <c r="L536" s="11"/>
      <c r="M536" s="11"/>
      <c r="N536" s="11"/>
      <c r="O536" s="11"/>
      <c r="P536" s="11"/>
      <c r="Q536" s="11"/>
      <c r="R536" s="11"/>
      <c r="S536" s="11"/>
    </row>
    <row r="537" spans="10:19" x14ac:dyDescent="0.25">
      <c r="J537" s="11"/>
      <c r="K537" s="11"/>
      <c r="L537" s="11"/>
      <c r="M537" s="11"/>
      <c r="N537" s="11"/>
      <c r="O537" s="11"/>
      <c r="P537" s="11"/>
      <c r="Q537" s="11"/>
      <c r="R537" s="11"/>
      <c r="S537" s="11"/>
    </row>
    <row r="538" spans="10:19" x14ac:dyDescent="0.25">
      <c r="J538" s="11"/>
      <c r="K538" s="11"/>
      <c r="L538" s="11"/>
      <c r="M538" s="11"/>
      <c r="N538" s="11"/>
      <c r="O538" s="11"/>
      <c r="P538" s="11"/>
      <c r="Q538" s="11"/>
      <c r="R538" s="11"/>
      <c r="S538" s="11"/>
    </row>
    <row r="539" spans="10:19" x14ac:dyDescent="0.25">
      <c r="J539" s="11"/>
      <c r="K539" s="11"/>
      <c r="L539" s="11"/>
      <c r="M539" s="11"/>
      <c r="N539" s="11"/>
      <c r="O539" s="11"/>
      <c r="P539" s="11"/>
      <c r="Q539" s="11"/>
      <c r="R539" s="11"/>
      <c r="S539" s="11"/>
    </row>
    <row r="540" spans="10:19" x14ac:dyDescent="0.25">
      <c r="J540" s="11"/>
      <c r="K540" s="11"/>
      <c r="L540" s="11"/>
      <c r="M540" s="11"/>
      <c r="N540" s="11"/>
      <c r="O540" s="11"/>
      <c r="P540" s="11"/>
      <c r="Q540" s="11"/>
      <c r="R540" s="11"/>
      <c r="S540" s="11"/>
    </row>
    <row r="541" spans="10:19" x14ac:dyDescent="0.25">
      <c r="J541" s="11"/>
      <c r="K541" s="11"/>
      <c r="L541" s="11"/>
      <c r="M541" s="11"/>
      <c r="N541" s="11"/>
      <c r="O541" s="11"/>
      <c r="P541" s="11"/>
      <c r="Q541" s="11"/>
      <c r="R541" s="11"/>
      <c r="S541" s="11"/>
    </row>
    <row r="542" spans="10:19" x14ac:dyDescent="0.25">
      <c r="J542" s="11"/>
      <c r="K542" s="11"/>
      <c r="L542" s="11"/>
      <c r="M542" s="11"/>
      <c r="N542" s="11"/>
      <c r="O542" s="11"/>
      <c r="P542" s="11"/>
      <c r="Q542" s="11"/>
      <c r="R542" s="11"/>
      <c r="S542" s="11"/>
    </row>
    <row r="543" spans="10:19" x14ac:dyDescent="0.25">
      <c r="J543" s="11"/>
      <c r="K543" s="11"/>
      <c r="L543" s="11"/>
      <c r="M543" s="11"/>
      <c r="N543" s="11"/>
      <c r="O543" s="11"/>
      <c r="P543" s="11"/>
      <c r="Q543" s="11"/>
      <c r="R543" s="11"/>
      <c r="S543" s="11"/>
    </row>
    <row r="544" spans="10:19" x14ac:dyDescent="0.25">
      <c r="J544" s="11"/>
      <c r="K544" s="11"/>
      <c r="L544" s="11"/>
      <c r="M544" s="11"/>
      <c r="N544" s="11"/>
      <c r="O544" s="11"/>
      <c r="P544" s="11"/>
      <c r="Q544" s="11"/>
      <c r="R544" s="11"/>
      <c r="S544" s="11"/>
    </row>
    <row r="545" spans="10:19" x14ac:dyDescent="0.25">
      <c r="J545" s="11"/>
      <c r="K545" s="11"/>
      <c r="L545" s="11"/>
      <c r="M545" s="11"/>
      <c r="N545" s="11"/>
      <c r="O545" s="11"/>
      <c r="P545" s="11"/>
      <c r="Q545" s="11"/>
      <c r="R545" s="11"/>
      <c r="S545" s="11"/>
    </row>
    <row r="546" spans="10:19" x14ac:dyDescent="0.25">
      <c r="J546" s="11"/>
      <c r="K546" s="11"/>
      <c r="L546" s="11"/>
      <c r="M546" s="11"/>
      <c r="N546" s="11"/>
      <c r="O546" s="11"/>
      <c r="P546" s="11"/>
      <c r="Q546" s="11"/>
      <c r="R546" s="11"/>
      <c r="S546" s="11"/>
    </row>
    <row r="547" spans="10:19" x14ac:dyDescent="0.25">
      <c r="J547" s="11"/>
      <c r="K547" s="11"/>
      <c r="L547" s="11"/>
      <c r="M547" s="11"/>
      <c r="N547" s="11"/>
      <c r="O547" s="11"/>
      <c r="P547" s="11"/>
      <c r="Q547" s="11"/>
      <c r="R547" s="11"/>
      <c r="S547" s="11"/>
    </row>
    <row r="548" spans="10:19" x14ac:dyDescent="0.25">
      <c r="J548" s="11"/>
      <c r="K548" s="11"/>
      <c r="L548" s="11"/>
      <c r="M548" s="11"/>
      <c r="N548" s="11"/>
      <c r="O548" s="11"/>
      <c r="P548" s="11"/>
      <c r="Q548" s="11"/>
      <c r="R548" s="11"/>
      <c r="S548" s="11"/>
    </row>
    <row r="549" spans="10:19" x14ac:dyDescent="0.25">
      <c r="J549" s="11"/>
      <c r="K549" s="11"/>
      <c r="L549" s="11"/>
      <c r="M549" s="11"/>
      <c r="N549" s="11"/>
      <c r="O549" s="11"/>
      <c r="P549" s="11"/>
      <c r="Q549" s="11"/>
      <c r="R549" s="11"/>
      <c r="S549" s="11"/>
    </row>
    <row r="550" spans="10:19" x14ac:dyDescent="0.25">
      <c r="J550" s="11"/>
      <c r="K550" s="11"/>
      <c r="L550" s="11"/>
      <c r="M550" s="11"/>
      <c r="N550" s="11"/>
      <c r="O550" s="11"/>
      <c r="P550" s="11"/>
      <c r="Q550" s="11"/>
      <c r="R550" s="11"/>
      <c r="S550" s="11"/>
    </row>
    <row r="551" spans="10:19" x14ac:dyDescent="0.25">
      <c r="J551" s="11"/>
      <c r="K551" s="11"/>
      <c r="L551" s="11"/>
      <c r="M551" s="11"/>
      <c r="N551" s="11"/>
      <c r="O551" s="11"/>
      <c r="P551" s="11"/>
      <c r="Q551" s="11"/>
      <c r="R551" s="11"/>
      <c r="S551" s="11"/>
    </row>
    <row r="552" spans="10:19" x14ac:dyDescent="0.25">
      <c r="J552" s="11"/>
      <c r="K552" s="11"/>
      <c r="L552" s="11"/>
      <c r="M552" s="11"/>
      <c r="N552" s="11"/>
      <c r="O552" s="11"/>
      <c r="P552" s="11"/>
      <c r="Q552" s="11"/>
      <c r="R552" s="11"/>
      <c r="S552" s="11"/>
    </row>
    <row r="553" spans="10:19" x14ac:dyDescent="0.25">
      <c r="J553" s="11"/>
      <c r="K553" s="11"/>
      <c r="L553" s="11"/>
      <c r="M553" s="11"/>
      <c r="N553" s="11"/>
      <c r="O553" s="11"/>
      <c r="P553" s="11"/>
      <c r="Q553" s="11"/>
      <c r="R553" s="11"/>
      <c r="S553" s="11"/>
    </row>
    <row r="554" spans="10:19" x14ac:dyDescent="0.25">
      <c r="J554" s="11"/>
      <c r="K554" s="11"/>
      <c r="L554" s="11"/>
      <c r="M554" s="11"/>
      <c r="N554" s="11"/>
      <c r="O554" s="11"/>
      <c r="P554" s="11"/>
      <c r="Q554" s="11"/>
      <c r="R554" s="11"/>
      <c r="S554" s="11"/>
    </row>
    <row r="555" spans="10:19" x14ac:dyDescent="0.25">
      <c r="J555" s="11"/>
      <c r="K555" s="11"/>
      <c r="L555" s="11"/>
      <c r="M555" s="11"/>
      <c r="N555" s="11"/>
      <c r="O555" s="11"/>
      <c r="P555" s="11"/>
      <c r="Q555" s="11"/>
      <c r="R555" s="11"/>
      <c r="S555" s="11"/>
    </row>
    <row r="556" spans="10:19" x14ac:dyDescent="0.25">
      <c r="J556" s="11"/>
      <c r="K556" s="11"/>
      <c r="L556" s="11"/>
      <c r="M556" s="11"/>
      <c r="N556" s="11"/>
      <c r="O556" s="11"/>
      <c r="P556" s="11"/>
      <c r="Q556" s="11"/>
      <c r="R556" s="11"/>
      <c r="S556" s="11"/>
    </row>
    <row r="557" spans="10:19" x14ac:dyDescent="0.25">
      <c r="J557" s="11"/>
      <c r="K557" s="11"/>
      <c r="L557" s="11"/>
      <c r="M557" s="11"/>
      <c r="N557" s="11"/>
      <c r="O557" s="11"/>
      <c r="P557" s="11"/>
      <c r="Q557" s="11"/>
      <c r="R557" s="11"/>
      <c r="S557" s="11"/>
    </row>
    <row r="558" spans="10:19" x14ac:dyDescent="0.25">
      <c r="J558" s="11"/>
      <c r="K558" s="11"/>
      <c r="L558" s="11"/>
      <c r="M558" s="11"/>
      <c r="N558" s="11"/>
      <c r="O558" s="11"/>
      <c r="P558" s="11"/>
      <c r="Q558" s="11"/>
      <c r="R558" s="11"/>
      <c r="S558" s="11"/>
    </row>
    <row r="559" spans="10:19" x14ac:dyDescent="0.25">
      <c r="J559" s="11"/>
      <c r="K559" s="11"/>
      <c r="L559" s="11"/>
      <c r="M559" s="11"/>
      <c r="N559" s="11"/>
      <c r="O559" s="11"/>
      <c r="P559" s="11"/>
      <c r="Q559" s="11"/>
      <c r="R559" s="11"/>
      <c r="S559" s="11"/>
    </row>
    <row r="560" spans="10:19" x14ac:dyDescent="0.25">
      <c r="J560" s="11"/>
      <c r="K560" s="11"/>
      <c r="L560" s="11"/>
      <c r="M560" s="11"/>
      <c r="N560" s="11"/>
      <c r="O560" s="11"/>
      <c r="P560" s="11"/>
      <c r="Q560" s="11"/>
      <c r="R560" s="11"/>
      <c r="S560" s="11"/>
    </row>
    <row r="561" spans="10:19" x14ac:dyDescent="0.25">
      <c r="J561" s="11"/>
      <c r="K561" s="11"/>
      <c r="L561" s="11"/>
      <c r="M561" s="11"/>
      <c r="N561" s="11"/>
      <c r="O561" s="11"/>
      <c r="P561" s="11"/>
      <c r="Q561" s="11"/>
      <c r="R561" s="11"/>
      <c r="S561" s="11"/>
    </row>
    <row r="562" spans="10:19" x14ac:dyDescent="0.25">
      <c r="J562" s="11"/>
      <c r="K562" s="11"/>
      <c r="L562" s="11"/>
      <c r="M562" s="11"/>
      <c r="N562" s="11"/>
      <c r="O562" s="11"/>
      <c r="P562" s="11"/>
      <c r="Q562" s="11"/>
      <c r="R562" s="11"/>
      <c r="S562" s="11"/>
    </row>
    <row r="563" spans="10:19" x14ac:dyDescent="0.25">
      <c r="J563" s="11"/>
      <c r="K563" s="11"/>
      <c r="L563" s="11"/>
      <c r="M563" s="11"/>
      <c r="N563" s="11"/>
      <c r="O563" s="11"/>
      <c r="P563" s="11"/>
      <c r="Q563" s="11"/>
      <c r="R563" s="11"/>
      <c r="S563" s="11"/>
    </row>
    <row r="564" spans="10:19" x14ac:dyDescent="0.25">
      <c r="J564" s="11"/>
      <c r="K564" s="11"/>
      <c r="L564" s="11"/>
      <c r="M564" s="11"/>
      <c r="N564" s="11"/>
      <c r="O564" s="11"/>
      <c r="P564" s="11"/>
      <c r="Q564" s="11"/>
      <c r="R564" s="11"/>
      <c r="S564" s="11"/>
    </row>
    <row r="565" spans="10:19" x14ac:dyDescent="0.25">
      <c r="J565" s="11"/>
      <c r="K565" s="11"/>
      <c r="L565" s="11"/>
      <c r="M565" s="11"/>
      <c r="N565" s="11"/>
      <c r="O565" s="11"/>
      <c r="P565" s="11"/>
      <c r="Q565" s="11"/>
      <c r="R565" s="11"/>
      <c r="S565" s="11"/>
    </row>
    <row r="566" spans="10:19" x14ac:dyDescent="0.25">
      <c r="J566" s="11"/>
      <c r="K566" s="11"/>
      <c r="L566" s="11"/>
      <c r="M566" s="11"/>
      <c r="N566" s="11"/>
      <c r="O566" s="11"/>
      <c r="P566" s="11"/>
      <c r="Q566" s="11"/>
      <c r="R566" s="11"/>
      <c r="S566" s="11"/>
    </row>
    <row r="567" spans="10:19" x14ac:dyDescent="0.25">
      <c r="J567" s="11"/>
      <c r="K567" s="11"/>
      <c r="L567" s="11"/>
      <c r="M567" s="11"/>
      <c r="N567" s="11"/>
      <c r="O567" s="11"/>
      <c r="P567" s="11"/>
      <c r="Q567" s="11"/>
      <c r="R567" s="11"/>
      <c r="S567" s="11"/>
    </row>
    <row r="568" spans="10:19" x14ac:dyDescent="0.25">
      <c r="J568" s="11"/>
      <c r="K568" s="11"/>
      <c r="L568" s="11"/>
      <c r="M568" s="11"/>
      <c r="N568" s="11"/>
      <c r="O568" s="11"/>
      <c r="P568" s="11"/>
      <c r="Q568" s="11"/>
      <c r="R568" s="11"/>
      <c r="S568" s="11"/>
    </row>
    <row r="569" spans="10:19" x14ac:dyDescent="0.25">
      <c r="J569" s="11"/>
      <c r="K569" s="11"/>
      <c r="L569" s="11"/>
      <c r="M569" s="11"/>
      <c r="N569" s="11"/>
      <c r="O569" s="11"/>
      <c r="P569" s="11"/>
      <c r="Q569" s="11"/>
      <c r="R569" s="11"/>
      <c r="S569" s="11"/>
    </row>
    <row r="570" spans="10:19" x14ac:dyDescent="0.25">
      <c r="J570" s="11"/>
      <c r="K570" s="11"/>
      <c r="L570" s="11"/>
      <c r="M570" s="11"/>
      <c r="N570" s="11"/>
      <c r="O570" s="11"/>
      <c r="P570" s="11"/>
      <c r="Q570" s="11"/>
      <c r="R570" s="11"/>
      <c r="S570" s="11"/>
    </row>
    <row r="571" spans="10:19" x14ac:dyDescent="0.25">
      <c r="J571" s="11"/>
      <c r="K571" s="11"/>
      <c r="L571" s="11"/>
      <c r="M571" s="11"/>
      <c r="N571" s="11"/>
      <c r="O571" s="11"/>
      <c r="P571" s="11"/>
      <c r="Q571" s="11"/>
      <c r="R571" s="11"/>
      <c r="S571" s="11"/>
    </row>
    <row r="572" spans="10:19" x14ac:dyDescent="0.25">
      <c r="J572" s="11"/>
      <c r="K572" s="11"/>
      <c r="L572" s="11"/>
      <c r="M572" s="11"/>
      <c r="N572" s="11"/>
      <c r="O572" s="11"/>
      <c r="P572" s="11"/>
      <c r="Q572" s="11"/>
      <c r="R572" s="11"/>
      <c r="S572" s="11"/>
    </row>
    <row r="573" spans="10:19" x14ac:dyDescent="0.25">
      <c r="J573" s="11"/>
      <c r="K573" s="11"/>
      <c r="L573" s="11"/>
      <c r="M573" s="11"/>
      <c r="N573" s="11"/>
      <c r="O573" s="11"/>
      <c r="P573" s="11"/>
      <c r="Q573" s="11"/>
      <c r="R573" s="11"/>
      <c r="S573" s="11"/>
    </row>
    <row r="574" spans="10:19" x14ac:dyDescent="0.25">
      <c r="J574" s="11"/>
      <c r="K574" s="11"/>
      <c r="L574" s="11"/>
      <c r="M574" s="11"/>
      <c r="N574" s="11"/>
      <c r="O574" s="11"/>
      <c r="P574" s="11"/>
      <c r="Q574" s="11"/>
      <c r="R574" s="11"/>
      <c r="S574" s="11"/>
    </row>
    <row r="575" spans="10:19" x14ac:dyDescent="0.25">
      <c r="J575" s="11"/>
      <c r="K575" s="11"/>
      <c r="L575" s="11"/>
      <c r="M575" s="11"/>
      <c r="N575" s="11"/>
      <c r="O575" s="11"/>
      <c r="P575" s="11"/>
      <c r="Q575" s="11"/>
      <c r="R575" s="11"/>
      <c r="S575" s="11"/>
    </row>
    <row r="576" spans="10:19" x14ac:dyDescent="0.25">
      <c r="J576" s="11"/>
      <c r="K576" s="11"/>
      <c r="L576" s="11"/>
      <c r="M576" s="11"/>
      <c r="N576" s="11"/>
      <c r="O576" s="11"/>
      <c r="P576" s="11"/>
      <c r="Q576" s="11"/>
      <c r="R576" s="11"/>
      <c r="S576" s="11"/>
    </row>
    <row r="577" spans="10:19" x14ac:dyDescent="0.25">
      <c r="J577" s="11"/>
      <c r="K577" s="11"/>
      <c r="L577" s="11"/>
      <c r="M577" s="11"/>
      <c r="N577" s="11"/>
      <c r="O577" s="11"/>
      <c r="P577" s="11"/>
      <c r="Q577" s="11"/>
      <c r="R577" s="11"/>
      <c r="S577" s="11"/>
    </row>
    <row r="578" spans="10:19" x14ac:dyDescent="0.25">
      <c r="J578" s="11"/>
      <c r="K578" s="11"/>
      <c r="L578" s="11"/>
      <c r="M578" s="11"/>
      <c r="N578" s="11"/>
      <c r="O578" s="11"/>
      <c r="P578" s="11"/>
      <c r="Q578" s="11"/>
      <c r="R578" s="11"/>
      <c r="S578" s="11"/>
    </row>
    <row r="579" spans="10:19" x14ac:dyDescent="0.25">
      <c r="J579" s="11"/>
      <c r="K579" s="11"/>
      <c r="L579" s="11"/>
      <c r="M579" s="11"/>
      <c r="N579" s="11"/>
      <c r="O579" s="11"/>
      <c r="P579" s="11"/>
      <c r="Q579" s="11"/>
      <c r="R579" s="11"/>
      <c r="S579" s="11"/>
    </row>
    <row r="580" spans="10:19" x14ac:dyDescent="0.25">
      <c r="J580" s="11"/>
      <c r="K580" s="11"/>
      <c r="L580" s="11"/>
      <c r="M580" s="11"/>
      <c r="N580" s="11"/>
      <c r="O580" s="11"/>
      <c r="P580" s="11"/>
      <c r="Q580" s="11"/>
      <c r="R580" s="11"/>
      <c r="S580" s="11"/>
    </row>
    <row r="581" spans="10:19" x14ac:dyDescent="0.25">
      <c r="J581" s="11"/>
      <c r="K581" s="11"/>
      <c r="L581" s="11"/>
      <c r="M581" s="11"/>
      <c r="N581" s="11"/>
      <c r="O581" s="11"/>
      <c r="P581" s="11"/>
      <c r="Q581" s="11"/>
      <c r="R581" s="11"/>
      <c r="S581" s="11"/>
    </row>
    <row r="582" spans="10:19" x14ac:dyDescent="0.25">
      <c r="J582" s="11"/>
      <c r="K582" s="11"/>
      <c r="L582" s="11"/>
      <c r="M582" s="11"/>
      <c r="N582" s="11"/>
      <c r="O582" s="11"/>
      <c r="P582" s="11"/>
      <c r="Q582" s="11"/>
      <c r="R582" s="11"/>
      <c r="S582" s="11"/>
    </row>
    <row r="583" spans="10:19" x14ac:dyDescent="0.25">
      <c r="J583" s="11"/>
      <c r="K583" s="11"/>
      <c r="L583" s="11"/>
      <c r="M583" s="11"/>
      <c r="N583" s="11"/>
      <c r="O583" s="11"/>
      <c r="P583" s="11"/>
      <c r="Q583" s="11"/>
      <c r="R583" s="11"/>
      <c r="S583" s="11"/>
    </row>
    <row r="584" spans="10:19" x14ac:dyDescent="0.25">
      <c r="J584" s="11"/>
      <c r="K584" s="11"/>
      <c r="L584" s="11"/>
      <c r="M584" s="11"/>
      <c r="N584" s="11"/>
      <c r="O584" s="11"/>
      <c r="P584" s="11"/>
      <c r="Q584" s="11"/>
      <c r="R584" s="11"/>
      <c r="S584" s="11"/>
    </row>
    <row r="585" spans="10:19" x14ac:dyDescent="0.25">
      <c r="J585" s="11"/>
      <c r="K585" s="11"/>
      <c r="L585" s="11"/>
      <c r="M585" s="11"/>
      <c r="N585" s="11"/>
      <c r="O585" s="11"/>
      <c r="P585" s="11"/>
      <c r="Q585" s="11"/>
      <c r="R585" s="11"/>
      <c r="S585" s="11"/>
    </row>
    <row r="586" spans="10:19" x14ac:dyDescent="0.25">
      <c r="J586" s="11"/>
      <c r="K586" s="11"/>
      <c r="L586" s="11"/>
      <c r="M586" s="11"/>
      <c r="N586" s="11"/>
      <c r="O586" s="11"/>
      <c r="P586" s="11"/>
      <c r="Q586" s="11"/>
      <c r="R586" s="11"/>
      <c r="S586" s="11"/>
    </row>
    <row r="587" spans="10:19" x14ac:dyDescent="0.25">
      <c r="J587" s="11"/>
      <c r="K587" s="11"/>
      <c r="L587" s="11"/>
      <c r="M587" s="11"/>
      <c r="N587" s="11"/>
      <c r="O587" s="11"/>
      <c r="P587" s="11"/>
      <c r="Q587" s="11"/>
      <c r="R587" s="11"/>
      <c r="S587" s="11"/>
    </row>
    <row r="588" spans="10:19" x14ac:dyDescent="0.25">
      <c r="J588" s="11"/>
      <c r="K588" s="11"/>
      <c r="L588" s="11"/>
      <c r="M588" s="11"/>
      <c r="N588" s="11"/>
      <c r="O588" s="11"/>
      <c r="P588" s="11"/>
      <c r="Q588" s="11"/>
      <c r="R588" s="11"/>
      <c r="S588" s="11"/>
    </row>
    <row r="589" spans="10:19" x14ac:dyDescent="0.25">
      <c r="J589" s="11"/>
      <c r="K589" s="11"/>
      <c r="L589" s="11"/>
      <c r="M589" s="11"/>
      <c r="N589" s="11"/>
      <c r="O589" s="11"/>
      <c r="P589" s="11"/>
      <c r="Q589" s="11"/>
      <c r="R589" s="11"/>
      <c r="S589" s="11"/>
    </row>
    <row r="590" spans="10:19" x14ac:dyDescent="0.25">
      <c r="J590" s="11"/>
      <c r="K590" s="11"/>
      <c r="L590" s="11"/>
      <c r="M590" s="11"/>
      <c r="N590" s="11"/>
      <c r="O590" s="11"/>
      <c r="P590" s="11"/>
      <c r="Q590" s="11"/>
      <c r="R590" s="11"/>
      <c r="S590" s="11"/>
    </row>
    <row r="591" spans="10:19" x14ac:dyDescent="0.25">
      <c r="J591" s="11"/>
      <c r="K591" s="11"/>
      <c r="L591" s="11"/>
      <c r="M591" s="11"/>
      <c r="N591" s="11"/>
      <c r="O591" s="11"/>
      <c r="P591" s="11"/>
      <c r="Q591" s="11"/>
      <c r="R591" s="11"/>
      <c r="S591" s="11"/>
    </row>
    <row r="592" spans="10:19" x14ac:dyDescent="0.25">
      <c r="J592" s="11"/>
      <c r="K592" s="11"/>
      <c r="L592" s="11"/>
      <c r="M592" s="11"/>
      <c r="N592" s="11"/>
      <c r="O592" s="11"/>
      <c r="P592" s="11"/>
      <c r="Q592" s="11"/>
      <c r="R592" s="11"/>
      <c r="S592" s="11"/>
    </row>
    <row r="593" spans="10:19" x14ac:dyDescent="0.25">
      <c r="J593" s="11"/>
      <c r="K593" s="11"/>
      <c r="L593" s="11"/>
      <c r="M593" s="11"/>
      <c r="N593" s="11"/>
      <c r="O593" s="11"/>
      <c r="P593" s="11"/>
      <c r="Q593" s="11"/>
      <c r="R593" s="11"/>
      <c r="S593" s="11"/>
    </row>
    <row r="594" spans="10:19" x14ac:dyDescent="0.25">
      <c r="J594" s="11"/>
      <c r="K594" s="11"/>
      <c r="L594" s="11"/>
      <c r="M594" s="11"/>
      <c r="N594" s="11"/>
      <c r="O594" s="11"/>
      <c r="P594" s="11"/>
      <c r="Q594" s="11"/>
      <c r="R594" s="11"/>
      <c r="S594" s="11"/>
    </row>
    <row r="595" spans="10:19" x14ac:dyDescent="0.25">
      <c r="J595" s="11"/>
      <c r="K595" s="11"/>
      <c r="L595" s="11"/>
      <c r="M595" s="11"/>
      <c r="N595" s="11"/>
      <c r="O595" s="11"/>
      <c r="P595" s="11"/>
      <c r="Q595" s="11"/>
      <c r="R595" s="11"/>
      <c r="S595" s="11"/>
    </row>
    <row r="596" spans="10:19" x14ac:dyDescent="0.25">
      <c r="J596" s="11"/>
      <c r="K596" s="11"/>
      <c r="L596" s="11"/>
      <c r="M596" s="11"/>
      <c r="N596" s="11"/>
      <c r="O596" s="11"/>
      <c r="P596" s="11"/>
      <c r="Q596" s="11"/>
      <c r="R596" s="11"/>
      <c r="S596" s="11"/>
    </row>
    <row r="597" spans="10:19" x14ac:dyDescent="0.25">
      <c r="J597" s="11"/>
      <c r="K597" s="11"/>
      <c r="L597" s="11"/>
      <c r="M597" s="11"/>
      <c r="N597" s="11"/>
      <c r="O597" s="11"/>
      <c r="P597" s="11"/>
      <c r="Q597" s="11"/>
      <c r="R597" s="11"/>
      <c r="S597" s="11"/>
    </row>
    <row r="598" spans="10:19" x14ac:dyDescent="0.25">
      <c r="J598" s="11"/>
      <c r="K598" s="11"/>
      <c r="L598" s="11"/>
      <c r="M598" s="11"/>
      <c r="N598" s="11"/>
      <c r="O598" s="11"/>
      <c r="P598" s="11"/>
      <c r="Q598" s="11"/>
      <c r="R598" s="11"/>
      <c r="S598" s="11"/>
    </row>
    <row r="599" spans="10:19" x14ac:dyDescent="0.25">
      <c r="J599" s="11"/>
      <c r="K599" s="11"/>
      <c r="L599" s="11"/>
      <c r="M599" s="11"/>
      <c r="N599" s="11"/>
      <c r="O599" s="11"/>
      <c r="P599" s="11"/>
      <c r="Q599" s="11"/>
      <c r="R599" s="11"/>
      <c r="S599" s="11"/>
    </row>
    <row r="600" spans="10:19" x14ac:dyDescent="0.25">
      <c r="J600" s="11"/>
      <c r="K600" s="11"/>
      <c r="L600" s="11"/>
      <c r="M600" s="11"/>
      <c r="N600" s="11"/>
      <c r="O600" s="11"/>
      <c r="P600" s="11"/>
      <c r="Q600" s="11"/>
      <c r="R600" s="11"/>
      <c r="S600" s="11"/>
    </row>
    <row r="601" spans="10:19" x14ac:dyDescent="0.25">
      <c r="J601" s="11"/>
      <c r="K601" s="11"/>
      <c r="L601" s="11"/>
      <c r="M601" s="11"/>
      <c r="N601" s="11"/>
      <c r="O601" s="11"/>
      <c r="P601" s="11"/>
      <c r="Q601" s="11"/>
      <c r="R601" s="11"/>
      <c r="S601" s="11"/>
    </row>
    <row r="602" spans="10:19" x14ac:dyDescent="0.25">
      <c r="J602" s="11"/>
      <c r="K602" s="11"/>
      <c r="L602" s="11"/>
      <c r="M602" s="11"/>
      <c r="N602" s="11"/>
      <c r="O602" s="11"/>
      <c r="P602" s="11"/>
      <c r="Q602" s="11"/>
      <c r="R602" s="11"/>
      <c r="S602" s="11"/>
    </row>
    <row r="603" spans="10:19" x14ac:dyDescent="0.25">
      <c r="J603" s="11"/>
      <c r="K603" s="11"/>
      <c r="L603" s="11"/>
      <c r="M603" s="11"/>
      <c r="N603" s="11"/>
      <c r="O603" s="11"/>
      <c r="P603" s="11"/>
      <c r="Q603" s="11"/>
      <c r="R603" s="11"/>
      <c r="S603" s="11"/>
    </row>
    <row r="604" spans="10:19" x14ac:dyDescent="0.25">
      <c r="J604" s="11"/>
      <c r="K604" s="11"/>
      <c r="L604" s="11"/>
      <c r="M604" s="11"/>
      <c r="N604" s="11"/>
      <c r="O604" s="11"/>
      <c r="P604" s="11"/>
      <c r="Q604" s="11"/>
      <c r="R604" s="11"/>
      <c r="S604" s="11"/>
    </row>
    <row r="605" spans="10:19" x14ac:dyDescent="0.25">
      <c r="J605" s="11"/>
      <c r="K605" s="11"/>
      <c r="L605" s="11"/>
      <c r="M605" s="11"/>
      <c r="N605" s="11"/>
      <c r="O605" s="11"/>
      <c r="P605" s="11"/>
      <c r="Q605" s="11"/>
      <c r="R605" s="11"/>
      <c r="S605" s="11"/>
    </row>
    <row r="606" spans="10:19" x14ac:dyDescent="0.25">
      <c r="J606" s="11"/>
      <c r="K606" s="11"/>
      <c r="L606" s="11"/>
      <c r="M606" s="11"/>
      <c r="N606" s="11"/>
      <c r="O606" s="11"/>
      <c r="P606" s="11"/>
      <c r="Q606" s="11"/>
      <c r="R606" s="11"/>
      <c r="S606" s="11"/>
    </row>
    <row r="607" spans="10:19" x14ac:dyDescent="0.25">
      <c r="J607" s="11"/>
      <c r="K607" s="11"/>
      <c r="L607" s="11"/>
      <c r="M607" s="11"/>
      <c r="N607" s="11"/>
      <c r="O607" s="11"/>
      <c r="P607" s="11"/>
      <c r="Q607" s="11"/>
      <c r="R607" s="11"/>
      <c r="S607" s="11"/>
    </row>
    <row r="608" spans="10:19" x14ac:dyDescent="0.25">
      <c r="J608" s="11"/>
      <c r="K608" s="11"/>
      <c r="L608" s="11"/>
      <c r="M608" s="11"/>
      <c r="N608" s="11"/>
      <c r="O608" s="11"/>
      <c r="P608" s="11"/>
      <c r="Q608" s="11"/>
      <c r="R608" s="11"/>
      <c r="S608" s="11"/>
    </row>
    <row r="609" spans="10:19" x14ac:dyDescent="0.25">
      <c r="J609" s="11"/>
      <c r="K609" s="11"/>
      <c r="L609" s="11"/>
      <c r="M609" s="11"/>
      <c r="N609" s="11"/>
      <c r="O609" s="11"/>
      <c r="P609" s="11"/>
      <c r="Q609" s="11"/>
      <c r="R609" s="11"/>
      <c r="S609" s="11"/>
    </row>
    <row r="610" spans="10:19" x14ac:dyDescent="0.25">
      <c r="J610" s="11"/>
      <c r="K610" s="11"/>
      <c r="L610" s="11"/>
      <c r="M610" s="11"/>
      <c r="N610" s="11"/>
      <c r="O610" s="11"/>
      <c r="P610" s="11"/>
      <c r="Q610" s="11"/>
      <c r="R610" s="11"/>
      <c r="S610" s="11"/>
    </row>
    <row r="611" spans="10:19" x14ac:dyDescent="0.25">
      <c r="J611" s="11"/>
      <c r="K611" s="11"/>
      <c r="L611" s="11"/>
      <c r="M611" s="11"/>
      <c r="N611" s="11"/>
      <c r="O611" s="11"/>
      <c r="P611" s="11"/>
      <c r="Q611" s="11"/>
      <c r="R611" s="11"/>
      <c r="S611" s="11"/>
    </row>
    <row r="612" spans="10:19" x14ac:dyDescent="0.25">
      <c r="J612" s="11"/>
      <c r="K612" s="11"/>
      <c r="L612" s="11"/>
      <c r="M612" s="11"/>
      <c r="N612" s="11"/>
      <c r="O612" s="11"/>
      <c r="P612" s="11"/>
      <c r="Q612" s="11"/>
      <c r="R612" s="11"/>
      <c r="S612" s="11"/>
    </row>
    <row r="613" spans="10:19" x14ac:dyDescent="0.25">
      <c r="J613" s="11"/>
      <c r="K613" s="11"/>
      <c r="L613" s="11"/>
      <c r="M613" s="11"/>
      <c r="N613" s="11"/>
      <c r="O613" s="11"/>
      <c r="P613" s="11"/>
      <c r="Q613" s="11"/>
      <c r="R613" s="11"/>
      <c r="S613" s="11"/>
    </row>
    <row r="614" spans="10:19" x14ac:dyDescent="0.25">
      <c r="J614" s="11"/>
      <c r="K614" s="11"/>
      <c r="L614" s="11"/>
      <c r="M614" s="11"/>
      <c r="N614" s="11"/>
      <c r="O614" s="11"/>
      <c r="P614" s="11"/>
      <c r="Q614" s="11"/>
      <c r="R614" s="11"/>
      <c r="S614" s="11"/>
    </row>
    <row r="615" spans="10:19" x14ac:dyDescent="0.25">
      <c r="J615" s="11"/>
      <c r="K615" s="11"/>
      <c r="L615" s="11"/>
      <c r="M615" s="11"/>
      <c r="N615" s="11"/>
      <c r="O615" s="11"/>
      <c r="P615" s="11"/>
      <c r="Q615" s="11"/>
      <c r="R615" s="11"/>
      <c r="S615" s="11"/>
    </row>
    <row r="616" spans="10:19" x14ac:dyDescent="0.25">
      <c r="J616" s="11"/>
      <c r="K616" s="11"/>
      <c r="L616" s="11"/>
      <c r="M616" s="11"/>
      <c r="N616" s="11"/>
      <c r="O616" s="11"/>
      <c r="P616" s="11"/>
      <c r="Q616" s="11"/>
      <c r="R616" s="11"/>
      <c r="S616" s="11"/>
    </row>
    <row r="617" spans="10:19" x14ac:dyDescent="0.25">
      <c r="J617" s="11"/>
      <c r="K617" s="11"/>
      <c r="L617" s="11"/>
      <c r="M617" s="11"/>
      <c r="N617" s="11"/>
      <c r="O617" s="11"/>
      <c r="P617" s="11"/>
      <c r="Q617" s="11"/>
      <c r="R617" s="11"/>
      <c r="S617" s="11"/>
    </row>
    <row r="618" spans="10:19" x14ac:dyDescent="0.25">
      <c r="J618" s="11"/>
      <c r="K618" s="11"/>
      <c r="L618" s="11"/>
      <c r="M618" s="11"/>
      <c r="N618" s="11"/>
      <c r="O618" s="11"/>
      <c r="P618" s="11"/>
      <c r="Q618" s="11"/>
      <c r="R618" s="11"/>
      <c r="S618" s="11"/>
    </row>
    <row r="619" spans="10:19" x14ac:dyDescent="0.25">
      <c r="J619" s="11"/>
      <c r="K619" s="11"/>
      <c r="L619" s="11"/>
      <c r="M619" s="11"/>
      <c r="N619" s="11"/>
      <c r="O619" s="11"/>
      <c r="P619" s="11"/>
      <c r="Q619" s="11"/>
      <c r="R619" s="11"/>
      <c r="S619" s="11"/>
    </row>
    <row r="620" spans="10:19" x14ac:dyDescent="0.25">
      <c r="J620" s="11"/>
      <c r="K620" s="11"/>
      <c r="L620" s="11"/>
      <c r="M620" s="11"/>
      <c r="N620" s="11"/>
      <c r="O620" s="11"/>
      <c r="P620" s="11"/>
      <c r="Q620" s="11"/>
      <c r="R620" s="11"/>
      <c r="S620" s="11"/>
    </row>
    <row r="621" spans="10:19" x14ac:dyDescent="0.25">
      <c r="J621" s="11"/>
      <c r="K621" s="11"/>
      <c r="L621" s="11"/>
      <c r="M621" s="11"/>
      <c r="N621" s="11"/>
      <c r="O621" s="11"/>
      <c r="P621" s="11"/>
      <c r="Q621" s="11"/>
      <c r="R621" s="11"/>
      <c r="S621" s="11"/>
    </row>
    <row r="622" spans="10:19" x14ac:dyDescent="0.25">
      <c r="J622" s="11"/>
      <c r="K622" s="11"/>
      <c r="L622" s="11"/>
      <c r="M622" s="11"/>
      <c r="N622" s="11"/>
      <c r="O622" s="11"/>
      <c r="P622" s="11"/>
      <c r="Q622" s="11"/>
      <c r="R622" s="11"/>
      <c r="S622" s="11"/>
    </row>
    <row r="623" spans="10:19" x14ac:dyDescent="0.25">
      <c r="J623" s="11"/>
      <c r="K623" s="11"/>
      <c r="L623" s="11"/>
      <c r="M623" s="11"/>
      <c r="N623" s="11"/>
      <c r="O623" s="11"/>
      <c r="P623" s="11"/>
      <c r="Q623" s="11"/>
      <c r="R623" s="11"/>
      <c r="S623" s="11"/>
    </row>
    <row r="624" spans="10:19" x14ac:dyDescent="0.25">
      <c r="J624" s="11"/>
      <c r="K624" s="11"/>
      <c r="L624" s="11"/>
      <c r="M624" s="11"/>
      <c r="N624" s="11"/>
      <c r="O624" s="11"/>
      <c r="P624" s="11"/>
      <c r="Q624" s="11"/>
      <c r="R624" s="11"/>
      <c r="S624" s="11"/>
    </row>
    <row r="625" spans="10:19" x14ac:dyDescent="0.25">
      <c r="J625" s="11"/>
      <c r="K625" s="11"/>
      <c r="L625" s="11"/>
      <c r="M625" s="11"/>
      <c r="N625" s="11"/>
      <c r="O625" s="11"/>
      <c r="P625" s="11"/>
      <c r="Q625" s="11"/>
      <c r="R625" s="11"/>
      <c r="S625" s="11"/>
    </row>
    <row r="626" spans="10:19" x14ac:dyDescent="0.25">
      <c r="J626" s="11"/>
      <c r="K626" s="11"/>
      <c r="L626" s="11"/>
      <c r="M626" s="11"/>
      <c r="N626" s="11"/>
      <c r="O626" s="11"/>
      <c r="P626" s="11"/>
      <c r="Q626" s="11"/>
      <c r="R626" s="11"/>
      <c r="S626" s="11"/>
    </row>
    <row r="627" spans="10:19" x14ac:dyDescent="0.25">
      <c r="J627" s="11"/>
      <c r="K627" s="11"/>
      <c r="L627" s="11"/>
      <c r="M627" s="11"/>
      <c r="N627" s="11"/>
      <c r="O627" s="11"/>
      <c r="P627" s="11"/>
      <c r="Q627" s="11"/>
      <c r="R627" s="11"/>
      <c r="S627" s="11"/>
    </row>
    <row r="628" spans="10:19" x14ac:dyDescent="0.25">
      <c r="J628" s="11"/>
      <c r="K628" s="11"/>
      <c r="L628" s="11"/>
      <c r="M628" s="11"/>
      <c r="N628" s="11"/>
      <c r="O628" s="11"/>
      <c r="P628" s="11"/>
      <c r="Q628" s="11"/>
      <c r="R628" s="11"/>
      <c r="S628" s="11"/>
    </row>
    <row r="629" spans="10:19" x14ac:dyDescent="0.25">
      <c r="J629" s="11"/>
      <c r="K629" s="11"/>
      <c r="L629" s="11"/>
      <c r="M629" s="11"/>
      <c r="N629" s="11"/>
      <c r="O629" s="11"/>
      <c r="P629" s="11"/>
      <c r="Q629" s="11"/>
      <c r="R629" s="11"/>
      <c r="S629" s="11"/>
    </row>
    <row r="630" spans="10:19" x14ac:dyDescent="0.25">
      <c r="J630" s="11"/>
      <c r="K630" s="11"/>
      <c r="L630" s="11"/>
      <c r="M630" s="11"/>
      <c r="N630" s="11"/>
      <c r="O630" s="11"/>
      <c r="P630" s="11"/>
      <c r="Q630" s="11"/>
      <c r="R630" s="11"/>
      <c r="S630" s="11"/>
    </row>
    <row r="631" spans="10:19" x14ac:dyDescent="0.25">
      <c r="J631" s="11"/>
      <c r="K631" s="11"/>
      <c r="L631" s="11"/>
      <c r="M631" s="11"/>
      <c r="N631" s="11"/>
      <c r="O631" s="11"/>
      <c r="P631" s="11"/>
      <c r="Q631" s="11"/>
      <c r="R631" s="11"/>
      <c r="S631" s="11"/>
    </row>
    <row r="632" spans="10:19" x14ac:dyDescent="0.25">
      <c r="J632" s="11"/>
      <c r="K632" s="11"/>
      <c r="L632" s="11"/>
      <c r="M632" s="11"/>
      <c r="N632" s="11"/>
      <c r="O632" s="11"/>
      <c r="P632" s="11"/>
      <c r="Q632" s="11"/>
      <c r="R632" s="11"/>
      <c r="S632" s="11"/>
    </row>
    <row r="633" spans="10:19" x14ac:dyDescent="0.25">
      <c r="J633" s="11"/>
      <c r="K633" s="11"/>
      <c r="L633" s="11"/>
      <c r="M633" s="11"/>
      <c r="N633" s="11"/>
      <c r="O633" s="11"/>
      <c r="P633" s="11"/>
      <c r="Q633" s="11"/>
      <c r="R633" s="11"/>
      <c r="S633" s="11"/>
    </row>
    <row r="634" spans="10:19" x14ac:dyDescent="0.25">
      <c r="J634" s="11"/>
      <c r="K634" s="11"/>
      <c r="L634" s="11"/>
      <c r="M634" s="11"/>
      <c r="N634" s="11"/>
      <c r="O634" s="11"/>
      <c r="P634" s="11"/>
      <c r="Q634" s="11"/>
      <c r="R634" s="11"/>
      <c r="S634" s="11"/>
    </row>
    <row r="635" spans="10:19" x14ac:dyDescent="0.25">
      <c r="J635" s="11"/>
      <c r="K635" s="11"/>
      <c r="L635" s="11"/>
      <c r="M635" s="11"/>
      <c r="N635" s="11"/>
      <c r="O635" s="11"/>
      <c r="P635" s="11"/>
      <c r="Q635" s="11"/>
      <c r="R635" s="11"/>
      <c r="S635" s="11"/>
    </row>
    <row r="636" spans="10:19" x14ac:dyDescent="0.25">
      <c r="J636" s="11"/>
      <c r="K636" s="11"/>
      <c r="L636" s="11"/>
      <c r="M636" s="11"/>
      <c r="N636" s="11"/>
      <c r="O636" s="11"/>
      <c r="P636" s="11"/>
      <c r="Q636" s="11"/>
      <c r="R636" s="11"/>
      <c r="S636" s="11"/>
    </row>
    <row r="637" spans="10:19" x14ac:dyDescent="0.25">
      <c r="J637" s="11"/>
      <c r="K637" s="11"/>
      <c r="L637" s="11"/>
      <c r="M637" s="11"/>
      <c r="N637" s="11"/>
      <c r="O637" s="11"/>
      <c r="P637" s="11"/>
      <c r="Q637" s="11"/>
      <c r="R637" s="11"/>
      <c r="S637" s="11"/>
    </row>
    <row r="638" spans="10:19" x14ac:dyDescent="0.25">
      <c r="J638" s="11"/>
      <c r="K638" s="11"/>
      <c r="L638" s="11"/>
      <c r="M638" s="11"/>
      <c r="N638" s="11"/>
      <c r="O638" s="11"/>
      <c r="P638" s="11"/>
      <c r="Q638" s="11"/>
      <c r="R638" s="11"/>
      <c r="S638" s="11"/>
    </row>
    <row r="639" spans="10:19" x14ac:dyDescent="0.25">
      <c r="J639" s="11"/>
      <c r="K639" s="11"/>
      <c r="L639" s="11"/>
      <c r="M639" s="11"/>
      <c r="N639" s="11"/>
      <c r="O639" s="11"/>
      <c r="P639" s="11"/>
      <c r="Q639" s="11"/>
      <c r="R639" s="11"/>
      <c r="S639" s="11"/>
    </row>
    <row r="640" spans="10:19" x14ac:dyDescent="0.25">
      <c r="J640" s="11"/>
      <c r="K640" s="11"/>
      <c r="L640" s="11"/>
      <c r="M640" s="11"/>
      <c r="N640" s="11"/>
      <c r="O640" s="11"/>
      <c r="P640" s="11"/>
      <c r="Q640" s="11"/>
      <c r="R640" s="11"/>
      <c r="S640" s="11"/>
    </row>
    <row r="641" spans="10:19" x14ac:dyDescent="0.25">
      <c r="J641" s="11"/>
      <c r="K641" s="11"/>
      <c r="L641" s="11"/>
      <c r="M641" s="11"/>
      <c r="N641" s="11"/>
      <c r="O641" s="11"/>
      <c r="P641" s="11"/>
      <c r="Q641" s="11"/>
      <c r="R641" s="11"/>
      <c r="S641" s="11"/>
    </row>
    <row r="642" spans="10:19" x14ac:dyDescent="0.25">
      <c r="J642" s="11"/>
      <c r="K642" s="11"/>
      <c r="L642" s="11"/>
      <c r="M642" s="11"/>
      <c r="N642" s="11"/>
      <c r="O642" s="11"/>
      <c r="P642" s="11"/>
      <c r="Q642" s="11"/>
      <c r="R642" s="11"/>
      <c r="S642" s="11"/>
    </row>
    <row r="643" spans="10:19" x14ac:dyDescent="0.25">
      <c r="J643" s="11"/>
      <c r="K643" s="11"/>
      <c r="L643" s="11"/>
      <c r="M643" s="11"/>
      <c r="N643" s="11"/>
      <c r="O643" s="11"/>
      <c r="P643" s="11"/>
      <c r="Q643" s="11"/>
      <c r="R643" s="11"/>
      <c r="S643" s="11"/>
    </row>
    <row r="644" spans="10:19" x14ac:dyDescent="0.25">
      <c r="J644" s="11"/>
      <c r="K644" s="11"/>
      <c r="L644" s="11"/>
      <c r="M644" s="11"/>
      <c r="N644" s="11"/>
      <c r="O644" s="11"/>
      <c r="P644" s="11"/>
      <c r="Q644" s="11"/>
      <c r="R644" s="11"/>
      <c r="S644" s="11"/>
    </row>
    <row r="645" spans="10:19" x14ac:dyDescent="0.25">
      <c r="J645" s="11"/>
      <c r="K645" s="11"/>
      <c r="L645" s="11"/>
      <c r="M645" s="11"/>
      <c r="N645" s="11"/>
      <c r="O645" s="11"/>
      <c r="P645" s="11"/>
      <c r="Q645" s="11"/>
      <c r="R645" s="11"/>
      <c r="S645" s="11"/>
    </row>
    <row r="646" spans="10:19" x14ac:dyDescent="0.25">
      <c r="J646" s="11"/>
      <c r="K646" s="11"/>
      <c r="L646" s="11"/>
      <c r="M646" s="11"/>
      <c r="N646" s="11"/>
      <c r="O646" s="11"/>
      <c r="P646" s="11"/>
      <c r="Q646" s="11"/>
      <c r="R646" s="11"/>
      <c r="S646" s="11"/>
    </row>
    <row r="647" spans="10:19" x14ac:dyDescent="0.25">
      <c r="J647" s="11"/>
      <c r="K647" s="11"/>
      <c r="L647" s="11"/>
      <c r="M647" s="11"/>
      <c r="N647" s="11"/>
      <c r="O647" s="11"/>
      <c r="P647" s="11"/>
      <c r="Q647" s="11"/>
      <c r="R647" s="11"/>
      <c r="S647" s="11"/>
    </row>
    <row r="648" spans="10:19" x14ac:dyDescent="0.25">
      <c r="J648" s="11"/>
      <c r="K648" s="11"/>
      <c r="L648" s="11"/>
      <c r="M648" s="11"/>
      <c r="N648" s="11"/>
      <c r="O648" s="11"/>
      <c r="P648" s="11"/>
      <c r="Q648" s="11"/>
      <c r="R648" s="11"/>
      <c r="S648" s="11"/>
    </row>
    <row r="649" spans="10:19" x14ac:dyDescent="0.25">
      <c r="J649" s="11"/>
      <c r="K649" s="11"/>
      <c r="L649" s="11"/>
      <c r="M649" s="11"/>
      <c r="N649" s="11"/>
      <c r="O649" s="11"/>
      <c r="P649" s="11"/>
      <c r="Q649" s="11"/>
      <c r="R649" s="11"/>
      <c r="S649" s="11"/>
    </row>
    <row r="650" spans="10:19" x14ac:dyDescent="0.25">
      <c r="J650" s="11"/>
      <c r="K650" s="11"/>
      <c r="L650" s="11"/>
      <c r="M650" s="11"/>
      <c r="N650" s="11"/>
      <c r="O650" s="11"/>
      <c r="P650" s="11"/>
      <c r="Q650" s="11"/>
      <c r="R650" s="11"/>
      <c r="S650" s="11"/>
    </row>
    <row r="651" spans="10:19" x14ac:dyDescent="0.25">
      <c r="J651" s="11"/>
      <c r="K651" s="11"/>
      <c r="L651" s="11"/>
      <c r="M651" s="11"/>
      <c r="N651" s="11"/>
      <c r="O651" s="11"/>
      <c r="P651" s="11"/>
      <c r="Q651" s="11"/>
      <c r="R651" s="11"/>
      <c r="S651" s="11"/>
    </row>
    <row r="652" spans="10:19" x14ac:dyDescent="0.25">
      <c r="J652" s="11"/>
      <c r="K652" s="11"/>
      <c r="L652" s="11"/>
      <c r="M652" s="11"/>
      <c r="N652" s="11"/>
      <c r="O652" s="11"/>
      <c r="P652" s="11"/>
      <c r="Q652" s="11"/>
      <c r="R652" s="11"/>
      <c r="S652" s="11"/>
    </row>
    <row r="653" spans="10:19" x14ac:dyDescent="0.25">
      <c r="J653" s="11"/>
      <c r="K653" s="11"/>
      <c r="L653" s="11"/>
      <c r="M653" s="11"/>
      <c r="N653" s="11"/>
      <c r="O653" s="11"/>
      <c r="P653" s="11"/>
      <c r="Q653" s="11"/>
      <c r="R653" s="11"/>
      <c r="S653" s="11"/>
    </row>
    <row r="654" spans="10:19" x14ac:dyDescent="0.25">
      <c r="J654" s="11"/>
      <c r="K654" s="11"/>
      <c r="L654" s="11"/>
      <c r="M654" s="11"/>
      <c r="N654" s="11"/>
      <c r="O654" s="11"/>
      <c r="P654" s="11"/>
      <c r="Q654" s="11"/>
      <c r="R654" s="11"/>
      <c r="S654" s="11"/>
    </row>
    <row r="655" spans="10:19" x14ac:dyDescent="0.25">
      <c r="J655" s="11"/>
      <c r="K655" s="11"/>
      <c r="L655" s="11"/>
      <c r="M655" s="11"/>
      <c r="N655" s="11"/>
      <c r="O655" s="11"/>
      <c r="P655" s="11"/>
      <c r="Q655" s="11"/>
      <c r="R655" s="11"/>
      <c r="S655" s="11"/>
    </row>
    <row r="656" spans="10:19" x14ac:dyDescent="0.25">
      <c r="J656" s="11"/>
      <c r="K656" s="11"/>
      <c r="L656" s="11"/>
      <c r="M656" s="11"/>
      <c r="N656" s="11"/>
      <c r="O656" s="11"/>
      <c r="P656" s="11"/>
      <c r="Q656" s="11"/>
      <c r="R656" s="11"/>
      <c r="S656" s="11"/>
    </row>
    <row r="657" spans="10:19" x14ac:dyDescent="0.25">
      <c r="J657" s="11"/>
      <c r="K657" s="11"/>
      <c r="L657" s="11"/>
      <c r="M657" s="11"/>
      <c r="N657" s="11"/>
      <c r="O657" s="11"/>
      <c r="P657" s="11"/>
      <c r="Q657" s="11"/>
      <c r="R657" s="11"/>
      <c r="S657" s="11"/>
    </row>
    <row r="658" spans="10:19" x14ac:dyDescent="0.25">
      <c r="J658" s="11"/>
      <c r="K658" s="11"/>
      <c r="L658" s="11"/>
      <c r="M658" s="11"/>
      <c r="N658" s="11"/>
      <c r="O658" s="11"/>
      <c r="P658" s="11"/>
      <c r="Q658" s="11"/>
      <c r="R658" s="11"/>
      <c r="S658" s="11"/>
    </row>
    <row r="659" spans="10:19" x14ac:dyDescent="0.25">
      <c r="J659" s="11"/>
      <c r="K659" s="11"/>
      <c r="L659" s="11"/>
      <c r="M659" s="11"/>
      <c r="N659" s="11"/>
      <c r="O659" s="11"/>
      <c r="P659" s="11"/>
      <c r="Q659" s="11"/>
      <c r="R659" s="11"/>
      <c r="S659" s="11"/>
    </row>
    <row r="660" spans="10:19" x14ac:dyDescent="0.25">
      <c r="J660" s="11"/>
      <c r="K660" s="11"/>
      <c r="L660" s="11"/>
      <c r="M660" s="11"/>
      <c r="N660" s="11"/>
      <c r="O660" s="11"/>
      <c r="P660" s="11"/>
      <c r="Q660" s="11"/>
      <c r="R660" s="11"/>
      <c r="S660" s="11"/>
    </row>
    <row r="661" spans="10:19" x14ac:dyDescent="0.25">
      <c r="J661" s="11"/>
      <c r="K661" s="11"/>
      <c r="L661" s="11"/>
      <c r="M661" s="11"/>
      <c r="N661" s="11"/>
      <c r="O661" s="11"/>
      <c r="P661" s="11"/>
      <c r="Q661" s="11"/>
      <c r="R661" s="11"/>
      <c r="S661" s="11"/>
    </row>
    <row r="662" spans="10:19" x14ac:dyDescent="0.25">
      <c r="J662" s="11"/>
      <c r="K662" s="11"/>
      <c r="L662" s="11"/>
      <c r="M662" s="11"/>
      <c r="N662" s="11"/>
      <c r="O662" s="11"/>
      <c r="P662" s="11"/>
      <c r="Q662" s="11"/>
      <c r="R662" s="11"/>
      <c r="S662" s="11"/>
    </row>
    <row r="663" spans="10:19" x14ac:dyDescent="0.25">
      <c r="J663" s="11"/>
      <c r="K663" s="11"/>
      <c r="L663" s="11"/>
      <c r="M663" s="11"/>
      <c r="N663" s="11"/>
      <c r="O663" s="11"/>
      <c r="P663" s="11"/>
      <c r="Q663" s="11"/>
      <c r="R663" s="11"/>
      <c r="S663" s="11"/>
    </row>
    <row r="664" spans="10:19" x14ac:dyDescent="0.25">
      <c r="J664" s="11"/>
      <c r="K664" s="11"/>
      <c r="L664" s="11"/>
      <c r="M664" s="11"/>
      <c r="N664" s="11"/>
      <c r="O664" s="11"/>
      <c r="P664" s="11"/>
      <c r="Q664" s="11"/>
      <c r="R664" s="11"/>
      <c r="S664" s="11"/>
    </row>
    <row r="665" spans="10:19" x14ac:dyDescent="0.25">
      <c r="J665" s="11"/>
      <c r="K665" s="11"/>
      <c r="L665" s="11"/>
      <c r="M665" s="11"/>
      <c r="N665" s="11"/>
      <c r="O665" s="11"/>
      <c r="P665" s="11"/>
      <c r="Q665" s="11"/>
      <c r="R665" s="11"/>
      <c r="S665" s="11"/>
    </row>
    <row r="666" spans="10:19" x14ac:dyDescent="0.25">
      <c r="J666" s="11"/>
      <c r="K666" s="11"/>
      <c r="L666" s="11"/>
      <c r="M666" s="11"/>
      <c r="N666" s="11"/>
      <c r="O666" s="11"/>
      <c r="P666" s="11"/>
      <c r="Q666" s="11"/>
      <c r="R666" s="11"/>
      <c r="S666" s="11"/>
    </row>
    <row r="667" spans="10:19" x14ac:dyDescent="0.25">
      <c r="J667" s="11"/>
      <c r="K667" s="11"/>
      <c r="L667" s="11"/>
      <c r="M667" s="11"/>
      <c r="N667" s="11"/>
      <c r="O667" s="11"/>
      <c r="P667" s="11"/>
      <c r="Q667" s="11"/>
      <c r="R667" s="11"/>
      <c r="S667" s="11"/>
    </row>
    <row r="668" spans="10:19" x14ac:dyDescent="0.25">
      <c r="J668" s="11"/>
      <c r="K668" s="11"/>
      <c r="L668" s="11"/>
      <c r="M668" s="11"/>
      <c r="N668" s="11"/>
      <c r="O668" s="11"/>
      <c r="P668" s="11"/>
      <c r="Q668" s="11"/>
      <c r="R668" s="11"/>
      <c r="S668" s="11"/>
    </row>
    <row r="669" spans="10:19" x14ac:dyDescent="0.25">
      <c r="J669" s="11"/>
      <c r="K669" s="11"/>
      <c r="L669" s="11"/>
      <c r="M669" s="11"/>
      <c r="N669" s="11"/>
      <c r="O669" s="11"/>
      <c r="P669" s="11"/>
      <c r="Q669" s="11"/>
      <c r="R669" s="11"/>
      <c r="S669" s="11"/>
    </row>
    <row r="670" spans="10:19" x14ac:dyDescent="0.25">
      <c r="J670" s="11"/>
      <c r="K670" s="11"/>
      <c r="L670" s="11"/>
      <c r="M670" s="11"/>
      <c r="N670" s="11"/>
      <c r="O670" s="11"/>
      <c r="P670" s="11"/>
      <c r="Q670" s="11"/>
      <c r="R670" s="11"/>
      <c r="S670" s="11"/>
    </row>
    <row r="671" spans="10:19" x14ac:dyDescent="0.25">
      <c r="J671" s="11"/>
      <c r="K671" s="11"/>
      <c r="L671" s="11"/>
      <c r="M671" s="11"/>
      <c r="N671" s="11"/>
      <c r="O671" s="11"/>
      <c r="P671" s="11"/>
      <c r="Q671" s="11"/>
      <c r="R671" s="11"/>
      <c r="S671" s="11"/>
    </row>
    <row r="672" spans="10:19" x14ac:dyDescent="0.25">
      <c r="J672" s="11"/>
      <c r="K672" s="11"/>
      <c r="L672" s="11"/>
      <c r="M672" s="11"/>
      <c r="N672" s="11"/>
      <c r="O672" s="11"/>
      <c r="P672" s="11"/>
      <c r="Q672" s="11"/>
      <c r="R672" s="11"/>
      <c r="S672" s="11"/>
    </row>
    <row r="673" spans="10:19" x14ac:dyDescent="0.25">
      <c r="J673" s="11"/>
      <c r="K673" s="11"/>
      <c r="L673" s="11"/>
      <c r="M673" s="11"/>
      <c r="N673" s="11"/>
      <c r="O673" s="11"/>
      <c r="P673" s="11"/>
      <c r="Q673" s="11"/>
      <c r="R673" s="11"/>
      <c r="S673" s="11"/>
    </row>
    <row r="674" spans="10:19" x14ac:dyDescent="0.25">
      <c r="J674" s="11"/>
      <c r="K674" s="11"/>
      <c r="L674" s="11"/>
      <c r="M674" s="11"/>
      <c r="N674" s="11"/>
      <c r="O674" s="11"/>
      <c r="P674" s="11"/>
      <c r="Q674" s="11"/>
      <c r="R674" s="11"/>
      <c r="S674" s="11"/>
    </row>
    <row r="675" spans="10:19" x14ac:dyDescent="0.25">
      <c r="J675" s="11"/>
      <c r="K675" s="11"/>
      <c r="L675" s="11"/>
      <c r="M675" s="11"/>
      <c r="N675" s="11"/>
      <c r="O675" s="11"/>
      <c r="P675" s="11"/>
      <c r="Q675" s="11"/>
      <c r="R675" s="11"/>
      <c r="S675" s="11"/>
    </row>
    <row r="676" spans="10:19" x14ac:dyDescent="0.25">
      <c r="J676" s="11"/>
      <c r="K676" s="11"/>
      <c r="L676" s="11"/>
      <c r="M676" s="11"/>
      <c r="N676" s="11"/>
      <c r="O676" s="11"/>
      <c r="P676" s="11"/>
      <c r="Q676" s="11"/>
      <c r="R676" s="11"/>
      <c r="S676" s="11"/>
    </row>
    <row r="677" spans="10:19" x14ac:dyDescent="0.25">
      <c r="J677" s="11"/>
      <c r="K677" s="11"/>
      <c r="L677" s="11"/>
      <c r="M677" s="11"/>
      <c r="N677" s="11"/>
      <c r="O677" s="11"/>
      <c r="P677" s="11"/>
      <c r="Q677" s="11"/>
      <c r="R677" s="11"/>
      <c r="S677" s="11"/>
    </row>
    <row r="678" spans="10:19" x14ac:dyDescent="0.25">
      <c r="J678" s="11"/>
      <c r="K678" s="11"/>
      <c r="L678" s="11"/>
      <c r="M678" s="11"/>
      <c r="N678" s="11"/>
      <c r="O678" s="11"/>
      <c r="P678" s="11"/>
      <c r="Q678" s="11"/>
      <c r="R678" s="11"/>
      <c r="S678" s="11"/>
    </row>
    <row r="679" spans="10:19" x14ac:dyDescent="0.25">
      <c r="J679" s="11"/>
      <c r="K679" s="11"/>
      <c r="L679" s="11"/>
      <c r="M679" s="11"/>
      <c r="N679" s="11"/>
      <c r="O679" s="11"/>
      <c r="P679" s="11"/>
      <c r="Q679" s="11"/>
      <c r="R679" s="11"/>
      <c r="S679" s="11"/>
    </row>
    <row r="680" spans="10:19" x14ac:dyDescent="0.25">
      <c r="J680" s="11"/>
      <c r="K680" s="11"/>
      <c r="L680" s="11"/>
      <c r="M680" s="11"/>
      <c r="N680" s="11"/>
      <c r="O680" s="11"/>
      <c r="P680" s="11"/>
      <c r="Q680" s="11"/>
      <c r="R680" s="11"/>
      <c r="S680" s="11"/>
    </row>
    <row r="681" spans="10:19" x14ac:dyDescent="0.25">
      <c r="J681" s="11"/>
      <c r="K681" s="11"/>
      <c r="L681" s="11"/>
      <c r="M681" s="11"/>
      <c r="N681" s="11"/>
      <c r="O681" s="11"/>
      <c r="P681" s="11"/>
      <c r="Q681" s="11"/>
      <c r="R681" s="11"/>
      <c r="S681" s="11"/>
    </row>
    <row r="682" spans="10:19" x14ac:dyDescent="0.25">
      <c r="J682" s="11"/>
      <c r="K682" s="11"/>
      <c r="L682" s="11"/>
      <c r="M682" s="11"/>
      <c r="N682" s="11"/>
      <c r="O682" s="11"/>
      <c r="P682" s="11"/>
      <c r="Q682" s="11"/>
      <c r="R682" s="11"/>
      <c r="S682" s="11"/>
    </row>
    <row r="683" spans="10:19" x14ac:dyDescent="0.25">
      <c r="J683" s="11"/>
      <c r="K683" s="11"/>
      <c r="L683" s="11"/>
      <c r="M683" s="11"/>
      <c r="N683" s="11"/>
      <c r="O683" s="11"/>
      <c r="P683" s="11"/>
      <c r="Q683" s="11"/>
      <c r="R683" s="11"/>
      <c r="S683" s="11"/>
    </row>
    <row r="684" spans="10:19" x14ac:dyDescent="0.25">
      <c r="J684" s="11"/>
      <c r="K684" s="11"/>
      <c r="L684" s="11"/>
      <c r="M684" s="11"/>
      <c r="N684" s="11"/>
      <c r="O684" s="11"/>
      <c r="P684" s="11"/>
      <c r="Q684" s="11"/>
      <c r="R684" s="11"/>
      <c r="S684" s="11"/>
    </row>
    <row r="685" spans="10:19" x14ac:dyDescent="0.25">
      <c r="J685" s="11"/>
      <c r="K685" s="11"/>
      <c r="L685" s="11"/>
      <c r="M685" s="11"/>
      <c r="N685" s="11"/>
      <c r="O685" s="11"/>
      <c r="P685" s="11"/>
      <c r="Q685" s="11"/>
      <c r="R685" s="11"/>
      <c r="S685" s="11"/>
    </row>
    <row r="686" spans="10:19" x14ac:dyDescent="0.25">
      <c r="J686" s="11"/>
      <c r="K686" s="11"/>
      <c r="L686" s="11"/>
      <c r="M686" s="11"/>
      <c r="N686" s="11"/>
      <c r="O686" s="11"/>
      <c r="P686" s="11"/>
      <c r="Q686" s="11"/>
      <c r="R686" s="11"/>
      <c r="S686" s="11"/>
    </row>
    <row r="687" spans="10:19" x14ac:dyDescent="0.25">
      <c r="J687" s="11"/>
      <c r="K687" s="11"/>
      <c r="L687" s="11"/>
      <c r="M687" s="11"/>
      <c r="N687" s="11"/>
      <c r="O687" s="11"/>
      <c r="P687" s="11"/>
      <c r="Q687" s="11"/>
      <c r="R687" s="11"/>
      <c r="S687" s="11"/>
    </row>
    <row r="688" spans="10:19" x14ac:dyDescent="0.25">
      <c r="J688" s="11"/>
      <c r="K688" s="11"/>
      <c r="L688" s="11"/>
      <c r="M688" s="11"/>
      <c r="N688" s="11"/>
      <c r="O688" s="11"/>
      <c r="P688" s="11"/>
      <c r="Q688" s="11"/>
      <c r="R688" s="11"/>
      <c r="S688" s="11"/>
    </row>
    <row r="689" spans="10:19" x14ac:dyDescent="0.25">
      <c r="J689" s="11"/>
      <c r="K689" s="11"/>
      <c r="L689" s="11"/>
      <c r="M689" s="11"/>
      <c r="N689" s="11"/>
      <c r="O689" s="11"/>
      <c r="P689" s="11"/>
      <c r="Q689" s="11"/>
      <c r="R689" s="11"/>
      <c r="S689" s="11"/>
    </row>
    <row r="690" spans="10:19" x14ac:dyDescent="0.25">
      <c r="J690" s="11"/>
      <c r="K690" s="11"/>
      <c r="L690" s="11"/>
      <c r="M690" s="11"/>
      <c r="N690" s="11"/>
      <c r="O690" s="11"/>
      <c r="P690" s="11"/>
      <c r="Q690" s="11"/>
      <c r="R690" s="11"/>
      <c r="S690" s="11"/>
    </row>
    <row r="691" spans="10:19" x14ac:dyDescent="0.25">
      <c r="J691" s="11"/>
      <c r="K691" s="11"/>
      <c r="L691" s="11"/>
      <c r="M691" s="11"/>
      <c r="N691" s="11"/>
      <c r="O691" s="11"/>
      <c r="P691" s="11"/>
      <c r="Q691" s="11"/>
      <c r="R691" s="11"/>
      <c r="S691" s="11"/>
    </row>
    <row r="692" spans="10:19" x14ac:dyDescent="0.25">
      <c r="J692" s="11"/>
      <c r="K692" s="11"/>
      <c r="L692" s="11"/>
      <c r="M692" s="11"/>
      <c r="N692" s="11"/>
      <c r="O692" s="11"/>
      <c r="P692" s="11"/>
      <c r="Q692" s="11"/>
      <c r="R692" s="11"/>
      <c r="S692" s="11"/>
    </row>
    <row r="693" spans="10:19" x14ac:dyDescent="0.25">
      <c r="J693" s="11"/>
      <c r="K693" s="11"/>
      <c r="L693" s="11"/>
      <c r="M693" s="11"/>
      <c r="N693" s="11"/>
      <c r="O693" s="11"/>
      <c r="P693" s="11"/>
      <c r="Q693" s="11"/>
      <c r="R693" s="11"/>
      <c r="S693" s="11"/>
    </row>
    <row r="694" spans="10:19" x14ac:dyDescent="0.25">
      <c r="J694" s="11"/>
      <c r="K694" s="11"/>
      <c r="L694" s="11"/>
      <c r="M694" s="11"/>
      <c r="N694" s="11"/>
      <c r="O694" s="11"/>
      <c r="P694" s="11"/>
      <c r="Q694" s="11"/>
      <c r="R694" s="11"/>
      <c r="S694" s="11"/>
    </row>
    <row r="695" spans="10:19" x14ac:dyDescent="0.25">
      <c r="J695" s="11"/>
      <c r="K695" s="11"/>
      <c r="L695" s="11"/>
      <c r="M695" s="11"/>
      <c r="N695" s="11"/>
      <c r="O695" s="11"/>
      <c r="P695" s="11"/>
      <c r="Q695" s="11"/>
      <c r="R695" s="11"/>
      <c r="S695" s="11"/>
    </row>
    <row r="696" spans="10:19" x14ac:dyDescent="0.25">
      <c r="J696" s="11"/>
      <c r="K696" s="11"/>
      <c r="L696" s="11"/>
      <c r="M696" s="11"/>
      <c r="N696" s="11"/>
      <c r="O696" s="11"/>
      <c r="P696" s="11"/>
      <c r="Q696" s="11"/>
      <c r="R696" s="11"/>
      <c r="S696" s="11"/>
    </row>
    <row r="697" spans="10:19" x14ac:dyDescent="0.25">
      <c r="J697" s="11"/>
      <c r="K697" s="11"/>
      <c r="L697" s="11"/>
      <c r="M697" s="11"/>
      <c r="N697" s="11"/>
      <c r="O697" s="11"/>
      <c r="P697" s="11"/>
      <c r="Q697" s="11"/>
      <c r="R697" s="11"/>
      <c r="S697" s="11"/>
    </row>
    <row r="698" spans="10:19" x14ac:dyDescent="0.25">
      <c r="J698" s="11"/>
      <c r="K698" s="11"/>
      <c r="L698" s="11"/>
      <c r="M698" s="11"/>
      <c r="N698" s="11"/>
      <c r="O698" s="11"/>
      <c r="P698" s="11"/>
      <c r="Q698" s="11"/>
      <c r="R698" s="11"/>
      <c r="S698" s="11"/>
    </row>
    <row r="699" spans="10:19" x14ac:dyDescent="0.25">
      <c r="J699" s="11"/>
      <c r="K699" s="11"/>
      <c r="L699" s="11"/>
      <c r="M699" s="11"/>
      <c r="N699" s="11"/>
      <c r="O699" s="11"/>
      <c r="P699" s="11"/>
      <c r="Q699" s="11"/>
      <c r="R699" s="11"/>
      <c r="S699" s="11"/>
    </row>
    <row r="700" spans="10:19" x14ac:dyDescent="0.25">
      <c r="J700" s="11"/>
      <c r="K700" s="11"/>
      <c r="L700" s="11"/>
      <c r="M700" s="11"/>
      <c r="N700" s="11"/>
      <c r="O700" s="11"/>
      <c r="P700" s="11"/>
      <c r="Q700" s="11"/>
      <c r="R700" s="11"/>
      <c r="S700" s="11"/>
    </row>
    <row r="701" spans="10:19" x14ac:dyDescent="0.25">
      <c r="J701" s="11"/>
      <c r="K701" s="11"/>
      <c r="L701" s="11"/>
      <c r="M701" s="11"/>
      <c r="N701" s="11"/>
      <c r="O701" s="11"/>
      <c r="P701" s="11"/>
      <c r="Q701" s="11"/>
      <c r="R701" s="11"/>
      <c r="S701" s="11"/>
    </row>
  </sheetData>
  <autoFilter ref="A7:S372" xr:uid="{00000000-0009-0000-0000-000001000000}"/>
  <conditionalFormatting sqref="J8:N8">
    <cfRule type="cellIs" dxfId="11" priority="4" operator="greaterThan">
      <formula>1</formula>
    </cfRule>
    <cfRule type="cellIs" dxfId="10" priority="5" operator="lessThan">
      <formula>1</formula>
    </cfRule>
  </conditionalFormatting>
  <conditionalFormatting sqref="O8:S8">
    <cfRule type="cellIs" dxfId="9" priority="2" operator="greaterThan">
      <formula>1</formula>
    </cfRule>
    <cfRule type="cellIs" dxfId="8" priority="3" operator="lessThan">
      <formula>1</formula>
    </cfRule>
  </conditionalFormatting>
  <dataValidations count="5">
    <dataValidation type="list" allowBlank="1" showInputMessage="1" showErrorMessage="1" sqref="G494" xr:uid="{00000000-0002-0000-0100-000000000000}">
      <formula1>IF(pgmcheck=1,OFFSET(AgencyProgram,MATCH((AgyCode),AgencyProgram,0)-1,4,COUNTIF(AgencyProgram,AgyCode)),A486)</formula1>
    </dataValidation>
    <dataValidation type="list" allowBlank="1" showInputMessage="1" showErrorMessage="1" sqref="G373:G493" xr:uid="{00000000-0002-0000-0100-000003000000}">
      <formula1>IF(pgmcheck=1,OFFSET(AgencyProgram,MATCH((AgyCode),AgencyProgram,0)-1,4,COUNTIF(AgencyProgram,AgyCode)),$A$2)</formula1>
    </dataValidation>
    <dataValidation type="list" allowBlank="1" showInputMessage="1" showErrorMessage="1" errorTitle="Invalid fund For agency" sqref="I9:I494" xr:uid="{00000000-0002-0000-0100-000001000000}">
      <formula1>IF(AgyChoice=1,FundList,OFFSET(AgencyFund,MATCH((Agency),AgencyFund,0)-1,1,COUNTIF(AgencyFund,Agency)))</formula1>
    </dataValidation>
    <dataValidation type="list" allowBlank="1" showInputMessage="1" showErrorMessage="1" sqref="F9:F494" xr:uid="{00000000-0002-0000-0100-000002000000}">
      <formula1>Agency</formula1>
    </dataValidation>
    <dataValidation type="list" allowBlank="1" showInputMessage="1" showErrorMessage="1" sqref="G9:G372" xr:uid="{57A78BDB-B453-41BF-8960-1E58EDE02831}">
      <formula1>IF(pgmcheck=1,OFFSET(AgencyProgram,MATCH((AgyCode),AgencyProgram,0)-1,5,COUNTIF(AgencyProgram,AgyCode)),$A$2)</formula1>
    </dataValidation>
  </dataValidations>
  <pageMargins left="0.7" right="0.7" top="0.75" bottom="0.75" header="0.3" footer="0.3"/>
  <pageSetup paperSize="5" scale="8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IF(AND(LEFT(F373,3)="300",LEFT(G373,3)="030"),ActiveFunds!$Z$5:$Z$8,IF(AND(LEFT(F373,3)="300",LEFT(G373,3)="040"),ActiveFunds!$Z$9:$Z$12,$A$3))</xm:f>
          </x14:formula1>
          <xm:sqref>H373:H506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367"/>
  <sheetViews>
    <sheetView workbookViewId="0">
      <selection activeCell="Q178" sqref="Q178:S183"/>
    </sheetView>
  </sheetViews>
  <sheetFormatPr defaultRowHeight="12.5" x14ac:dyDescent="0.25"/>
  <cols>
    <col min="1" max="1" width="18" customWidth="1"/>
    <col min="2" max="3" width="20.54296875" customWidth="1"/>
    <col min="4" max="4" width="10.81640625" customWidth="1"/>
    <col min="5" max="5" width="11.26953125" customWidth="1"/>
    <col min="6" max="6" width="38.1796875" bestFit="1" customWidth="1"/>
    <col min="7" max="7" width="14.453125" customWidth="1"/>
    <col min="8" max="8" width="19.453125" customWidth="1"/>
    <col min="9" max="9" width="55.1796875" bestFit="1" customWidth="1"/>
    <col min="10" max="10" width="11.1796875" style="11" customWidth="1"/>
    <col min="11" max="11" width="12.81640625" style="11" customWidth="1"/>
    <col min="12" max="12" width="11.7265625" style="11" customWidth="1"/>
    <col min="13" max="13" width="12.81640625" style="11" customWidth="1"/>
    <col min="14" max="14" width="10.54296875" style="11" customWidth="1"/>
    <col min="15" max="19" width="9.1796875" style="11"/>
    <col min="21" max="21" width="27.26953125" bestFit="1" customWidth="1"/>
  </cols>
  <sheetData>
    <row r="1" spans="1:22" ht="58" x14ac:dyDescent="0.35">
      <c r="A1" s="1" t="s">
        <v>0</v>
      </c>
      <c r="B1" s="3" t="s">
        <v>2</v>
      </c>
      <c r="C1" s="3" t="s">
        <v>469</v>
      </c>
      <c r="D1" s="2" t="s">
        <v>4</v>
      </c>
      <c r="E1" s="2" t="s">
        <v>5</v>
      </c>
      <c r="F1" s="2" t="s">
        <v>1</v>
      </c>
      <c r="G1" s="2" t="s">
        <v>3</v>
      </c>
      <c r="H1" s="3" t="s">
        <v>580</v>
      </c>
      <c r="I1" s="2" t="s">
        <v>6</v>
      </c>
      <c r="J1" s="70" t="s">
        <v>7</v>
      </c>
      <c r="K1" s="70" t="s">
        <v>564</v>
      </c>
      <c r="L1" s="70" t="s">
        <v>563</v>
      </c>
      <c r="M1" s="70" t="s">
        <v>8</v>
      </c>
      <c r="N1" s="70" t="s">
        <v>566</v>
      </c>
      <c r="O1" s="70" t="s">
        <v>567</v>
      </c>
      <c r="P1" s="70" t="s">
        <v>565</v>
      </c>
      <c r="Q1" s="70" t="s">
        <v>661</v>
      </c>
      <c r="R1" s="70" t="s">
        <v>662</v>
      </c>
      <c r="S1" s="70" t="s">
        <v>663</v>
      </c>
      <c r="U1" s="20" t="s">
        <v>464</v>
      </c>
      <c r="V1">
        <f>COUNTIF(A:A,AgyCode)</f>
        <v>0</v>
      </c>
    </row>
    <row r="2" spans="1:22" ht="14.5" x14ac:dyDescent="0.35">
      <c r="A2" s="57" t="s">
        <v>9</v>
      </c>
      <c r="B2" s="4" t="s">
        <v>129</v>
      </c>
      <c r="C2" s="4" t="s">
        <v>129</v>
      </c>
      <c r="D2" s="58" t="s">
        <v>10</v>
      </c>
      <c r="E2" s="4" t="s">
        <v>11</v>
      </c>
      <c r="F2" s="4" t="s">
        <v>347</v>
      </c>
      <c r="G2" s="4"/>
      <c r="H2" s="4"/>
      <c r="I2" s="4" t="s">
        <v>403</v>
      </c>
      <c r="J2" s="59">
        <v>1</v>
      </c>
      <c r="K2" s="59">
        <v>1</v>
      </c>
      <c r="L2" s="59">
        <v>1</v>
      </c>
      <c r="M2" s="59">
        <v>1</v>
      </c>
      <c r="N2" s="59">
        <v>1</v>
      </c>
      <c r="O2" s="59">
        <v>1</v>
      </c>
      <c r="P2" s="59">
        <v>1</v>
      </c>
      <c r="Q2" s="59">
        <v>1</v>
      </c>
      <c r="R2" s="59">
        <v>1</v>
      </c>
      <c r="S2" s="59">
        <v>1</v>
      </c>
    </row>
    <row r="3" spans="1:22" ht="14.5" x14ac:dyDescent="0.35">
      <c r="A3" s="57" t="s">
        <v>12</v>
      </c>
      <c r="B3" s="4" t="s">
        <v>129</v>
      </c>
      <c r="C3" s="4" t="s">
        <v>129</v>
      </c>
      <c r="D3" s="58" t="s">
        <v>10</v>
      </c>
      <c r="E3" s="4" t="s">
        <v>11</v>
      </c>
      <c r="F3" s="4" t="s">
        <v>348</v>
      </c>
      <c r="G3" s="4"/>
      <c r="H3" s="4"/>
      <c r="I3" s="4" t="s">
        <v>403</v>
      </c>
      <c r="J3" s="59">
        <v>1</v>
      </c>
      <c r="K3" s="60">
        <v>1</v>
      </c>
      <c r="L3" s="59">
        <v>1</v>
      </c>
      <c r="M3" s="59">
        <v>1</v>
      </c>
      <c r="N3" s="61">
        <v>1</v>
      </c>
      <c r="O3" s="62">
        <v>1</v>
      </c>
      <c r="P3" s="62">
        <v>1</v>
      </c>
      <c r="Q3" s="62">
        <v>1</v>
      </c>
      <c r="R3" s="62">
        <v>1</v>
      </c>
      <c r="S3" s="62">
        <v>1</v>
      </c>
    </row>
    <row r="4" spans="1:22" ht="14.5" x14ac:dyDescent="0.35">
      <c r="A4" s="57" t="s">
        <v>13</v>
      </c>
      <c r="B4" s="4" t="s">
        <v>129</v>
      </c>
      <c r="C4" s="4" t="s">
        <v>129</v>
      </c>
      <c r="D4" s="58" t="s">
        <v>14</v>
      </c>
      <c r="E4" s="4" t="s">
        <v>11</v>
      </c>
      <c r="F4" s="4" t="s">
        <v>433</v>
      </c>
      <c r="G4" s="4"/>
      <c r="H4" s="4"/>
      <c r="I4" s="4" t="s">
        <v>432</v>
      </c>
      <c r="J4" s="59">
        <v>1</v>
      </c>
      <c r="K4" s="60">
        <v>1</v>
      </c>
      <c r="L4" s="59">
        <v>1</v>
      </c>
      <c r="M4" s="59">
        <v>1</v>
      </c>
      <c r="N4" s="61">
        <v>1</v>
      </c>
      <c r="O4" s="62">
        <v>1</v>
      </c>
      <c r="P4" s="62">
        <v>1</v>
      </c>
      <c r="Q4" s="62">
        <v>1</v>
      </c>
      <c r="R4" s="62">
        <v>1</v>
      </c>
      <c r="S4" s="62">
        <v>1</v>
      </c>
    </row>
    <row r="5" spans="1:22" ht="14.5" x14ac:dyDescent="0.35">
      <c r="A5" s="57" t="s">
        <v>15</v>
      </c>
      <c r="B5" s="4" t="s">
        <v>129</v>
      </c>
      <c r="C5" s="4" t="s">
        <v>129</v>
      </c>
      <c r="D5" s="58" t="s">
        <v>16</v>
      </c>
      <c r="E5" s="4" t="s">
        <v>11</v>
      </c>
      <c r="F5" s="4" t="s">
        <v>387</v>
      </c>
      <c r="G5" s="4"/>
      <c r="H5" s="4"/>
      <c r="I5" s="4" t="s">
        <v>388</v>
      </c>
      <c r="J5" s="59">
        <v>1</v>
      </c>
      <c r="K5" s="60">
        <v>1</v>
      </c>
      <c r="L5" s="59">
        <v>1</v>
      </c>
      <c r="M5" s="59">
        <v>1</v>
      </c>
      <c r="N5" s="61">
        <v>1</v>
      </c>
      <c r="O5" s="62">
        <v>1</v>
      </c>
      <c r="P5" s="62">
        <v>1</v>
      </c>
      <c r="Q5" s="62">
        <v>1</v>
      </c>
      <c r="R5" s="62">
        <v>1</v>
      </c>
      <c r="S5" s="62">
        <v>1</v>
      </c>
    </row>
    <row r="6" spans="1:22" x14ac:dyDescent="0.25">
      <c r="A6" s="63" t="s">
        <v>17</v>
      </c>
      <c r="B6" s="64" t="s">
        <v>129</v>
      </c>
      <c r="C6" s="64" t="s">
        <v>129</v>
      </c>
      <c r="D6" s="64" t="s">
        <v>16</v>
      </c>
      <c r="E6" s="64" t="s">
        <v>11</v>
      </c>
      <c r="F6" s="64" t="s">
        <v>389</v>
      </c>
      <c r="G6" s="64"/>
      <c r="H6" s="64"/>
      <c r="I6" s="64" t="s">
        <v>388</v>
      </c>
      <c r="J6" s="5">
        <v>1</v>
      </c>
      <c r="K6" s="6">
        <v>1</v>
      </c>
      <c r="L6" s="5">
        <v>1</v>
      </c>
      <c r="M6" s="5">
        <v>1</v>
      </c>
      <c r="N6" s="7">
        <v>1</v>
      </c>
      <c r="O6" s="56">
        <v>1</v>
      </c>
      <c r="P6" s="56">
        <v>1</v>
      </c>
      <c r="Q6" s="56">
        <v>1</v>
      </c>
      <c r="R6" s="56">
        <v>1</v>
      </c>
      <c r="S6" s="56">
        <v>1</v>
      </c>
    </row>
    <row r="7" spans="1:22" ht="14.5" x14ac:dyDescent="0.35">
      <c r="A7" s="57" t="s">
        <v>18</v>
      </c>
      <c r="B7" s="4" t="s">
        <v>129</v>
      </c>
      <c r="C7" s="4" t="s">
        <v>129</v>
      </c>
      <c r="D7" s="58" t="s">
        <v>19</v>
      </c>
      <c r="E7" s="4" t="s">
        <v>11</v>
      </c>
      <c r="F7" s="4" t="s">
        <v>365</v>
      </c>
      <c r="G7" s="4"/>
      <c r="H7" s="4"/>
      <c r="I7" s="4" t="s">
        <v>394</v>
      </c>
      <c r="J7" s="59">
        <v>1</v>
      </c>
      <c r="K7" s="60">
        <v>1</v>
      </c>
      <c r="L7" s="59">
        <v>1</v>
      </c>
      <c r="M7" s="59">
        <v>1</v>
      </c>
      <c r="N7" s="61">
        <v>1</v>
      </c>
      <c r="O7" s="62">
        <v>1</v>
      </c>
      <c r="P7" s="62">
        <v>1</v>
      </c>
      <c r="Q7" s="62">
        <v>1</v>
      </c>
      <c r="R7" s="62">
        <v>1</v>
      </c>
      <c r="S7" s="62">
        <v>1</v>
      </c>
    </row>
    <row r="8" spans="1:22" ht="14.5" x14ac:dyDescent="0.35">
      <c r="A8" s="57" t="s">
        <v>1217</v>
      </c>
      <c r="B8" s="4" t="s">
        <v>129</v>
      </c>
      <c r="C8" s="4" t="s">
        <v>129</v>
      </c>
      <c r="D8" s="58" t="s">
        <v>10</v>
      </c>
      <c r="E8" s="4" t="s">
        <v>11</v>
      </c>
      <c r="F8" s="4" t="s">
        <v>1218</v>
      </c>
      <c r="G8" s="4"/>
      <c r="H8" s="4"/>
      <c r="I8" s="4" t="s">
        <v>403</v>
      </c>
      <c r="J8" s="59">
        <v>1</v>
      </c>
      <c r="K8" s="60">
        <v>1</v>
      </c>
      <c r="L8" s="59">
        <v>1</v>
      </c>
      <c r="M8" s="59">
        <v>1</v>
      </c>
      <c r="N8" s="61">
        <v>1</v>
      </c>
      <c r="O8" s="62">
        <v>1</v>
      </c>
      <c r="P8" s="62">
        <v>1</v>
      </c>
      <c r="Q8" s="62">
        <v>1</v>
      </c>
      <c r="R8" s="62">
        <v>1</v>
      </c>
      <c r="S8" s="62">
        <v>1</v>
      </c>
    </row>
    <row r="9" spans="1:22" ht="14.5" x14ac:dyDescent="0.35">
      <c r="A9" s="57" t="s">
        <v>20</v>
      </c>
      <c r="B9" s="4" t="s">
        <v>129</v>
      </c>
      <c r="C9" s="4" t="s">
        <v>129</v>
      </c>
      <c r="D9" s="58" t="s">
        <v>10</v>
      </c>
      <c r="E9" s="4" t="s">
        <v>11</v>
      </c>
      <c r="F9" s="4" t="s">
        <v>311</v>
      </c>
      <c r="G9" s="4"/>
      <c r="H9" s="4"/>
      <c r="I9" s="4" t="s">
        <v>403</v>
      </c>
      <c r="J9" s="59">
        <v>1</v>
      </c>
      <c r="K9" s="60">
        <v>1</v>
      </c>
      <c r="L9" s="59">
        <v>1</v>
      </c>
      <c r="M9" s="59">
        <v>1</v>
      </c>
      <c r="N9" s="61">
        <v>1</v>
      </c>
      <c r="O9" s="62">
        <v>1</v>
      </c>
      <c r="P9" s="62">
        <v>1</v>
      </c>
      <c r="Q9" s="62">
        <v>1</v>
      </c>
      <c r="R9" s="62">
        <v>1</v>
      </c>
      <c r="S9" s="62">
        <v>1</v>
      </c>
    </row>
    <row r="10" spans="1:22" ht="14.5" x14ac:dyDescent="0.35">
      <c r="A10" s="57" t="s">
        <v>21</v>
      </c>
      <c r="B10" s="4" t="s">
        <v>129</v>
      </c>
      <c r="C10" s="4" t="s">
        <v>129</v>
      </c>
      <c r="D10" s="58" t="s">
        <v>10</v>
      </c>
      <c r="E10" s="4" t="s">
        <v>11</v>
      </c>
      <c r="F10" s="4" t="s">
        <v>404</v>
      </c>
      <c r="G10" s="4"/>
      <c r="H10" s="4"/>
      <c r="I10" s="4" t="s">
        <v>403</v>
      </c>
      <c r="J10" s="59">
        <v>1</v>
      </c>
      <c r="K10" s="60">
        <v>1</v>
      </c>
      <c r="L10" s="59">
        <v>1</v>
      </c>
      <c r="M10" s="59">
        <v>1</v>
      </c>
      <c r="N10" s="61">
        <v>1</v>
      </c>
      <c r="O10" s="62">
        <v>1</v>
      </c>
      <c r="P10" s="62">
        <v>1</v>
      </c>
      <c r="Q10" s="62">
        <v>1</v>
      </c>
      <c r="R10" s="62">
        <v>1</v>
      </c>
      <c r="S10" s="62">
        <v>1</v>
      </c>
    </row>
    <row r="11" spans="1:22" ht="14.5" x14ac:dyDescent="0.35">
      <c r="A11" s="57" t="s">
        <v>22</v>
      </c>
      <c r="B11" s="4" t="s">
        <v>129</v>
      </c>
      <c r="C11" s="4" t="s">
        <v>129</v>
      </c>
      <c r="D11" s="58" t="s">
        <v>10</v>
      </c>
      <c r="E11" s="4" t="s">
        <v>11</v>
      </c>
      <c r="F11" s="4" t="s">
        <v>260</v>
      </c>
      <c r="G11" s="4"/>
      <c r="H11" s="4"/>
      <c r="I11" s="4" t="s">
        <v>403</v>
      </c>
      <c r="J11" s="59">
        <v>0.8</v>
      </c>
      <c r="K11" s="60">
        <v>0.8</v>
      </c>
      <c r="L11" s="59">
        <v>0.8</v>
      </c>
      <c r="M11" s="59">
        <v>0.8</v>
      </c>
      <c r="N11" s="61">
        <v>0.8</v>
      </c>
      <c r="O11" s="62">
        <v>0.8</v>
      </c>
      <c r="P11" s="62">
        <v>0.8</v>
      </c>
      <c r="Q11" s="62">
        <v>0.8</v>
      </c>
      <c r="R11" s="62">
        <v>0.8</v>
      </c>
      <c r="S11" s="62">
        <v>0.8</v>
      </c>
    </row>
    <row r="12" spans="1:22" ht="14.5" x14ac:dyDescent="0.35">
      <c r="A12" s="57" t="s">
        <v>22</v>
      </c>
      <c r="B12" s="4" t="s">
        <v>129</v>
      </c>
      <c r="C12" s="4" t="s">
        <v>129</v>
      </c>
      <c r="D12" s="58" t="s">
        <v>23</v>
      </c>
      <c r="E12" s="4" t="s">
        <v>24</v>
      </c>
      <c r="F12" s="4" t="s">
        <v>260</v>
      </c>
      <c r="G12" s="4"/>
      <c r="H12" s="4"/>
      <c r="I12" s="4" t="s">
        <v>334</v>
      </c>
      <c r="J12" s="59">
        <v>0.2</v>
      </c>
      <c r="K12" s="60">
        <v>0.2</v>
      </c>
      <c r="L12" s="59">
        <v>0.2</v>
      </c>
      <c r="M12" s="59">
        <v>0.2</v>
      </c>
      <c r="N12" s="61">
        <v>0.2</v>
      </c>
      <c r="O12" s="62">
        <v>0.2</v>
      </c>
      <c r="P12" s="62">
        <v>0.2</v>
      </c>
      <c r="Q12" s="62">
        <v>0.2</v>
      </c>
      <c r="R12" s="62">
        <v>0.2</v>
      </c>
      <c r="S12" s="62">
        <v>0.2</v>
      </c>
    </row>
    <row r="13" spans="1:22" ht="14.5" x14ac:dyDescent="0.35">
      <c r="A13" s="57" t="s">
        <v>25</v>
      </c>
      <c r="B13" s="4" t="s">
        <v>129</v>
      </c>
      <c r="C13" s="4" t="s">
        <v>129</v>
      </c>
      <c r="D13" s="58" t="s">
        <v>10</v>
      </c>
      <c r="E13" s="4" t="s">
        <v>11</v>
      </c>
      <c r="F13" s="4" t="s">
        <v>349</v>
      </c>
      <c r="G13" s="4"/>
      <c r="H13" s="4"/>
      <c r="I13" s="4" t="s">
        <v>403</v>
      </c>
      <c r="J13" s="59">
        <v>1</v>
      </c>
      <c r="K13" s="60">
        <v>1</v>
      </c>
      <c r="L13" s="59">
        <v>1</v>
      </c>
      <c r="M13" s="59">
        <v>1</v>
      </c>
      <c r="N13" s="61">
        <v>1</v>
      </c>
      <c r="O13" s="62">
        <v>1</v>
      </c>
      <c r="P13" s="62">
        <v>1</v>
      </c>
      <c r="Q13" s="62">
        <v>1</v>
      </c>
      <c r="R13" s="62">
        <v>1</v>
      </c>
      <c r="S13" s="62">
        <v>1</v>
      </c>
    </row>
    <row r="14" spans="1:22" ht="14.5" x14ac:dyDescent="0.35">
      <c r="A14" s="57" t="s">
        <v>26</v>
      </c>
      <c r="B14" s="4" t="s">
        <v>129</v>
      </c>
      <c r="C14" s="4" t="s">
        <v>129</v>
      </c>
      <c r="D14" s="58" t="s">
        <v>10</v>
      </c>
      <c r="E14" s="4" t="s">
        <v>11</v>
      </c>
      <c r="F14" s="4" t="s">
        <v>412</v>
      </c>
      <c r="G14" s="4"/>
      <c r="H14" s="4"/>
      <c r="I14" s="4" t="s">
        <v>403</v>
      </c>
      <c r="J14" s="59">
        <v>1</v>
      </c>
      <c r="K14" s="60">
        <v>1</v>
      </c>
      <c r="L14" s="59">
        <v>1</v>
      </c>
      <c r="M14" s="59">
        <v>1</v>
      </c>
      <c r="N14" s="61">
        <v>1</v>
      </c>
      <c r="O14" s="62">
        <v>1</v>
      </c>
      <c r="P14" s="62">
        <v>1</v>
      </c>
      <c r="Q14" s="62">
        <v>1</v>
      </c>
      <c r="R14" s="62">
        <v>1</v>
      </c>
      <c r="S14" s="62">
        <v>1</v>
      </c>
    </row>
    <row r="15" spans="1:22" ht="14.5" x14ac:dyDescent="0.35">
      <c r="A15" s="57" t="s">
        <v>27</v>
      </c>
      <c r="B15" s="4" t="s">
        <v>129</v>
      </c>
      <c r="C15" s="4" t="s">
        <v>129</v>
      </c>
      <c r="D15" s="58" t="s">
        <v>10</v>
      </c>
      <c r="E15" s="4" t="s">
        <v>11</v>
      </c>
      <c r="F15" s="4" t="s">
        <v>350</v>
      </c>
      <c r="G15" s="4"/>
      <c r="H15" s="4"/>
      <c r="I15" s="4" t="s">
        <v>403</v>
      </c>
      <c r="J15" s="59">
        <v>1</v>
      </c>
      <c r="K15" s="60">
        <v>1</v>
      </c>
      <c r="L15" s="59">
        <v>1</v>
      </c>
      <c r="M15" s="59">
        <v>1</v>
      </c>
      <c r="N15" s="61">
        <v>1</v>
      </c>
      <c r="O15" s="62">
        <v>1</v>
      </c>
      <c r="P15" s="62">
        <v>1</v>
      </c>
      <c r="Q15" s="62">
        <v>1</v>
      </c>
      <c r="R15" s="62">
        <v>1</v>
      </c>
      <c r="S15" s="62">
        <v>1</v>
      </c>
    </row>
    <row r="16" spans="1:22" ht="14.5" x14ac:dyDescent="0.35">
      <c r="A16" s="57" t="s">
        <v>28</v>
      </c>
      <c r="B16" s="4" t="s">
        <v>129</v>
      </c>
      <c r="C16" s="4" t="s">
        <v>129</v>
      </c>
      <c r="D16" s="58" t="s">
        <v>10</v>
      </c>
      <c r="E16" s="4" t="s">
        <v>11</v>
      </c>
      <c r="F16" s="4" t="s">
        <v>351</v>
      </c>
      <c r="G16" s="4"/>
      <c r="H16" s="4"/>
      <c r="I16" s="4" t="s">
        <v>403</v>
      </c>
      <c r="J16" s="59">
        <v>1</v>
      </c>
      <c r="K16" s="60">
        <v>1</v>
      </c>
      <c r="L16" s="59">
        <v>1</v>
      </c>
      <c r="M16" s="59">
        <v>1</v>
      </c>
      <c r="N16" s="61">
        <v>1</v>
      </c>
      <c r="O16" s="62">
        <v>1</v>
      </c>
      <c r="P16" s="62">
        <v>1</v>
      </c>
      <c r="Q16" s="62">
        <v>1</v>
      </c>
      <c r="R16" s="62">
        <v>1</v>
      </c>
      <c r="S16" s="62">
        <v>1</v>
      </c>
    </row>
    <row r="17" spans="1:19" ht="14.5" x14ac:dyDescent="0.35">
      <c r="A17" s="57" t="s">
        <v>29</v>
      </c>
      <c r="B17" s="4" t="s">
        <v>129</v>
      </c>
      <c r="C17" s="4" t="s">
        <v>129</v>
      </c>
      <c r="D17" s="58" t="s">
        <v>10</v>
      </c>
      <c r="E17" s="4" t="s">
        <v>11</v>
      </c>
      <c r="F17" s="4" t="s">
        <v>320</v>
      </c>
      <c r="G17" s="4"/>
      <c r="H17" s="4"/>
      <c r="I17" s="4" t="s">
        <v>403</v>
      </c>
      <c r="J17" s="59">
        <v>1</v>
      </c>
      <c r="K17" s="60">
        <v>1</v>
      </c>
      <c r="L17" s="59">
        <v>1</v>
      </c>
      <c r="M17" s="59">
        <v>1</v>
      </c>
      <c r="N17" s="61">
        <v>1</v>
      </c>
      <c r="O17" s="62">
        <v>1</v>
      </c>
      <c r="P17" s="62">
        <v>1</v>
      </c>
      <c r="Q17" s="62">
        <v>1</v>
      </c>
      <c r="R17" s="62">
        <v>1</v>
      </c>
      <c r="S17" s="62">
        <v>1</v>
      </c>
    </row>
    <row r="18" spans="1:19" ht="14.5" x14ac:dyDescent="0.35">
      <c r="A18" s="57" t="s">
        <v>30</v>
      </c>
      <c r="B18" s="4" t="s">
        <v>129</v>
      </c>
      <c r="C18" s="4" t="s">
        <v>129</v>
      </c>
      <c r="D18" s="58" t="s">
        <v>633</v>
      </c>
      <c r="E18" s="4" t="s">
        <v>11</v>
      </c>
      <c r="F18" s="4" t="s">
        <v>322</v>
      </c>
      <c r="G18" s="4"/>
      <c r="H18" s="4"/>
      <c r="I18" s="4" t="s">
        <v>321</v>
      </c>
      <c r="J18" s="59">
        <v>1</v>
      </c>
      <c r="K18" s="60">
        <v>1</v>
      </c>
      <c r="L18" s="59">
        <v>1</v>
      </c>
      <c r="M18" s="59">
        <v>1</v>
      </c>
      <c r="N18" s="61">
        <v>1</v>
      </c>
      <c r="O18" s="62">
        <v>1</v>
      </c>
      <c r="P18" s="62">
        <v>1</v>
      </c>
      <c r="Q18" s="62">
        <v>1</v>
      </c>
      <c r="R18" s="62">
        <v>1</v>
      </c>
      <c r="S18" s="62">
        <v>1</v>
      </c>
    </row>
    <row r="19" spans="1:19" ht="14.5" x14ac:dyDescent="0.35">
      <c r="A19" s="57" t="s">
        <v>31</v>
      </c>
      <c r="B19" s="4" t="s">
        <v>129</v>
      </c>
      <c r="C19" s="4" t="s">
        <v>129</v>
      </c>
      <c r="D19" s="58" t="s">
        <v>10</v>
      </c>
      <c r="E19" s="4" t="s">
        <v>11</v>
      </c>
      <c r="F19" s="4" t="s">
        <v>323</v>
      </c>
      <c r="G19" s="4"/>
      <c r="H19" s="4"/>
      <c r="I19" s="4" t="s">
        <v>403</v>
      </c>
      <c r="J19" s="59">
        <v>1</v>
      </c>
      <c r="K19" s="60">
        <v>1</v>
      </c>
      <c r="L19" s="59">
        <v>1</v>
      </c>
      <c r="M19" s="59">
        <v>1</v>
      </c>
      <c r="N19" s="61">
        <v>1</v>
      </c>
      <c r="O19" s="62">
        <v>1</v>
      </c>
      <c r="P19" s="62">
        <v>1</v>
      </c>
      <c r="Q19" s="62">
        <v>1</v>
      </c>
      <c r="R19" s="62">
        <v>1</v>
      </c>
      <c r="S19" s="62">
        <v>1</v>
      </c>
    </row>
    <row r="20" spans="1:19" ht="14.5" x14ac:dyDescent="0.35">
      <c r="A20" s="57" t="s">
        <v>32</v>
      </c>
      <c r="B20" s="4" t="s">
        <v>129</v>
      </c>
      <c r="C20" s="4" t="s">
        <v>129</v>
      </c>
      <c r="D20" s="58" t="s">
        <v>10</v>
      </c>
      <c r="E20" s="4" t="s">
        <v>11</v>
      </c>
      <c r="F20" s="4" t="s">
        <v>246</v>
      </c>
      <c r="G20" s="4"/>
      <c r="H20" s="4"/>
      <c r="I20" s="4" t="s">
        <v>403</v>
      </c>
      <c r="J20" s="59">
        <v>1</v>
      </c>
      <c r="K20" s="60">
        <v>1</v>
      </c>
      <c r="L20" s="59">
        <v>1</v>
      </c>
      <c r="M20" s="59">
        <v>1</v>
      </c>
      <c r="N20" s="61">
        <v>1</v>
      </c>
      <c r="O20" s="62">
        <v>1</v>
      </c>
      <c r="P20" s="62">
        <v>1</v>
      </c>
      <c r="Q20" s="62">
        <v>1</v>
      </c>
      <c r="R20" s="62">
        <v>1</v>
      </c>
      <c r="S20" s="62">
        <v>1</v>
      </c>
    </row>
    <row r="21" spans="1:19" ht="14.5" x14ac:dyDescent="0.35">
      <c r="A21" s="57" t="s">
        <v>33</v>
      </c>
      <c r="B21" s="4" t="s">
        <v>129</v>
      </c>
      <c r="C21" s="4" t="s">
        <v>129</v>
      </c>
      <c r="D21" s="58" t="s">
        <v>10</v>
      </c>
      <c r="E21" s="4" t="s">
        <v>11</v>
      </c>
      <c r="F21" s="4" t="s">
        <v>247</v>
      </c>
      <c r="G21" s="4"/>
      <c r="H21" s="4"/>
      <c r="I21" s="4" t="s">
        <v>403</v>
      </c>
      <c r="J21" s="59">
        <v>1</v>
      </c>
      <c r="K21" s="60">
        <v>1</v>
      </c>
      <c r="L21" s="59">
        <v>1</v>
      </c>
      <c r="M21" s="59">
        <v>1</v>
      </c>
      <c r="N21" s="61">
        <v>1</v>
      </c>
      <c r="O21" s="62">
        <v>1</v>
      </c>
      <c r="P21" s="62">
        <v>1</v>
      </c>
      <c r="Q21" s="62">
        <v>1</v>
      </c>
      <c r="R21" s="62">
        <v>1</v>
      </c>
      <c r="S21" s="62">
        <v>1</v>
      </c>
    </row>
    <row r="22" spans="1:19" ht="14.5" x14ac:dyDescent="0.35">
      <c r="A22" s="57" t="s">
        <v>34</v>
      </c>
      <c r="B22" s="4" t="s">
        <v>129</v>
      </c>
      <c r="C22" s="4" t="s">
        <v>129</v>
      </c>
      <c r="D22" s="58" t="s">
        <v>10</v>
      </c>
      <c r="E22" s="4" t="s">
        <v>11</v>
      </c>
      <c r="F22" s="4" t="s">
        <v>261</v>
      </c>
      <c r="G22" s="4"/>
      <c r="H22" s="4"/>
      <c r="I22" s="4" t="s">
        <v>403</v>
      </c>
      <c r="J22" s="59">
        <v>1</v>
      </c>
      <c r="K22" s="60">
        <v>1</v>
      </c>
      <c r="L22" s="59">
        <v>1</v>
      </c>
      <c r="M22" s="59">
        <v>1</v>
      </c>
      <c r="N22" s="61">
        <v>1</v>
      </c>
      <c r="O22" s="62">
        <v>1</v>
      </c>
      <c r="P22" s="62">
        <v>1</v>
      </c>
      <c r="Q22" s="62">
        <v>1</v>
      </c>
      <c r="R22" s="62">
        <v>1</v>
      </c>
      <c r="S22" s="62">
        <v>1</v>
      </c>
    </row>
    <row r="23" spans="1:19" ht="14.5" x14ac:dyDescent="0.35">
      <c r="A23" s="57" t="s">
        <v>1219</v>
      </c>
      <c r="B23" s="4" t="s">
        <v>129</v>
      </c>
      <c r="C23" s="4" t="s">
        <v>129</v>
      </c>
      <c r="D23" s="58" t="s">
        <v>1220</v>
      </c>
      <c r="E23" s="4" t="s">
        <v>11</v>
      </c>
      <c r="F23" s="4" t="s">
        <v>1221</v>
      </c>
      <c r="G23" s="4"/>
      <c r="H23" s="4"/>
      <c r="I23" s="4" t="s">
        <v>1222</v>
      </c>
      <c r="J23" s="59">
        <v>1</v>
      </c>
      <c r="K23" s="60">
        <v>1</v>
      </c>
      <c r="L23" s="59">
        <v>1</v>
      </c>
      <c r="M23" s="59">
        <v>1</v>
      </c>
      <c r="N23" s="61">
        <v>1</v>
      </c>
      <c r="O23" s="62">
        <v>1</v>
      </c>
      <c r="P23" s="62">
        <v>1</v>
      </c>
      <c r="Q23" s="62">
        <v>1</v>
      </c>
      <c r="R23" s="62">
        <v>1</v>
      </c>
      <c r="S23" s="62">
        <v>1</v>
      </c>
    </row>
    <row r="24" spans="1:19" ht="14.5" x14ac:dyDescent="0.35">
      <c r="A24" s="57" t="s">
        <v>35</v>
      </c>
      <c r="B24" s="4" t="s">
        <v>129</v>
      </c>
      <c r="C24" s="4" t="s">
        <v>129</v>
      </c>
      <c r="D24" s="58" t="s">
        <v>10</v>
      </c>
      <c r="E24" s="4" t="s">
        <v>11</v>
      </c>
      <c r="F24" s="4" t="s">
        <v>277</v>
      </c>
      <c r="G24" s="4"/>
      <c r="H24" s="4"/>
      <c r="I24" s="4" t="s">
        <v>403</v>
      </c>
      <c r="J24" s="59">
        <v>0.41</v>
      </c>
      <c r="K24" s="60">
        <v>0.41</v>
      </c>
      <c r="L24" s="59">
        <v>0.41</v>
      </c>
      <c r="M24" s="59">
        <v>0.41</v>
      </c>
      <c r="N24" s="61">
        <v>0.41</v>
      </c>
      <c r="O24" s="62">
        <v>0.41</v>
      </c>
      <c r="P24" s="62">
        <v>0.41</v>
      </c>
      <c r="Q24" s="62">
        <v>0.41</v>
      </c>
      <c r="R24" s="62">
        <v>0.41</v>
      </c>
      <c r="S24" s="62">
        <v>0.41</v>
      </c>
    </row>
    <row r="25" spans="1:19" ht="14.5" x14ac:dyDescent="0.35">
      <c r="A25" s="57" t="s">
        <v>35</v>
      </c>
      <c r="B25" s="4" t="s">
        <v>129</v>
      </c>
      <c r="C25" s="4" t="s">
        <v>129</v>
      </c>
      <c r="D25" s="58" t="s">
        <v>36</v>
      </c>
      <c r="E25" s="4" t="s">
        <v>11</v>
      </c>
      <c r="F25" s="4" t="s">
        <v>277</v>
      </c>
      <c r="G25" s="4"/>
      <c r="H25" s="4"/>
      <c r="I25" s="4" t="s">
        <v>418</v>
      </c>
      <c r="J25" s="59">
        <v>0.11</v>
      </c>
      <c r="K25" s="60">
        <v>0.11</v>
      </c>
      <c r="L25" s="59">
        <v>0.11</v>
      </c>
      <c r="M25" s="59">
        <v>0.11</v>
      </c>
      <c r="N25" s="61">
        <v>0.11</v>
      </c>
      <c r="O25" s="62">
        <v>0.11</v>
      </c>
      <c r="P25" s="62">
        <v>0.11</v>
      </c>
      <c r="Q25" s="62">
        <v>0.11</v>
      </c>
      <c r="R25" s="62">
        <v>0.11</v>
      </c>
      <c r="S25" s="62">
        <v>0.11</v>
      </c>
    </row>
    <row r="26" spans="1:19" ht="14.5" x14ac:dyDescent="0.35">
      <c r="A26" s="57" t="s">
        <v>35</v>
      </c>
      <c r="B26" s="4" t="s">
        <v>129</v>
      </c>
      <c r="C26" s="4" t="s">
        <v>129</v>
      </c>
      <c r="D26" s="58" t="s">
        <v>634</v>
      </c>
      <c r="E26" s="4" t="s">
        <v>11</v>
      </c>
      <c r="F26" s="4" t="s">
        <v>277</v>
      </c>
      <c r="G26" s="4"/>
      <c r="H26" s="4"/>
      <c r="I26" s="4" t="s">
        <v>440</v>
      </c>
      <c r="J26" s="59">
        <v>0.13</v>
      </c>
      <c r="K26" s="60">
        <v>0.13</v>
      </c>
      <c r="L26" s="59">
        <v>0.13</v>
      </c>
      <c r="M26" s="59">
        <v>0.13</v>
      </c>
      <c r="N26" s="61">
        <v>0.13</v>
      </c>
      <c r="O26" s="62">
        <v>0.13</v>
      </c>
      <c r="P26" s="62">
        <v>0.13</v>
      </c>
      <c r="Q26" s="62">
        <v>0.13</v>
      </c>
      <c r="R26" s="62">
        <v>0.13</v>
      </c>
      <c r="S26" s="62">
        <v>0.13</v>
      </c>
    </row>
    <row r="27" spans="1:19" ht="14.5" x14ac:dyDescent="0.35">
      <c r="A27" s="57" t="s">
        <v>35</v>
      </c>
      <c r="B27" s="4" t="s">
        <v>129</v>
      </c>
      <c r="C27" s="4" t="s">
        <v>129</v>
      </c>
      <c r="D27" s="58" t="s">
        <v>37</v>
      </c>
      <c r="E27" s="4" t="s">
        <v>24</v>
      </c>
      <c r="F27" s="4" t="s">
        <v>277</v>
      </c>
      <c r="G27" s="4"/>
      <c r="H27" s="4"/>
      <c r="I27" s="4" t="s">
        <v>362</v>
      </c>
      <c r="J27" s="59">
        <v>0.22</v>
      </c>
      <c r="K27" s="60">
        <v>0.22</v>
      </c>
      <c r="L27" s="59">
        <v>0.22</v>
      </c>
      <c r="M27" s="59">
        <v>0.22</v>
      </c>
      <c r="N27" s="61">
        <v>0.22</v>
      </c>
      <c r="O27" s="62">
        <v>0.22</v>
      </c>
      <c r="P27" s="62">
        <v>0.22</v>
      </c>
      <c r="Q27" s="62">
        <v>0.22</v>
      </c>
      <c r="R27" s="62">
        <v>0.22</v>
      </c>
      <c r="S27" s="62">
        <v>0.22</v>
      </c>
    </row>
    <row r="28" spans="1:19" ht="14.5" x14ac:dyDescent="0.35">
      <c r="A28" s="57" t="s">
        <v>35</v>
      </c>
      <c r="B28" s="4" t="s">
        <v>129</v>
      </c>
      <c r="C28" s="4" t="s">
        <v>129</v>
      </c>
      <c r="D28" s="58" t="s">
        <v>38</v>
      </c>
      <c r="E28" s="4" t="s">
        <v>11</v>
      </c>
      <c r="F28" s="4" t="s">
        <v>277</v>
      </c>
      <c r="G28" s="4"/>
      <c r="H28" s="4"/>
      <c r="I28" s="4" t="s">
        <v>453</v>
      </c>
      <c r="J28" s="59">
        <v>0.13</v>
      </c>
      <c r="K28" s="60">
        <v>0.13</v>
      </c>
      <c r="L28" s="59">
        <v>0.13</v>
      </c>
      <c r="M28" s="59">
        <v>0.13</v>
      </c>
      <c r="N28" s="61">
        <v>0.13</v>
      </c>
      <c r="O28" s="62">
        <v>0.13</v>
      </c>
      <c r="P28" s="62">
        <v>0.13</v>
      </c>
      <c r="Q28" s="62">
        <v>0.13</v>
      </c>
      <c r="R28" s="62">
        <v>0.13</v>
      </c>
      <c r="S28" s="62">
        <v>0.13</v>
      </c>
    </row>
    <row r="29" spans="1:19" ht="14.5" x14ac:dyDescent="0.35">
      <c r="A29" s="57" t="s">
        <v>39</v>
      </c>
      <c r="B29" s="4" t="s">
        <v>129</v>
      </c>
      <c r="C29" s="4" t="s">
        <v>129</v>
      </c>
      <c r="D29" s="58" t="s">
        <v>10</v>
      </c>
      <c r="E29" s="4" t="s">
        <v>11</v>
      </c>
      <c r="F29" s="4" t="s">
        <v>405</v>
      </c>
      <c r="G29" s="4"/>
      <c r="H29" s="4"/>
      <c r="I29" s="4" t="s">
        <v>403</v>
      </c>
      <c r="J29" s="59">
        <v>1</v>
      </c>
      <c r="K29" s="60">
        <v>1</v>
      </c>
      <c r="L29" s="59">
        <v>1</v>
      </c>
      <c r="M29" s="59">
        <v>1</v>
      </c>
      <c r="N29" s="61">
        <v>1</v>
      </c>
      <c r="O29" s="62">
        <v>1</v>
      </c>
      <c r="P29" s="62">
        <v>1</v>
      </c>
      <c r="Q29" s="62">
        <v>1</v>
      </c>
      <c r="R29" s="62">
        <v>1</v>
      </c>
      <c r="S29" s="62">
        <v>1</v>
      </c>
    </row>
    <row r="30" spans="1:19" ht="14.5" x14ac:dyDescent="0.35">
      <c r="A30" s="57" t="s">
        <v>40</v>
      </c>
      <c r="B30" s="4" t="s">
        <v>129</v>
      </c>
      <c r="C30" s="4" t="s">
        <v>129</v>
      </c>
      <c r="D30" s="58" t="s">
        <v>10</v>
      </c>
      <c r="E30" s="4" t="s">
        <v>11</v>
      </c>
      <c r="F30" s="4" t="s">
        <v>406</v>
      </c>
      <c r="G30" s="4"/>
      <c r="H30" s="4"/>
      <c r="I30" s="4" t="s">
        <v>403</v>
      </c>
      <c r="J30" s="59">
        <v>1</v>
      </c>
      <c r="K30" s="60">
        <v>1</v>
      </c>
      <c r="L30" s="59">
        <v>1</v>
      </c>
      <c r="M30" s="59">
        <v>1</v>
      </c>
      <c r="N30" s="61">
        <v>1</v>
      </c>
      <c r="O30" s="62">
        <v>1</v>
      </c>
      <c r="P30" s="62">
        <v>1</v>
      </c>
      <c r="Q30" s="62">
        <v>1</v>
      </c>
      <c r="R30" s="62">
        <v>1</v>
      </c>
      <c r="S30" s="62">
        <v>1</v>
      </c>
    </row>
    <row r="31" spans="1:19" ht="14.5" x14ac:dyDescent="0.35">
      <c r="A31" s="57" t="s">
        <v>41</v>
      </c>
      <c r="B31" s="4" t="s">
        <v>129</v>
      </c>
      <c r="C31" s="4" t="s">
        <v>129</v>
      </c>
      <c r="D31" s="58" t="s">
        <v>42</v>
      </c>
      <c r="E31" s="4" t="s">
        <v>11</v>
      </c>
      <c r="F31" s="4" t="s">
        <v>359</v>
      </c>
      <c r="G31" s="4"/>
      <c r="H31" s="4"/>
      <c r="I31" s="4" t="s">
        <v>360</v>
      </c>
      <c r="J31" s="59">
        <v>1</v>
      </c>
      <c r="K31" s="60">
        <v>1</v>
      </c>
      <c r="L31" s="59">
        <v>1</v>
      </c>
      <c r="M31" s="59">
        <v>1</v>
      </c>
      <c r="N31" s="61">
        <v>1</v>
      </c>
      <c r="O31" s="62">
        <v>1</v>
      </c>
      <c r="P31" s="62">
        <v>1</v>
      </c>
      <c r="Q31" s="62">
        <v>1</v>
      </c>
      <c r="R31" s="62">
        <v>1</v>
      </c>
      <c r="S31" s="62">
        <v>1</v>
      </c>
    </row>
    <row r="32" spans="1:19" ht="14.5" x14ac:dyDescent="0.35">
      <c r="A32" s="57" t="s">
        <v>43</v>
      </c>
      <c r="B32" s="4" t="s">
        <v>129</v>
      </c>
      <c r="C32" s="4" t="s">
        <v>129</v>
      </c>
      <c r="D32" s="58" t="s">
        <v>10</v>
      </c>
      <c r="E32" s="4" t="s">
        <v>11</v>
      </c>
      <c r="F32" s="4" t="s">
        <v>581</v>
      </c>
      <c r="G32" s="4"/>
      <c r="H32" s="4"/>
      <c r="I32" s="4" t="s">
        <v>403</v>
      </c>
      <c r="J32" s="59">
        <v>1</v>
      </c>
      <c r="K32" s="60">
        <v>1</v>
      </c>
      <c r="L32" s="59">
        <v>1</v>
      </c>
      <c r="M32" s="59">
        <v>1</v>
      </c>
      <c r="N32" s="61">
        <v>1</v>
      </c>
      <c r="O32" s="62">
        <v>1</v>
      </c>
      <c r="P32" s="62">
        <v>1</v>
      </c>
      <c r="Q32" s="62">
        <v>1</v>
      </c>
      <c r="R32" s="62">
        <v>1</v>
      </c>
      <c r="S32" s="62">
        <v>1</v>
      </c>
    </row>
    <row r="33" spans="1:19" ht="14.5" x14ac:dyDescent="0.35">
      <c r="A33" s="57" t="s">
        <v>44</v>
      </c>
      <c r="B33" s="4" t="s">
        <v>129</v>
      </c>
      <c r="C33" s="4" t="s">
        <v>129</v>
      </c>
      <c r="D33" s="58" t="s">
        <v>10</v>
      </c>
      <c r="E33" s="4" t="s">
        <v>11</v>
      </c>
      <c r="F33" s="4" t="s">
        <v>363</v>
      </c>
      <c r="G33" s="4"/>
      <c r="H33" s="4"/>
      <c r="I33" s="4" t="s">
        <v>403</v>
      </c>
      <c r="J33" s="59">
        <v>0</v>
      </c>
      <c r="K33" s="60">
        <v>0</v>
      </c>
      <c r="L33" s="59">
        <v>0</v>
      </c>
      <c r="M33" s="59">
        <v>0</v>
      </c>
      <c r="N33" s="61">
        <v>0</v>
      </c>
      <c r="O33" s="62">
        <v>0</v>
      </c>
      <c r="P33" s="62">
        <v>0</v>
      </c>
      <c r="Q33" s="62">
        <v>0</v>
      </c>
      <c r="R33" s="62">
        <v>0</v>
      </c>
      <c r="S33" s="62">
        <v>0</v>
      </c>
    </row>
    <row r="34" spans="1:19" ht="14.5" x14ac:dyDescent="0.35">
      <c r="A34" s="57" t="s">
        <v>44</v>
      </c>
      <c r="B34" s="4" t="s">
        <v>129</v>
      </c>
      <c r="C34" s="4" t="s">
        <v>129</v>
      </c>
      <c r="D34" s="58" t="s">
        <v>45</v>
      </c>
      <c r="E34" s="4" t="s">
        <v>24</v>
      </c>
      <c r="F34" s="4" t="s">
        <v>363</v>
      </c>
      <c r="G34" s="4"/>
      <c r="H34" s="4"/>
      <c r="I34" s="4" t="s">
        <v>364</v>
      </c>
      <c r="J34" s="59">
        <v>0.6</v>
      </c>
      <c r="K34" s="60">
        <v>0.54</v>
      </c>
      <c r="L34" s="59">
        <v>0.6</v>
      </c>
      <c r="M34" s="59">
        <v>0.25</v>
      </c>
      <c r="N34" s="61">
        <v>0.6</v>
      </c>
      <c r="O34" s="62">
        <v>0.6</v>
      </c>
      <c r="P34" s="62">
        <v>0.64</v>
      </c>
      <c r="Q34" s="62">
        <v>0.6</v>
      </c>
      <c r="R34" s="62">
        <v>0.6</v>
      </c>
      <c r="S34" s="62">
        <v>0.6</v>
      </c>
    </row>
    <row r="35" spans="1:19" ht="14.5" x14ac:dyDescent="0.35">
      <c r="A35" s="57" t="s">
        <v>44</v>
      </c>
      <c r="B35" s="4" t="s">
        <v>129</v>
      </c>
      <c r="C35" s="4" t="s">
        <v>129</v>
      </c>
      <c r="D35" s="58" t="s">
        <v>46</v>
      </c>
      <c r="E35" s="4" t="s">
        <v>11</v>
      </c>
      <c r="F35" s="4" t="s">
        <v>363</v>
      </c>
      <c r="G35" s="4"/>
      <c r="H35" s="4"/>
      <c r="I35" s="4" t="s">
        <v>376</v>
      </c>
      <c r="J35" s="59">
        <v>0.13</v>
      </c>
      <c r="K35" s="60">
        <v>0.17</v>
      </c>
      <c r="L35" s="59">
        <v>0.13</v>
      </c>
      <c r="M35" s="59">
        <v>0.35</v>
      </c>
      <c r="N35" s="61">
        <v>0.13</v>
      </c>
      <c r="O35" s="62">
        <v>0.13</v>
      </c>
      <c r="P35" s="62">
        <v>0.13</v>
      </c>
      <c r="Q35" s="62">
        <v>0.13</v>
      </c>
      <c r="R35" s="62">
        <v>0.13</v>
      </c>
      <c r="S35" s="62">
        <v>0.13</v>
      </c>
    </row>
    <row r="36" spans="1:19" ht="14.5" x14ac:dyDescent="0.35">
      <c r="A36" s="57" t="s">
        <v>44</v>
      </c>
      <c r="B36" s="4" t="s">
        <v>129</v>
      </c>
      <c r="C36" s="4" t="s">
        <v>129</v>
      </c>
      <c r="D36" s="58" t="s">
        <v>16</v>
      </c>
      <c r="E36" s="4" t="s">
        <v>11</v>
      </c>
      <c r="F36" s="4" t="s">
        <v>363</v>
      </c>
      <c r="G36" s="4"/>
      <c r="H36" s="4"/>
      <c r="I36" s="4" t="s">
        <v>388</v>
      </c>
      <c r="J36" s="59">
        <v>0.02</v>
      </c>
      <c r="K36" s="60">
        <v>0.01</v>
      </c>
      <c r="L36" s="59">
        <v>0.02</v>
      </c>
      <c r="M36" s="59">
        <v>0.01</v>
      </c>
      <c r="N36" s="61">
        <v>0.02</v>
      </c>
      <c r="O36" s="62">
        <v>0.02</v>
      </c>
      <c r="P36" s="62">
        <v>0.02</v>
      </c>
      <c r="Q36" s="62">
        <v>0.02</v>
      </c>
      <c r="R36" s="62">
        <v>0.02</v>
      </c>
      <c r="S36" s="62">
        <v>0.02</v>
      </c>
    </row>
    <row r="37" spans="1:19" ht="14.5" x14ac:dyDescent="0.35">
      <c r="A37" s="57" t="s">
        <v>44</v>
      </c>
      <c r="B37" s="4" t="s">
        <v>129</v>
      </c>
      <c r="C37" s="4" t="s">
        <v>129</v>
      </c>
      <c r="D37" s="58" t="s">
        <v>16</v>
      </c>
      <c r="E37" s="4" t="s">
        <v>24</v>
      </c>
      <c r="F37" s="4" t="s">
        <v>363</v>
      </c>
      <c r="G37" s="4"/>
      <c r="H37" s="4"/>
      <c r="I37" s="4" t="s">
        <v>390</v>
      </c>
      <c r="J37" s="59">
        <v>0.25</v>
      </c>
      <c r="K37" s="60">
        <v>0.28000000000000003</v>
      </c>
      <c r="L37" s="59">
        <v>0.25</v>
      </c>
      <c r="M37" s="59">
        <v>0.39</v>
      </c>
      <c r="N37" s="61">
        <v>0.25</v>
      </c>
      <c r="O37" s="62">
        <v>0.25</v>
      </c>
      <c r="P37" s="62">
        <v>0.21</v>
      </c>
      <c r="Q37" s="62">
        <v>0.25</v>
      </c>
      <c r="R37" s="62">
        <v>0.25</v>
      </c>
      <c r="S37" s="62">
        <v>0.25</v>
      </c>
    </row>
    <row r="38" spans="1:19" ht="14.5" x14ac:dyDescent="0.35">
      <c r="A38" s="57" t="s">
        <v>47</v>
      </c>
      <c r="B38" s="4" t="s">
        <v>129</v>
      </c>
      <c r="C38" s="4" t="s">
        <v>129</v>
      </c>
      <c r="D38" s="58" t="s">
        <v>10</v>
      </c>
      <c r="E38" s="4" t="s">
        <v>11</v>
      </c>
      <c r="F38" s="4" t="s">
        <v>248</v>
      </c>
      <c r="G38" s="4"/>
      <c r="H38" s="4"/>
      <c r="I38" s="4" t="s">
        <v>403</v>
      </c>
      <c r="J38" s="59">
        <v>1</v>
      </c>
      <c r="K38" s="60">
        <v>1</v>
      </c>
      <c r="L38" s="59">
        <v>1</v>
      </c>
      <c r="M38" s="59">
        <v>1</v>
      </c>
      <c r="N38" s="61">
        <v>1</v>
      </c>
      <c r="O38" s="62">
        <v>1</v>
      </c>
      <c r="P38" s="62">
        <v>1</v>
      </c>
      <c r="Q38" s="62">
        <v>1</v>
      </c>
      <c r="R38" s="62">
        <v>1</v>
      </c>
      <c r="S38" s="62">
        <v>1</v>
      </c>
    </row>
    <row r="39" spans="1:19" ht="14.5" x14ac:dyDescent="0.35">
      <c r="A39" s="57" t="s">
        <v>48</v>
      </c>
      <c r="B39" s="4" t="s">
        <v>129</v>
      </c>
      <c r="C39" s="4" t="s">
        <v>129</v>
      </c>
      <c r="D39" s="58" t="s">
        <v>10</v>
      </c>
      <c r="E39" s="4" t="s">
        <v>11</v>
      </c>
      <c r="F39" s="4" t="s">
        <v>302</v>
      </c>
      <c r="G39" s="4"/>
      <c r="H39" s="4"/>
      <c r="I39" s="4" t="s">
        <v>403</v>
      </c>
      <c r="J39" s="59">
        <v>9.5000000000000001E-2</v>
      </c>
      <c r="K39" s="60">
        <v>9.5000000000000001E-2</v>
      </c>
      <c r="L39" s="59">
        <v>0</v>
      </c>
      <c r="M39" s="59">
        <v>9.5000000000000001E-2</v>
      </c>
      <c r="N39" s="61">
        <v>9.5000000000000001E-2</v>
      </c>
      <c r="O39" s="62">
        <v>9.5000000000000001E-2</v>
      </c>
      <c r="P39" s="62">
        <v>9.5000000000000001E-2</v>
      </c>
      <c r="Q39" s="62">
        <v>9.5000000000000001E-2</v>
      </c>
      <c r="R39" s="62">
        <v>9.5000000000000001E-2</v>
      </c>
      <c r="S39" s="62">
        <v>9.5000000000000001E-2</v>
      </c>
    </row>
    <row r="40" spans="1:19" ht="14.5" x14ac:dyDescent="0.35">
      <c r="A40" s="57" t="s">
        <v>48</v>
      </c>
      <c r="B40" s="4" t="s">
        <v>129</v>
      </c>
      <c r="C40" s="4" t="s">
        <v>129</v>
      </c>
      <c r="D40" s="58" t="s">
        <v>115</v>
      </c>
      <c r="E40" s="4" t="s">
        <v>11</v>
      </c>
      <c r="F40" s="4" t="s">
        <v>302</v>
      </c>
      <c r="G40" s="4"/>
      <c r="H40" s="4"/>
      <c r="I40" s="4" t="s">
        <v>435</v>
      </c>
      <c r="J40" s="59">
        <v>1.2E-2</v>
      </c>
      <c r="K40" s="60">
        <v>1.2E-2</v>
      </c>
      <c r="L40" s="59">
        <v>0</v>
      </c>
      <c r="M40" s="59">
        <v>1.2E-2</v>
      </c>
      <c r="N40" s="61">
        <v>1.2E-2</v>
      </c>
      <c r="O40" s="62">
        <v>1.2E-2</v>
      </c>
      <c r="P40" s="62">
        <v>1.2E-2</v>
      </c>
      <c r="Q40" s="62">
        <v>1.2E-2</v>
      </c>
      <c r="R40" s="62">
        <v>1.2E-2</v>
      </c>
      <c r="S40" s="62">
        <v>1.2E-2</v>
      </c>
    </row>
    <row r="41" spans="1:19" ht="14.5" x14ac:dyDescent="0.35">
      <c r="A41" s="57" t="s">
        <v>48</v>
      </c>
      <c r="B41" s="4" t="s">
        <v>129</v>
      </c>
      <c r="C41" s="4" t="s">
        <v>129</v>
      </c>
      <c r="D41" s="58" t="s">
        <v>568</v>
      </c>
      <c r="E41" s="4" t="s">
        <v>24</v>
      </c>
      <c r="F41" s="4" t="s">
        <v>302</v>
      </c>
      <c r="G41" s="4"/>
      <c r="H41" s="4"/>
      <c r="I41" s="4" t="s">
        <v>303</v>
      </c>
      <c r="J41" s="59">
        <v>3.0000000000000001E-3</v>
      </c>
      <c r="K41" s="60">
        <v>3.0000000000000001E-3</v>
      </c>
      <c r="L41" s="59">
        <v>0.115</v>
      </c>
      <c r="M41" s="59">
        <v>3.0000000000000001E-3</v>
      </c>
      <c r="N41" s="61">
        <v>3.0000000000000001E-3</v>
      </c>
      <c r="O41" s="62">
        <v>3.0000000000000001E-3</v>
      </c>
      <c r="P41" s="62">
        <v>3.0000000000000001E-3</v>
      </c>
      <c r="Q41" s="62">
        <v>3.0000000000000001E-3</v>
      </c>
      <c r="R41" s="62">
        <v>3.0000000000000001E-3</v>
      </c>
      <c r="S41" s="62">
        <v>3.0000000000000001E-3</v>
      </c>
    </row>
    <row r="42" spans="1:19" ht="14.5" x14ac:dyDescent="0.35">
      <c r="A42" s="57" t="s">
        <v>48</v>
      </c>
      <c r="B42" s="4" t="s">
        <v>129</v>
      </c>
      <c r="C42" s="4" t="s">
        <v>129</v>
      </c>
      <c r="D42" s="58" t="s">
        <v>569</v>
      </c>
      <c r="E42" s="4" t="s">
        <v>11</v>
      </c>
      <c r="F42" s="4" t="s">
        <v>302</v>
      </c>
      <c r="G42" s="4"/>
      <c r="H42" s="4"/>
      <c r="I42" s="4" t="s">
        <v>315</v>
      </c>
      <c r="J42" s="59">
        <v>5.0000000000000001E-3</v>
      </c>
      <c r="K42" s="60">
        <v>5.0000000000000001E-3</v>
      </c>
      <c r="L42" s="59">
        <v>0</v>
      </c>
      <c r="M42" s="59">
        <v>5.0000000000000001E-3</v>
      </c>
      <c r="N42" s="61">
        <v>5.0000000000000001E-3</v>
      </c>
      <c r="O42" s="62">
        <v>5.0000000000000001E-3</v>
      </c>
      <c r="P42" s="62">
        <v>5.0000000000000001E-3</v>
      </c>
      <c r="Q42" s="62">
        <v>5.0000000000000001E-3</v>
      </c>
      <c r="R42" s="62">
        <v>5.0000000000000001E-3</v>
      </c>
      <c r="S42" s="62">
        <v>5.0000000000000001E-3</v>
      </c>
    </row>
    <row r="43" spans="1:19" ht="14.5" x14ac:dyDescent="0.35">
      <c r="A43" s="57" t="s">
        <v>48</v>
      </c>
      <c r="B43" s="4" t="s">
        <v>129</v>
      </c>
      <c r="C43" s="4" t="s">
        <v>129</v>
      </c>
      <c r="D43" s="58" t="s">
        <v>63</v>
      </c>
      <c r="E43" s="4" t="s">
        <v>24</v>
      </c>
      <c r="F43" s="4" t="s">
        <v>302</v>
      </c>
      <c r="G43" s="4"/>
      <c r="H43" s="4"/>
      <c r="I43" s="4" t="s">
        <v>329</v>
      </c>
      <c r="J43" s="59">
        <v>1E-3</v>
      </c>
      <c r="K43" s="60">
        <v>1E-3</v>
      </c>
      <c r="L43" s="59">
        <v>0</v>
      </c>
      <c r="M43" s="59">
        <v>1E-3</v>
      </c>
      <c r="N43" s="61">
        <v>1E-3</v>
      </c>
      <c r="O43" s="62">
        <v>1E-3</v>
      </c>
      <c r="P43" s="62">
        <v>1E-3</v>
      </c>
      <c r="Q43" s="62">
        <v>1E-3</v>
      </c>
      <c r="R43" s="62">
        <v>1E-3</v>
      </c>
      <c r="S43" s="62">
        <v>1E-3</v>
      </c>
    </row>
    <row r="44" spans="1:19" ht="14.5" x14ac:dyDescent="0.35">
      <c r="A44" s="57" t="s">
        <v>48</v>
      </c>
      <c r="B44" s="4" t="s">
        <v>129</v>
      </c>
      <c r="C44" s="4" t="s">
        <v>129</v>
      </c>
      <c r="D44" s="58" t="s">
        <v>49</v>
      </c>
      <c r="E44" s="4" t="s">
        <v>11</v>
      </c>
      <c r="F44" s="4" t="s">
        <v>302</v>
      </c>
      <c r="G44" s="4"/>
      <c r="H44" s="4"/>
      <c r="I44" s="4" t="s">
        <v>361</v>
      </c>
      <c r="J44" s="59">
        <v>0.87</v>
      </c>
      <c r="K44" s="60">
        <v>0.87</v>
      </c>
      <c r="L44" s="59">
        <v>0.88500000000000001</v>
      </c>
      <c r="M44" s="59">
        <v>0.87</v>
      </c>
      <c r="N44" s="61">
        <v>0.87</v>
      </c>
      <c r="O44" s="62">
        <v>0.87</v>
      </c>
      <c r="P44" s="62">
        <v>0.87</v>
      </c>
      <c r="Q44" s="62">
        <v>0.87</v>
      </c>
      <c r="R44" s="62">
        <v>0.87</v>
      </c>
      <c r="S44" s="62">
        <v>0.87</v>
      </c>
    </row>
    <row r="45" spans="1:19" x14ac:dyDescent="0.25">
      <c r="A45" s="63" t="s">
        <v>48</v>
      </c>
      <c r="B45" s="64" t="s">
        <v>129</v>
      </c>
      <c r="C45" s="64" t="s">
        <v>129</v>
      </c>
      <c r="D45" s="64" t="s">
        <v>635</v>
      </c>
      <c r="E45" s="64" t="s">
        <v>24</v>
      </c>
      <c r="F45" s="64" t="s">
        <v>302</v>
      </c>
      <c r="G45" s="64"/>
      <c r="H45" s="64"/>
      <c r="I45" s="64" t="s">
        <v>367</v>
      </c>
      <c r="J45" s="5">
        <v>0.01</v>
      </c>
      <c r="K45" s="6">
        <v>0.01</v>
      </c>
      <c r="L45" s="5">
        <v>0</v>
      </c>
      <c r="M45" s="5">
        <v>0.01</v>
      </c>
      <c r="N45" s="7">
        <v>0.01</v>
      </c>
      <c r="O45" s="56">
        <v>0.01</v>
      </c>
      <c r="P45" s="56">
        <v>0.01</v>
      </c>
      <c r="Q45" s="56">
        <v>0.01</v>
      </c>
      <c r="R45" s="56">
        <v>0.01</v>
      </c>
      <c r="S45" s="56">
        <v>0.01</v>
      </c>
    </row>
    <row r="46" spans="1:19" x14ac:dyDescent="0.25">
      <c r="A46" s="63" t="s">
        <v>48</v>
      </c>
      <c r="B46" s="64" t="s">
        <v>129</v>
      </c>
      <c r="C46" s="64" t="s">
        <v>129</v>
      </c>
      <c r="D46" s="64" t="s">
        <v>38</v>
      </c>
      <c r="E46" s="64" t="s">
        <v>11</v>
      </c>
      <c r="F46" s="64" t="s">
        <v>302</v>
      </c>
      <c r="G46" s="64"/>
      <c r="H46" s="64"/>
      <c r="I46" s="64" t="s">
        <v>453</v>
      </c>
      <c r="J46" s="5">
        <v>3.0000000000000001E-3</v>
      </c>
      <c r="K46" s="6">
        <v>3.0000000000000001E-3</v>
      </c>
      <c r="L46" s="5"/>
      <c r="M46" s="5">
        <v>3.0000000000000001E-3</v>
      </c>
      <c r="N46" s="7">
        <v>3.0000000000000001E-3</v>
      </c>
      <c r="O46" s="56">
        <v>3.0000000000000001E-3</v>
      </c>
      <c r="P46" s="56">
        <v>3.0000000000000001E-3</v>
      </c>
      <c r="Q46" s="56">
        <v>3.0000000000000001E-3</v>
      </c>
      <c r="R46" s="56">
        <v>3.0000000000000001E-3</v>
      </c>
      <c r="S46" s="56">
        <v>3.0000000000000001E-3</v>
      </c>
    </row>
    <row r="47" spans="1:19" x14ac:dyDescent="0.25">
      <c r="A47" s="63" t="s">
        <v>48</v>
      </c>
      <c r="B47" s="64" t="s">
        <v>129</v>
      </c>
      <c r="C47" s="64" t="s">
        <v>129</v>
      </c>
      <c r="D47" s="64" t="s">
        <v>570</v>
      </c>
      <c r="E47" s="64" t="s">
        <v>11</v>
      </c>
      <c r="F47" s="64" t="s">
        <v>302</v>
      </c>
      <c r="G47" s="64"/>
      <c r="H47" s="64"/>
      <c r="I47" s="64" t="s">
        <v>399</v>
      </c>
      <c r="J47" s="5">
        <v>1E-3</v>
      </c>
      <c r="K47" s="6">
        <v>1E-3</v>
      </c>
      <c r="L47" s="5">
        <v>0</v>
      </c>
      <c r="M47" s="5">
        <v>1E-3</v>
      </c>
      <c r="N47" s="7">
        <v>1E-3</v>
      </c>
      <c r="O47" s="56">
        <v>1E-3</v>
      </c>
      <c r="P47" s="56">
        <v>1E-3</v>
      </c>
      <c r="Q47" s="56">
        <v>1E-3</v>
      </c>
      <c r="R47" s="56">
        <v>1E-3</v>
      </c>
      <c r="S47" s="56">
        <v>1E-3</v>
      </c>
    </row>
    <row r="48" spans="1:19" x14ac:dyDescent="0.25">
      <c r="A48" s="63" t="s">
        <v>50</v>
      </c>
      <c r="B48" s="64" t="s">
        <v>129</v>
      </c>
      <c r="C48" s="64" t="s">
        <v>129</v>
      </c>
      <c r="D48" s="64" t="s">
        <v>10</v>
      </c>
      <c r="E48" s="64" t="s">
        <v>11</v>
      </c>
      <c r="F48" s="64" t="s">
        <v>407</v>
      </c>
      <c r="G48" s="64"/>
      <c r="H48" s="64"/>
      <c r="I48" s="64" t="s">
        <v>403</v>
      </c>
      <c r="J48" s="5">
        <v>1</v>
      </c>
      <c r="K48" s="6">
        <v>1</v>
      </c>
      <c r="L48" s="5">
        <v>1</v>
      </c>
      <c r="M48" s="5">
        <v>1</v>
      </c>
      <c r="N48" s="7">
        <v>1</v>
      </c>
      <c r="O48" s="56">
        <v>1</v>
      </c>
      <c r="P48" s="56">
        <v>1</v>
      </c>
      <c r="Q48" s="56">
        <v>1</v>
      </c>
      <c r="R48" s="56">
        <v>1</v>
      </c>
      <c r="S48" s="56">
        <v>1</v>
      </c>
    </row>
    <row r="49" spans="1:19" x14ac:dyDescent="0.25">
      <c r="A49" s="63" t="s">
        <v>51</v>
      </c>
      <c r="B49" s="64" t="s">
        <v>129</v>
      </c>
      <c r="C49" s="64" t="s">
        <v>129</v>
      </c>
      <c r="D49" s="64" t="s">
        <v>52</v>
      </c>
      <c r="E49" s="64" t="s">
        <v>24</v>
      </c>
      <c r="F49" s="64" t="s">
        <v>278</v>
      </c>
      <c r="G49" s="64"/>
      <c r="H49" s="64"/>
      <c r="I49" s="64" t="s">
        <v>356</v>
      </c>
      <c r="J49" s="5">
        <v>1</v>
      </c>
      <c r="K49" s="6">
        <v>1</v>
      </c>
      <c r="L49" s="5">
        <v>1</v>
      </c>
      <c r="M49" s="5">
        <v>1</v>
      </c>
      <c r="N49" s="7">
        <v>1</v>
      </c>
      <c r="O49" s="56">
        <v>1</v>
      </c>
      <c r="P49" s="56">
        <v>1</v>
      </c>
      <c r="Q49" s="56">
        <v>1</v>
      </c>
      <c r="R49" s="56">
        <v>1</v>
      </c>
      <c r="S49" s="56">
        <v>1</v>
      </c>
    </row>
    <row r="50" spans="1:19" x14ac:dyDescent="0.25">
      <c r="A50" s="63" t="s">
        <v>53</v>
      </c>
      <c r="B50" s="64" t="s">
        <v>129</v>
      </c>
      <c r="C50" s="64" t="s">
        <v>129</v>
      </c>
      <c r="D50" s="64" t="s">
        <v>10</v>
      </c>
      <c r="E50" s="64" t="s">
        <v>11</v>
      </c>
      <c r="F50" s="64" t="s">
        <v>249</v>
      </c>
      <c r="G50" s="64"/>
      <c r="H50" s="64"/>
      <c r="I50" s="64" t="s">
        <v>403</v>
      </c>
      <c r="J50" s="5">
        <v>0.44600000000000001</v>
      </c>
      <c r="K50" s="6">
        <v>0.44600000000000001</v>
      </c>
      <c r="L50" s="5">
        <v>0.44600000000000001</v>
      </c>
      <c r="M50" s="5">
        <v>0.44600000000000001</v>
      </c>
      <c r="N50" s="7">
        <v>0.44600000000000001</v>
      </c>
      <c r="O50" s="56">
        <v>0.60299999999999998</v>
      </c>
      <c r="P50" s="56">
        <v>0.44600000000000001</v>
      </c>
      <c r="Q50" s="56">
        <v>0.44600000000000001</v>
      </c>
      <c r="R50" s="56">
        <v>0.44600000000000001</v>
      </c>
      <c r="S50" s="56">
        <v>0.44600000000000001</v>
      </c>
    </row>
    <row r="51" spans="1:19" x14ac:dyDescent="0.25">
      <c r="A51" s="63" t="s">
        <v>53</v>
      </c>
      <c r="B51" s="64" t="s">
        <v>129</v>
      </c>
      <c r="C51" s="64" t="s">
        <v>129</v>
      </c>
      <c r="D51" s="64" t="s">
        <v>10</v>
      </c>
      <c r="E51" s="64" t="s">
        <v>54</v>
      </c>
      <c r="F51" s="64" t="s">
        <v>249</v>
      </c>
      <c r="G51" s="64"/>
      <c r="H51" s="64"/>
      <c r="I51" s="64" t="s">
        <v>415</v>
      </c>
      <c r="J51" s="5">
        <v>0.25900000000000001</v>
      </c>
      <c r="K51" s="6">
        <v>0.25900000000000001</v>
      </c>
      <c r="L51" s="5">
        <v>0.25900000000000001</v>
      </c>
      <c r="M51" s="5">
        <v>0.25900000000000001</v>
      </c>
      <c r="N51" s="7">
        <v>0.25900000000000001</v>
      </c>
      <c r="O51" s="56">
        <v>0</v>
      </c>
      <c r="P51" s="56">
        <v>0.25900000000000001</v>
      </c>
      <c r="Q51" s="56">
        <v>0.25900000000000001</v>
      </c>
      <c r="R51" s="56">
        <v>0.25900000000000001</v>
      </c>
      <c r="S51" s="56">
        <v>0.25900000000000001</v>
      </c>
    </row>
    <row r="52" spans="1:19" x14ac:dyDescent="0.25">
      <c r="A52" s="63" t="s">
        <v>53</v>
      </c>
      <c r="B52" s="64" t="s">
        <v>129</v>
      </c>
      <c r="C52" s="64" t="s">
        <v>129</v>
      </c>
      <c r="D52" s="64" t="s">
        <v>10</v>
      </c>
      <c r="E52" s="64" t="s">
        <v>55</v>
      </c>
      <c r="F52" s="64" t="s">
        <v>249</v>
      </c>
      <c r="G52" s="64"/>
      <c r="H52" s="64"/>
      <c r="I52" s="64" t="s">
        <v>416</v>
      </c>
      <c r="J52" s="5">
        <v>1.2E-2</v>
      </c>
      <c r="K52" s="6">
        <v>1.2E-2</v>
      </c>
      <c r="L52" s="5">
        <v>1.2E-2</v>
      </c>
      <c r="M52" s="5">
        <v>1.2E-2</v>
      </c>
      <c r="N52" s="7">
        <v>1.2E-2</v>
      </c>
      <c r="O52" s="56">
        <v>1.6E-2</v>
      </c>
      <c r="P52" s="56">
        <v>1.2E-2</v>
      </c>
      <c r="Q52" s="56">
        <v>1.2E-2</v>
      </c>
      <c r="R52" s="56">
        <v>1.2E-2</v>
      </c>
      <c r="S52" s="56">
        <v>1.2E-2</v>
      </c>
    </row>
    <row r="53" spans="1:19" x14ac:dyDescent="0.25">
      <c r="A53" s="63" t="s">
        <v>53</v>
      </c>
      <c r="B53" s="64" t="s">
        <v>129</v>
      </c>
      <c r="C53" s="64" t="s">
        <v>129</v>
      </c>
      <c r="D53" s="64" t="s">
        <v>10</v>
      </c>
      <c r="E53" s="64" t="s">
        <v>56</v>
      </c>
      <c r="F53" s="64" t="s">
        <v>249</v>
      </c>
      <c r="G53" s="64"/>
      <c r="H53" s="64"/>
      <c r="I53" s="64" t="s">
        <v>417</v>
      </c>
      <c r="J53" s="5">
        <v>0</v>
      </c>
      <c r="K53" s="6">
        <v>0</v>
      </c>
      <c r="L53" s="5">
        <v>0</v>
      </c>
      <c r="M53" s="5">
        <v>0</v>
      </c>
      <c r="N53" s="7">
        <v>0</v>
      </c>
      <c r="O53" s="56">
        <v>0</v>
      </c>
      <c r="P53" s="56">
        <v>0</v>
      </c>
      <c r="Q53" s="56">
        <v>0</v>
      </c>
      <c r="R53" s="56">
        <v>0</v>
      </c>
      <c r="S53" s="56">
        <v>0</v>
      </c>
    </row>
    <row r="54" spans="1:19" x14ac:dyDescent="0.25">
      <c r="A54" s="63" t="s">
        <v>53</v>
      </c>
      <c r="B54" s="64" t="s">
        <v>129</v>
      </c>
      <c r="C54" s="64" t="s">
        <v>129</v>
      </c>
      <c r="D54" s="64" t="s">
        <v>148</v>
      </c>
      <c r="E54" s="64" t="s">
        <v>11</v>
      </c>
      <c r="F54" s="64" t="s">
        <v>249</v>
      </c>
      <c r="G54" s="64"/>
      <c r="H54" s="64"/>
      <c r="I54" s="64" t="s">
        <v>423</v>
      </c>
      <c r="J54" s="5">
        <v>0</v>
      </c>
      <c r="K54" s="6">
        <v>0</v>
      </c>
      <c r="L54" s="5">
        <v>0</v>
      </c>
      <c r="M54" s="5">
        <v>0</v>
      </c>
      <c r="N54" s="7">
        <v>0</v>
      </c>
      <c r="O54" s="56">
        <v>0</v>
      </c>
      <c r="P54" s="56">
        <v>0</v>
      </c>
      <c r="Q54" s="56">
        <v>0</v>
      </c>
      <c r="R54" s="56">
        <v>0</v>
      </c>
      <c r="S54" s="56">
        <v>0</v>
      </c>
    </row>
    <row r="55" spans="1:19" x14ac:dyDescent="0.25">
      <c r="A55" s="63" t="s">
        <v>53</v>
      </c>
      <c r="B55" s="64" t="s">
        <v>129</v>
      </c>
      <c r="C55" s="64" t="s">
        <v>129</v>
      </c>
      <c r="D55" s="64" t="s">
        <v>57</v>
      </c>
      <c r="E55" s="64" t="s">
        <v>11</v>
      </c>
      <c r="F55" s="64" t="s">
        <v>249</v>
      </c>
      <c r="G55" s="64"/>
      <c r="H55" s="64"/>
      <c r="I55" s="64" t="s">
        <v>425</v>
      </c>
      <c r="J55" s="5">
        <v>8.1000000000000003E-2</v>
      </c>
      <c r="K55" s="6">
        <v>8.1000000000000003E-2</v>
      </c>
      <c r="L55" s="5">
        <v>8.1000000000000003E-2</v>
      </c>
      <c r="M55" s="5">
        <v>8.1000000000000003E-2</v>
      </c>
      <c r="N55" s="7">
        <v>8.1000000000000003E-2</v>
      </c>
      <c r="O55" s="56">
        <v>0.109</v>
      </c>
      <c r="P55" s="56">
        <v>8.1000000000000003E-2</v>
      </c>
      <c r="Q55" s="56">
        <v>8.1000000000000003E-2</v>
      </c>
      <c r="R55" s="56">
        <v>8.1000000000000003E-2</v>
      </c>
      <c r="S55" s="56">
        <v>8.1000000000000003E-2</v>
      </c>
    </row>
    <row r="56" spans="1:19" x14ac:dyDescent="0.25">
      <c r="A56" s="63" t="s">
        <v>53</v>
      </c>
      <c r="B56" s="64" t="s">
        <v>129</v>
      </c>
      <c r="C56" s="64" t="s">
        <v>129</v>
      </c>
      <c r="D56" s="64" t="s">
        <v>58</v>
      </c>
      <c r="E56" s="64" t="s">
        <v>11</v>
      </c>
      <c r="F56" s="64" t="s">
        <v>249</v>
      </c>
      <c r="G56" s="64"/>
      <c r="H56" s="64"/>
      <c r="I56" s="64" t="s">
        <v>275</v>
      </c>
      <c r="J56" s="5">
        <v>0</v>
      </c>
      <c r="K56" s="6">
        <v>0</v>
      </c>
      <c r="L56" s="5">
        <v>0</v>
      </c>
      <c r="M56" s="5">
        <v>0</v>
      </c>
      <c r="N56" s="7">
        <v>0</v>
      </c>
      <c r="O56" s="56">
        <v>0</v>
      </c>
      <c r="P56" s="56">
        <v>0</v>
      </c>
      <c r="Q56" s="56">
        <v>0</v>
      </c>
      <c r="R56" s="56">
        <v>0</v>
      </c>
      <c r="S56" s="56">
        <v>0</v>
      </c>
    </row>
    <row r="57" spans="1:19" x14ac:dyDescent="0.25">
      <c r="A57" s="63" t="s">
        <v>53</v>
      </c>
      <c r="B57" s="64" t="s">
        <v>129</v>
      </c>
      <c r="C57" s="64" t="s">
        <v>129</v>
      </c>
      <c r="D57" s="64" t="s">
        <v>571</v>
      </c>
      <c r="E57" s="64" t="s">
        <v>11</v>
      </c>
      <c r="F57" s="64" t="s">
        <v>249</v>
      </c>
      <c r="G57" s="64"/>
      <c r="H57" s="64"/>
      <c r="I57" s="64" t="s">
        <v>279</v>
      </c>
      <c r="J57" s="5">
        <v>2E-3</v>
      </c>
      <c r="K57" s="6">
        <v>2E-3</v>
      </c>
      <c r="L57" s="5">
        <v>2E-3</v>
      </c>
      <c r="M57" s="5">
        <v>2E-3</v>
      </c>
      <c r="N57" s="7">
        <v>2E-3</v>
      </c>
      <c r="O57" s="56">
        <v>2E-3</v>
      </c>
      <c r="P57" s="56">
        <v>2E-3</v>
      </c>
      <c r="Q57" s="56">
        <v>2E-3</v>
      </c>
      <c r="R57" s="56">
        <v>2E-3</v>
      </c>
      <c r="S57" s="56">
        <v>2E-3</v>
      </c>
    </row>
    <row r="58" spans="1:19" x14ac:dyDescent="0.25">
      <c r="A58" s="63" t="s">
        <v>53</v>
      </c>
      <c r="B58" s="64" t="s">
        <v>129</v>
      </c>
      <c r="C58" s="64" t="s">
        <v>129</v>
      </c>
      <c r="D58" s="64" t="s">
        <v>1223</v>
      </c>
      <c r="E58" s="64" t="s">
        <v>11</v>
      </c>
      <c r="F58" s="64" t="s">
        <v>249</v>
      </c>
      <c r="G58" s="64"/>
      <c r="H58" s="64"/>
      <c r="I58" s="64" t="s">
        <v>427</v>
      </c>
      <c r="J58" s="5">
        <v>0</v>
      </c>
      <c r="K58" s="6">
        <v>0</v>
      </c>
      <c r="L58" s="5">
        <v>0</v>
      </c>
      <c r="M58" s="5">
        <v>0</v>
      </c>
      <c r="N58" s="7">
        <v>0</v>
      </c>
      <c r="O58" s="56">
        <v>0</v>
      </c>
      <c r="P58" s="56">
        <v>0</v>
      </c>
      <c r="Q58" s="56">
        <v>0</v>
      </c>
      <c r="R58" s="56">
        <v>0</v>
      </c>
      <c r="S58" s="56">
        <v>0</v>
      </c>
    </row>
    <row r="59" spans="1:19" x14ac:dyDescent="0.25">
      <c r="A59" s="63" t="s">
        <v>53</v>
      </c>
      <c r="B59" s="64" t="s">
        <v>129</v>
      </c>
      <c r="C59" s="64" t="s">
        <v>129</v>
      </c>
      <c r="D59" s="64" t="s">
        <v>71</v>
      </c>
      <c r="E59" s="64" t="s">
        <v>11</v>
      </c>
      <c r="F59" s="64" t="s">
        <v>249</v>
      </c>
      <c r="G59" s="64"/>
      <c r="H59" s="64"/>
      <c r="I59" s="64" t="s">
        <v>294</v>
      </c>
      <c r="J59" s="5">
        <v>1.2E-2</v>
      </c>
      <c r="K59" s="6">
        <v>1.2E-2</v>
      </c>
      <c r="L59" s="5">
        <v>1.2E-2</v>
      </c>
      <c r="M59" s="5">
        <v>1.2E-2</v>
      </c>
      <c r="N59" s="7">
        <v>1.2E-2</v>
      </c>
      <c r="O59" s="56">
        <v>1.6E-2</v>
      </c>
      <c r="P59" s="56">
        <v>1.2E-2</v>
      </c>
      <c r="Q59" s="56">
        <v>1.2E-2</v>
      </c>
      <c r="R59" s="56">
        <v>1.2E-2</v>
      </c>
      <c r="S59" s="56">
        <v>1.2E-2</v>
      </c>
    </row>
    <row r="60" spans="1:19" x14ac:dyDescent="0.25">
      <c r="A60" s="63" t="s">
        <v>53</v>
      </c>
      <c r="B60" s="64" t="s">
        <v>129</v>
      </c>
      <c r="C60" s="64" t="s">
        <v>129</v>
      </c>
      <c r="D60" s="64" t="s">
        <v>59</v>
      </c>
      <c r="E60" s="64" t="s">
        <v>11</v>
      </c>
      <c r="F60" s="64" t="s">
        <v>249</v>
      </c>
      <c r="G60" s="64"/>
      <c r="H60" s="64"/>
      <c r="I60" s="64" t="s">
        <v>296</v>
      </c>
      <c r="J60" s="5">
        <v>3.6999999999999998E-2</v>
      </c>
      <c r="K60" s="6">
        <v>3.6999999999999998E-2</v>
      </c>
      <c r="L60" s="5">
        <v>3.6999999999999998E-2</v>
      </c>
      <c r="M60" s="5">
        <v>3.6999999999999998E-2</v>
      </c>
      <c r="N60" s="7">
        <v>3.6999999999999998E-2</v>
      </c>
      <c r="O60" s="56">
        <v>0.05</v>
      </c>
      <c r="P60" s="56">
        <v>3.6999999999999998E-2</v>
      </c>
      <c r="Q60" s="56">
        <v>3.6999999999999998E-2</v>
      </c>
      <c r="R60" s="56">
        <v>3.6999999999999998E-2</v>
      </c>
      <c r="S60" s="56">
        <v>3.6999999999999998E-2</v>
      </c>
    </row>
    <row r="61" spans="1:19" x14ac:dyDescent="0.25">
      <c r="A61" s="63" t="s">
        <v>53</v>
      </c>
      <c r="B61" s="64" t="s">
        <v>129</v>
      </c>
      <c r="C61" s="64" t="s">
        <v>129</v>
      </c>
      <c r="D61" s="64" t="s">
        <v>60</v>
      </c>
      <c r="E61" s="64" t="s">
        <v>11</v>
      </c>
      <c r="F61" s="64" t="s">
        <v>249</v>
      </c>
      <c r="G61" s="64"/>
      <c r="H61" s="64"/>
      <c r="I61" s="64" t="s">
        <v>301</v>
      </c>
      <c r="J61" s="5">
        <v>6.0000000000000001E-3</v>
      </c>
      <c r="K61" s="6">
        <v>6.0000000000000001E-3</v>
      </c>
      <c r="L61" s="5">
        <v>6.0000000000000001E-3</v>
      </c>
      <c r="M61" s="5">
        <v>6.0000000000000001E-3</v>
      </c>
      <c r="N61" s="7">
        <v>6.0000000000000001E-3</v>
      </c>
      <c r="O61" s="56">
        <v>8.0000000000000002E-3</v>
      </c>
      <c r="P61" s="56">
        <v>6.0000000000000001E-3</v>
      </c>
      <c r="Q61" s="56">
        <v>6.0000000000000001E-3</v>
      </c>
      <c r="R61" s="56">
        <v>6.0000000000000001E-3</v>
      </c>
      <c r="S61" s="56">
        <v>6.0000000000000001E-3</v>
      </c>
    </row>
    <row r="62" spans="1:19" x14ac:dyDescent="0.25">
      <c r="A62" s="63" t="s">
        <v>53</v>
      </c>
      <c r="B62" s="64" t="s">
        <v>129</v>
      </c>
      <c r="C62" s="64" t="s">
        <v>129</v>
      </c>
      <c r="D62" s="64" t="s">
        <v>1224</v>
      </c>
      <c r="E62" s="64" t="s">
        <v>11</v>
      </c>
      <c r="F62" s="64" t="s">
        <v>249</v>
      </c>
      <c r="G62" s="64"/>
      <c r="H62" s="64"/>
      <c r="I62" s="64" t="s">
        <v>310</v>
      </c>
      <c r="J62" s="5">
        <v>1E-3</v>
      </c>
      <c r="K62" s="6">
        <v>1E-3</v>
      </c>
      <c r="L62" s="5">
        <v>1E-3</v>
      </c>
      <c r="M62" s="5">
        <v>1E-3</v>
      </c>
      <c r="N62" s="7">
        <v>1E-3</v>
      </c>
      <c r="O62" s="56">
        <v>2E-3</v>
      </c>
      <c r="P62" s="56">
        <v>1E-3</v>
      </c>
      <c r="Q62" s="56">
        <v>1E-3</v>
      </c>
      <c r="R62" s="56">
        <v>1E-3</v>
      </c>
      <c r="S62" s="56">
        <v>1E-3</v>
      </c>
    </row>
    <row r="63" spans="1:19" x14ac:dyDescent="0.25">
      <c r="A63" s="63" t="s">
        <v>53</v>
      </c>
      <c r="B63" s="64" t="s">
        <v>129</v>
      </c>
      <c r="C63" s="64" t="s">
        <v>129</v>
      </c>
      <c r="D63" s="64" t="s">
        <v>61</v>
      </c>
      <c r="E63" s="64" t="s">
        <v>11</v>
      </c>
      <c r="F63" s="64" t="s">
        <v>249</v>
      </c>
      <c r="G63" s="64"/>
      <c r="H63" s="64"/>
      <c r="I63" s="64" t="s">
        <v>314</v>
      </c>
      <c r="J63" s="5">
        <v>0</v>
      </c>
      <c r="K63" s="6">
        <v>0</v>
      </c>
      <c r="L63" s="5">
        <v>0</v>
      </c>
      <c r="M63" s="5">
        <v>0</v>
      </c>
      <c r="N63" s="7">
        <v>0</v>
      </c>
      <c r="O63" s="56">
        <v>1E-3</v>
      </c>
      <c r="P63" s="56">
        <v>0</v>
      </c>
      <c r="Q63" s="56">
        <v>0</v>
      </c>
      <c r="R63" s="56">
        <v>0</v>
      </c>
      <c r="S63" s="56">
        <v>0</v>
      </c>
    </row>
    <row r="64" spans="1:19" ht="14.5" x14ac:dyDescent="0.35">
      <c r="A64" s="57" t="s">
        <v>53</v>
      </c>
      <c r="B64" s="4" t="s">
        <v>129</v>
      </c>
      <c r="C64" s="4" t="s">
        <v>129</v>
      </c>
      <c r="D64" s="58" t="s">
        <v>62</v>
      </c>
      <c r="E64" s="4" t="s">
        <v>24</v>
      </c>
      <c r="F64" s="4" t="s">
        <v>249</v>
      </c>
      <c r="G64" s="4"/>
      <c r="H64" s="4"/>
      <c r="I64" s="4" t="s">
        <v>316</v>
      </c>
      <c r="J64" s="59">
        <v>0</v>
      </c>
      <c r="K64" s="60">
        <v>0</v>
      </c>
      <c r="L64" s="59">
        <v>0</v>
      </c>
      <c r="M64" s="59">
        <v>0</v>
      </c>
      <c r="N64" s="61">
        <v>0</v>
      </c>
      <c r="O64" s="62">
        <v>0</v>
      </c>
      <c r="P64" s="62">
        <v>0</v>
      </c>
      <c r="Q64" s="62">
        <v>0</v>
      </c>
      <c r="R64" s="62">
        <v>0</v>
      </c>
      <c r="S64" s="62">
        <v>0</v>
      </c>
    </row>
    <row r="65" spans="1:19" ht="14.5" x14ac:dyDescent="0.35">
      <c r="A65" s="57" t="s">
        <v>53</v>
      </c>
      <c r="B65" s="4" t="s">
        <v>129</v>
      </c>
      <c r="C65" s="4" t="s">
        <v>129</v>
      </c>
      <c r="D65" s="4" t="s">
        <v>188</v>
      </c>
      <c r="E65" s="66" t="s">
        <v>11</v>
      </c>
      <c r="F65" s="66" t="s">
        <v>249</v>
      </c>
      <c r="G65" s="66"/>
      <c r="H65" s="66"/>
      <c r="I65" s="66" t="s">
        <v>441</v>
      </c>
      <c r="J65" s="38">
        <v>0</v>
      </c>
      <c r="K65" s="39">
        <v>0</v>
      </c>
      <c r="L65" s="38">
        <v>0</v>
      </c>
      <c r="M65" s="38">
        <v>0</v>
      </c>
      <c r="N65" s="61">
        <v>0</v>
      </c>
      <c r="O65" s="62">
        <v>0</v>
      </c>
      <c r="P65" s="62">
        <v>0</v>
      </c>
      <c r="Q65" s="62">
        <v>0</v>
      </c>
      <c r="R65" s="62">
        <v>0</v>
      </c>
      <c r="S65" s="62">
        <v>0</v>
      </c>
    </row>
    <row r="66" spans="1:19" ht="14.5" x14ac:dyDescent="0.35">
      <c r="A66" s="57" t="s">
        <v>53</v>
      </c>
      <c r="B66" s="4" t="s">
        <v>129</v>
      </c>
      <c r="C66" s="4" t="s">
        <v>129</v>
      </c>
      <c r="D66" s="4" t="s">
        <v>63</v>
      </c>
      <c r="E66" s="66" t="s">
        <v>24</v>
      </c>
      <c r="F66" s="66" t="s">
        <v>249</v>
      </c>
      <c r="G66" s="66"/>
      <c r="H66" s="66"/>
      <c r="I66" s="66" t="s">
        <v>329</v>
      </c>
      <c r="J66" s="38">
        <v>5.0000000000000001E-3</v>
      </c>
      <c r="K66" s="39">
        <v>5.0000000000000001E-3</v>
      </c>
      <c r="L66" s="38">
        <v>5.0000000000000001E-3</v>
      </c>
      <c r="M66" s="38">
        <v>5.0000000000000001E-3</v>
      </c>
      <c r="N66" s="61">
        <v>5.0000000000000001E-3</v>
      </c>
      <c r="O66" s="62">
        <v>7.0000000000000001E-3</v>
      </c>
      <c r="P66" s="62">
        <v>5.0000000000000001E-3</v>
      </c>
      <c r="Q66" s="62">
        <v>5.0000000000000001E-3</v>
      </c>
      <c r="R66" s="62">
        <v>5.0000000000000001E-3</v>
      </c>
      <c r="S66" s="62">
        <v>5.0000000000000001E-3</v>
      </c>
    </row>
    <row r="67" spans="1:19" ht="14.5" x14ac:dyDescent="0.35">
      <c r="A67" s="57" t="s">
        <v>53</v>
      </c>
      <c r="B67" s="4" t="s">
        <v>129</v>
      </c>
      <c r="C67" s="4" t="s">
        <v>129</v>
      </c>
      <c r="D67" s="4" t="s">
        <v>64</v>
      </c>
      <c r="E67" s="66" t="s">
        <v>24</v>
      </c>
      <c r="F67" s="66" t="s">
        <v>249</v>
      </c>
      <c r="G67" s="66"/>
      <c r="H67" s="66"/>
      <c r="I67" s="66" t="s">
        <v>342</v>
      </c>
      <c r="J67" s="38">
        <v>7.0000000000000001E-3</v>
      </c>
      <c r="K67" s="39">
        <v>7.0000000000000001E-3</v>
      </c>
      <c r="L67" s="38">
        <v>7.0000000000000001E-3</v>
      </c>
      <c r="M67" s="38">
        <v>7.0000000000000001E-3</v>
      </c>
      <c r="N67" s="61">
        <v>7.0000000000000001E-3</v>
      </c>
      <c r="O67" s="62">
        <v>0.01</v>
      </c>
      <c r="P67" s="62">
        <v>7.0000000000000001E-3</v>
      </c>
      <c r="Q67" s="62">
        <v>7.0000000000000001E-3</v>
      </c>
      <c r="R67" s="62">
        <v>7.0000000000000001E-3</v>
      </c>
      <c r="S67" s="62">
        <v>7.0000000000000001E-3</v>
      </c>
    </row>
    <row r="68" spans="1:19" ht="14.5" x14ac:dyDescent="0.35">
      <c r="A68" s="57" t="s">
        <v>53</v>
      </c>
      <c r="B68" s="4" t="s">
        <v>129</v>
      </c>
      <c r="C68" s="4" t="s">
        <v>129</v>
      </c>
      <c r="D68" s="4" t="s">
        <v>65</v>
      </c>
      <c r="E68" s="4" t="s">
        <v>11</v>
      </c>
      <c r="F68" s="4" t="s">
        <v>249</v>
      </c>
      <c r="G68" s="4"/>
      <c r="H68" s="4"/>
      <c r="I68" s="4" t="s">
        <v>346</v>
      </c>
      <c r="J68" s="38">
        <v>3.9E-2</v>
      </c>
      <c r="K68" s="39">
        <v>3.9E-2</v>
      </c>
      <c r="L68" s="38">
        <v>3.9E-2</v>
      </c>
      <c r="M68" s="38">
        <v>3.9E-2</v>
      </c>
      <c r="N68" s="61">
        <v>3.9E-2</v>
      </c>
      <c r="O68" s="62">
        <v>5.1999999999999998E-2</v>
      </c>
      <c r="P68" s="62">
        <v>3.9E-2</v>
      </c>
      <c r="Q68" s="62">
        <v>3.9E-2</v>
      </c>
      <c r="R68" s="62">
        <v>3.9E-2</v>
      </c>
      <c r="S68" s="62">
        <v>3.9E-2</v>
      </c>
    </row>
    <row r="69" spans="1:19" ht="14.5" x14ac:dyDescent="0.35">
      <c r="A69" s="57" t="s">
        <v>53</v>
      </c>
      <c r="B69" s="4" t="s">
        <v>129</v>
      </c>
      <c r="C69" s="4" t="s">
        <v>129</v>
      </c>
      <c r="D69" s="4" t="s">
        <v>66</v>
      </c>
      <c r="E69" s="4" t="s">
        <v>11</v>
      </c>
      <c r="F69" s="4" t="s">
        <v>249</v>
      </c>
      <c r="G69" s="4"/>
      <c r="H69" s="4"/>
      <c r="I69" s="4" t="s">
        <v>455</v>
      </c>
      <c r="J69" s="38">
        <v>1E-3</v>
      </c>
      <c r="K69" s="39">
        <v>1E-3</v>
      </c>
      <c r="L69" s="38">
        <v>1E-3</v>
      </c>
      <c r="M69" s="38">
        <v>1E-3</v>
      </c>
      <c r="N69" s="61">
        <v>1E-3</v>
      </c>
      <c r="O69" s="62">
        <v>2E-3</v>
      </c>
      <c r="P69" s="62">
        <v>1E-3</v>
      </c>
      <c r="Q69" s="62">
        <v>1E-3</v>
      </c>
      <c r="R69" s="62">
        <v>1E-3</v>
      </c>
      <c r="S69" s="62">
        <v>1E-3</v>
      </c>
    </row>
    <row r="70" spans="1:19" ht="14.5" x14ac:dyDescent="0.35">
      <c r="A70" s="57" t="s">
        <v>53</v>
      </c>
      <c r="B70" s="4" t="s">
        <v>129</v>
      </c>
      <c r="C70" s="4" t="s">
        <v>129</v>
      </c>
      <c r="D70" s="4" t="s">
        <v>67</v>
      </c>
      <c r="E70" s="37" t="s">
        <v>11</v>
      </c>
      <c r="F70" s="4" t="s">
        <v>249</v>
      </c>
      <c r="G70" s="4"/>
      <c r="H70" s="4"/>
      <c r="I70" s="4" t="s">
        <v>456</v>
      </c>
      <c r="J70" s="38">
        <v>8.1000000000000003E-2</v>
      </c>
      <c r="K70" s="39">
        <v>8.1000000000000003E-2</v>
      </c>
      <c r="L70" s="38">
        <v>8.1000000000000003E-2</v>
      </c>
      <c r="M70" s="38">
        <v>8.1000000000000003E-2</v>
      </c>
      <c r="N70" s="61">
        <v>8.1000000000000003E-2</v>
      </c>
      <c r="O70" s="62">
        <v>0.108</v>
      </c>
      <c r="P70" s="62">
        <v>8.1000000000000003E-2</v>
      </c>
      <c r="Q70" s="62">
        <v>8.1000000000000003E-2</v>
      </c>
      <c r="R70" s="62">
        <v>8.1000000000000003E-2</v>
      </c>
      <c r="S70" s="62">
        <v>8.1000000000000003E-2</v>
      </c>
    </row>
    <row r="71" spans="1:19" ht="14.5" x14ac:dyDescent="0.35">
      <c r="A71" s="57" t="s">
        <v>53</v>
      </c>
      <c r="B71" s="4" t="s">
        <v>129</v>
      </c>
      <c r="C71" s="4" t="s">
        <v>129</v>
      </c>
      <c r="D71" s="4" t="s">
        <v>68</v>
      </c>
      <c r="E71" s="4" t="s">
        <v>11</v>
      </c>
      <c r="F71" s="4" t="s">
        <v>249</v>
      </c>
      <c r="G71" s="4"/>
      <c r="H71" s="4"/>
      <c r="I71" s="4" t="s">
        <v>462</v>
      </c>
      <c r="J71" s="38">
        <v>1.0999999999999999E-2</v>
      </c>
      <c r="K71" s="39">
        <v>1.0999999999999999E-2</v>
      </c>
      <c r="L71" s="38">
        <v>1.0999999999999999E-2</v>
      </c>
      <c r="M71" s="38">
        <v>1.0999999999999999E-2</v>
      </c>
      <c r="N71" s="61">
        <v>1.0999999999999999E-2</v>
      </c>
      <c r="O71" s="62">
        <v>1.4E-2</v>
      </c>
      <c r="P71" s="62">
        <v>1.0999999999999999E-2</v>
      </c>
      <c r="Q71" s="62">
        <v>1.0999999999999999E-2</v>
      </c>
      <c r="R71" s="62">
        <v>1.0999999999999999E-2</v>
      </c>
      <c r="S71" s="62">
        <v>1.0999999999999999E-2</v>
      </c>
    </row>
    <row r="72" spans="1:19" ht="14.5" x14ac:dyDescent="0.35">
      <c r="A72" s="57" t="s">
        <v>69</v>
      </c>
      <c r="B72" s="4" t="s">
        <v>129</v>
      </c>
      <c r="C72" s="4" t="s">
        <v>129</v>
      </c>
      <c r="D72" s="4" t="s">
        <v>10</v>
      </c>
      <c r="E72" s="4" t="s">
        <v>11</v>
      </c>
      <c r="F72" s="4" t="s">
        <v>392</v>
      </c>
      <c r="G72" s="4"/>
      <c r="H72" s="4"/>
      <c r="I72" s="4" t="s">
        <v>403</v>
      </c>
      <c r="J72" s="38">
        <v>1</v>
      </c>
      <c r="K72" s="39">
        <v>1</v>
      </c>
      <c r="L72" s="38">
        <v>1</v>
      </c>
      <c r="M72" s="38">
        <v>1</v>
      </c>
      <c r="N72" s="61">
        <v>1</v>
      </c>
      <c r="O72" s="62">
        <v>1</v>
      </c>
      <c r="P72" s="62">
        <v>1</v>
      </c>
      <c r="Q72" s="62">
        <v>1</v>
      </c>
      <c r="R72" s="62">
        <v>1</v>
      </c>
      <c r="S72" s="62">
        <v>1</v>
      </c>
    </row>
    <row r="73" spans="1:19" ht="14.5" x14ac:dyDescent="0.35">
      <c r="A73" s="57" t="s">
        <v>70</v>
      </c>
      <c r="B73" s="4" t="s">
        <v>129</v>
      </c>
      <c r="C73" s="4" t="s">
        <v>129</v>
      </c>
      <c r="D73" s="4" t="s">
        <v>10</v>
      </c>
      <c r="E73" s="4" t="s">
        <v>11</v>
      </c>
      <c r="F73" s="4" t="s">
        <v>262</v>
      </c>
      <c r="G73" s="4"/>
      <c r="H73" s="4"/>
      <c r="I73" s="4" t="s">
        <v>403</v>
      </c>
      <c r="J73" s="38">
        <v>0.27</v>
      </c>
      <c r="K73" s="39">
        <v>0.27</v>
      </c>
      <c r="L73" s="38">
        <v>0.27</v>
      </c>
      <c r="M73" s="38">
        <v>0.27</v>
      </c>
      <c r="N73" s="61">
        <v>0.27</v>
      </c>
      <c r="O73" s="62">
        <v>0.27</v>
      </c>
      <c r="P73" s="62">
        <v>0.27</v>
      </c>
      <c r="Q73" s="62">
        <v>0.27</v>
      </c>
      <c r="R73" s="62">
        <v>0.27</v>
      </c>
      <c r="S73" s="62">
        <v>0.27</v>
      </c>
    </row>
    <row r="74" spans="1:19" ht="14.5" x14ac:dyDescent="0.35">
      <c r="A74" s="57" t="s">
        <v>70</v>
      </c>
      <c r="B74" s="4" t="s">
        <v>129</v>
      </c>
      <c r="C74" s="4" t="s">
        <v>129</v>
      </c>
      <c r="D74" s="4" t="s">
        <v>104</v>
      </c>
      <c r="E74" s="4" t="s">
        <v>11</v>
      </c>
      <c r="F74" s="4" t="s">
        <v>262</v>
      </c>
      <c r="G74" s="4"/>
      <c r="H74" s="4"/>
      <c r="I74" s="4" t="s">
        <v>450</v>
      </c>
      <c r="J74" s="38">
        <v>0.1</v>
      </c>
      <c r="K74" s="39">
        <v>0.1</v>
      </c>
      <c r="L74" s="38">
        <v>0.1</v>
      </c>
      <c r="M74" s="38">
        <v>0.1</v>
      </c>
      <c r="N74" s="61">
        <v>0.1</v>
      </c>
      <c r="O74" s="62">
        <v>0.1</v>
      </c>
      <c r="P74" s="62">
        <v>0.1</v>
      </c>
      <c r="Q74" s="62">
        <v>0.1</v>
      </c>
      <c r="R74" s="62">
        <v>0.1</v>
      </c>
      <c r="S74" s="62">
        <v>0.1</v>
      </c>
    </row>
    <row r="75" spans="1:19" ht="14.5" x14ac:dyDescent="0.35">
      <c r="A75" s="57" t="s">
        <v>70</v>
      </c>
      <c r="B75" s="4" t="s">
        <v>129</v>
      </c>
      <c r="C75" s="4" t="s">
        <v>129</v>
      </c>
      <c r="D75" s="4" t="s">
        <v>98</v>
      </c>
      <c r="E75" s="4" t="s">
        <v>11</v>
      </c>
      <c r="F75" s="4" t="s">
        <v>262</v>
      </c>
      <c r="G75" s="4"/>
      <c r="H75" s="4"/>
      <c r="I75" s="4" t="s">
        <v>451</v>
      </c>
      <c r="J75" s="38">
        <v>0</v>
      </c>
      <c r="K75" s="39">
        <v>0</v>
      </c>
      <c r="L75" s="38">
        <v>0</v>
      </c>
      <c r="M75" s="38">
        <v>0</v>
      </c>
      <c r="N75" s="61">
        <v>0</v>
      </c>
      <c r="O75" s="62">
        <v>0</v>
      </c>
      <c r="P75" s="62">
        <v>0</v>
      </c>
      <c r="Q75" s="62">
        <v>0</v>
      </c>
      <c r="R75" s="62">
        <v>0</v>
      </c>
      <c r="S75" s="62">
        <v>0</v>
      </c>
    </row>
    <row r="76" spans="1:19" ht="14.5" x14ac:dyDescent="0.35">
      <c r="A76" s="57" t="s">
        <v>70</v>
      </c>
      <c r="B76" s="4" t="s">
        <v>129</v>
      </c>
      <c r="C76" s="4" t="s">
        <v>129</v>
      </c>
      <c r="D76" s="4" t="s">
        <v>572</v>
      </c>
      <c r="E76" s="4" t="s">
        <v>24</v>
      </c>
      <c r="F76" s="4" t="s">
        <v>262</v>
      </c>
      <c r="G76" s="4"/>
      <c r="H76" s="4"/>
      <c r="I76" s="4" t="s">
        <v>368</v>
      </c>
      <c r="J76" s="38">
        <v>7.0000000000000007E-2</v>
      </c>
      <c r="K76" s="39">
        <v>7.0000000000000007E-2</v>
      </c>
      <c r="L76" s="38">
        <v>7.0000000000000007E-2</v>
      </c>
      <c r="M76" s="38">
        <v>7.0000000000000007E-2</v>
      </c>
      <c r="N76" s="61">
        <v>7.0000000000000007E-2</v>
      </c>
      <c r="O76" s="62">
        <v>7.0000000000000007E-2</v>
      </c>
      <c r="P76" s="62">
        <v>7.0000000000000007E-2</v>
      </c>
      <c r="Q76" s="62">
        <v>7.0000000000000007E-2</v>
      </c>
      <c r="R76" s="62">
        <v>7.0000000000000007E-2</v>
      </c>
      <c r="S76" s="62">
        <v>7.0000000000000007E-2</v>
      </c>
    </row>
    <row r="77" spans="1:19" ht="14.5" x14ac:dyDescent="0.35">
      <c r="A77" s="57" t="s">
        <v>70</v>
      </c>
      <c r="B77" s="4" t="s">
        <v>129</v>
      </c>
      <c r="C77" s="4" t="s">
        <v>129</v>
      </c>
      <c r="D77" s="4" t="s">
        <v>199</v>
      </c>
      <c r="E77" s="4" t="s">
        <v>11</v>
      </c>
      <c r="F77" s="4" t="s">
        <v>262</v>
      </c>
      <c r="G77" s="4"/>
      <c r="H77" s="4"/>
      <c r="I77" s="4" t="s">
        <v>454</v>
      </c>
      <c r="J77" s="38">
        <v>0.17</v>
      </c>
      <c r="K77" s="39">
        <v>0.17</v>
      </c>
      <c r="L77" s="38">
        <v>0.17</v>
      </c>
      <c r="M77" s="38">
        <v>0.17</v>
      </c>
      <c r="N77" s="61">
        <v>0.17</v>
      </c>
      <c r="O77" s="62">
        <v>0.17</v>
      </c>
      <c r="P77" s="62">
        <v>0.17</v>
      </c>
      <c r="Q77" s="62">
        <v>0.17</v>
      </c>
      <c r="R77" s="62">
        <v>0.17</v>
      </c>
      <c r="S77" s="62">
        <v>0.17</v>
      </c>
    </row>
    <row r="78" spans="1:19" ht="14.5" x14ac:dyDescent="0.35">
      <c r="A78" s="57" t="s">
        <v>70</v>
      </c>
      <c r="B78" s="4" t="s">
        <v>129</v>
      </c>
      <c r="C78" s="4" t="s">
        <v>129</v>
      </c>
      <c r="D78" s="4" t="s">
        <v>583</v>
      </c>
      <c r="E78" s="4" t="s">
        <v>24</v>
      </c>
      <c r="F78" s="4" t="s">
        <v>262</v>
      </c>
      <c r="G78" s="4"/>
      <c r="H78" s="4"/>
      <c r="I78" s="4" t="s">
        <v>375</v>
      </c>
      <c r="J78" s="38">
        <v>0.39</v>
      </c>
      <c r="K78" s="39">
        <v>0.39</v>
      </c>
      <c r="L78" s="38">
        <v>0.39</v>
      </c>
      <c r="M78" s="38">
        <v>0.39</v>
      </c>
      <c r="N78" s="61">
        <v>0.39</v>
      </c>
      <c r="O78" s="62">
        <v>0.39</v>
      </c>
      <c r="P78" s="62">
        <v>0.39</v>
      </c>
      <c r="Q78" s="62">
        <v>0.39</v>
      </c>
      <c r="R78" s="62">
        <v>0.39</v>
      </c>
      <c r="S78" s="62">
        <v>0.39</v>
      </c>
    </row>
    <row r="79" spans="1:19" ht="14.5" x14ac:dyDescent="0.35">
      <c r="A79" s="57" t="s">
        <v>71</v>
      </c>
      <c r="B79" s="4" t="s">
        <v>72</v>
      </c>
      <c r="C79" s="4" t="s">
        <v>129</v>
      </c>
      <c r="D79" s="4" t="s">
        <v>10</v>
      </c>
      <c r="E79" s="4" t="s">
        <v>11</v>
      </c>
      <c r="F79" s="4" t="s">
        <v>243</v>
      </c>
      <c r="G79" s="4" t="s">
        <v>586</v>
      </c>
      <c r="H79" s="4"/>
      <c r="I79" s="4" t="s">
        <v>403</v>
      </c>
      <c r="J79" s="38">
        <v>0.38</v>
      </c>
      <c r="K79" s="39">
        <v>0.434</v>
      </c>
      <c r="L79" s="38">
        <v>0.52</v>
      </c>
      <c r="M79" s="38">
        <v>0.38</v>
      </c>
      <c r="N79" s="61">
        <v>0.38</v>
      </c>
      <c r="O79" s="62">
        <v>0.9</v>
      </c>
      <c r="P79" s="62">
        <v>0.38</v>
      </c>
      <c r="Q79" s="62">
        <v>0.38</v>
      </c>
      <c r="R79" s="62">
        <v>0.38</v>
      </c>
      <c r="S79" s="62">
        <v>0.38</v>
      </c>
    </row>
    <row r="80" spans="1:19" ht="14.5" x14ac:dyDescent="0.35">
      <c r="A80" s="57" t="s">
        <v>71</v>
      </c>
      <c r="B80" s="4" t="s">
        <v>72</v>
      </c>
      <c r="C80" s="4" t="s">
        <v>129</v>
      </c>
      <c r="D80" s="4" t="s">
        <v>10</v>
      </c>
      <c r="E80" s="4" t="s">
        <v>54</v>
      </c>
      <c r="F80" s="4" t="s">
        <v>243</v>
      </c>
      <c r="G80" s="4" t="s">
        <v>586</v>
      </c>
      <c r="H80" s="4"/>
      <c r="I80" s="4" t="s">
        <v>415</v>
      </c>
      <c r="J80" s="38">
        <v>0.49399999999999999</v>
      </c>
      <c r="K80" s="39">
        <v>0.35799999999999998</v>
      </c>
      <c r="L80" s="38">
        <v>0.47</v>
      </c>
      <c r="M80" s="38">
        <v>0.49399999999999999</v>
      </c>
      <c r="N80" s="61">
        <v>0.49399999999999999</v>
      </c>
      <c r="O80" s="62">
        <v>0</v>
      </c>
      <c r="P80" s="62">
        <v>0.49399999999999999</v>
      </c>
      <c r="Q80" s="62">
        <v>0.49399999999999999</v>
      </c>
      <c r="R80" s="62">
        <v>0.49399999999999999</v>
      </c>
      <c r="S80" s="62">
        <v>0.49399999999999999</v>
      </c>
    </row>
    <row r="81" spans="1:19" ht="14.5" x14ac:dyDescent="0.35">
      <c r="A81" s="57" t="s">
        <v>71</v>
      </c>
      <c r="B81" s="4" t="s">
        <v>479</v>
      </c>
      <c r="C81" s="4" t="s">
        <v>129</v>
      </c>
      <c r="D81" s="58" t="s">
        <v>73</v>
      </c>
      <c r="E81" s="4" t="s">
        <v>11</v>
      </c>
      <c r="F81" s="4" t="s">
        <v>243</v>
      </c>
      <c r="G81" s="4" t="s">
        <v>636</v>
      </c>
      <c r="H81" s="4"/>
      <c r="I81" s="4" t="s">
        <v>366</v>
      </c>
      <c r="J81" s="59">
        <v>7.2999999999999995E-2</v>
      </c>
      <c r="K81" s="60">
        <v>0.13400000000000001</v>
      </c>
      <c r="L81" s="59">
        <v>0.01</v>
      </c>
      <c r="M81" s="59">
        <v>7.2999999999999995E-2</v>
      </c>
      <c r="N81" s="61">
        <v>7.2999999999999995E-2</v>
      </c>
      <c r="O81" s="62">
        <v>0.1</v>
      </c>
      <c r="P81" s="62">
        <v>7.2999999999999995E-2</v>
      </c>
      <c r="Q81" s="62">
        <v>7.2999999999999995E-2</v>
      </c>
      <c r="R81" s="62">
        <v>7.2999999999999995E-2</v>
      </c>
      <c r="S81" s="62">
        <v>7.2999999999999995E-2</v>
      </c>
    </row>
    <row r="82" spans="1:19" ht="14.5" x14ac:dyDescent="0.35">
      <c r="A82" s="57" t="s">
        <v>71</v>
      </c>
      <c r="B82" s="4" t="s">
        <v>637</v>
      </c>
      <c r="C82" s="4" t="s">
        <v>129</v>
      </c>
      <c r="D82" s="4" t="s">
        <v>638</v>
      </c>
      <c r="E82" s="66" t="s">
        <v>11</v>
      </c>
      <c r="F82" s="66" t="s">
        <v>243</v>
      </c>
      <c r="G82" s="66" t="s">
        <v>639</v>
      </c>
      <c r="H82" s="66"/>
      <c r="I82" s="66" t="s">
        <v>640</v>
      </c>
      <c r="J82" s="38">
        <v>5.2999999999999999E-2</v>
      </c>
      <c r="K82" s="39">
        <v>7.3999999999999996E-2</v>
      </c>
      <c r="L82" s="38">
        <v>0</v>
      </c>
      <c r="M82" s="38">
        <v>5.2999999999999999E-2</v>
      </c>
      <c r="N82" s="61">
        <v>5.2999999999999999E-2</v>
      </c>
      <c r="O82" s="62">
        <v>0</v>
      </c>
      <c r="P82" s="62">
        <v>5.2999999999999999E-2</v>
      </c>
      <c r="Q82" s="62">
        <v>5.2999999999999999E-2</v>
      </c>
      <c r="R82" s="62">
        <v>5.2999999999999999E-2</v>
      </c>
      <c r="S82" s="62">
        <v>5.2999999999999999E-2</v>
      </c>
    </row>
    <row r="83" spans="1:19" ht="14.5" x14ac:dyDescent="0.35">
      <c r="A83" s="57" t="s">
        <v>74</v>
      </c>
      <c r="B83" s="4" t="s">
        <v>129</v>
      </c>
      <c r="C83" s="4" t="s">
        <v>129</v>
      </c>
      <c r="D83" s="58" t="s">
        <v>75</v>
      </c>
      <c r="E83" s="4" t="s">
        <v>11</v>
      </c>
      <c r="F83" s="4" t="s">
        <v>250</v>
      </c>
      <c r="G83" s="4"/>
      <c r="H83" s="4"/>
      <c r="I83" s="4" t="s">
        <v>377</v>
      </c>
      <c r="J83" s="59">
        <v>1</v>
      </c>
      <c r="K83" s="60">
        <v>1</v>
      </c>
      <c r="L83" s="59">
        <v>1</v>
      </c>
      <c r="M83" s="59">
        <v>1</v>
      </c>
      <c r="N83" s="61">
        <v>1</v>
      </c>
      <c r="O83" s="62">
        <v>1</v>
      </c>
      <c r="P83" s="62">
        <v>1</v>
      </c>
      <c r="Q83" s="62">
        <v>1</v>
      </c>
      <c r="R83" s="62">
        <v>1</v>
      </c>
      <c r="S83" s="62">
        <v>1</v>
      </c>
    </row>
    <row r="84" spans="1:19" ht="14.5" x14ac:dyDescent="0.35">
      <c r="A84" s="57" t="s">
        <v>76</v>
      </c>
      <c r="B84" s="4" t="s">
        <v>129</v>
      </c>
      <c r="C84" s="4" t="s">
        <v>129</v>
      </c>
      <c r="D84" s="58" t="s">
        <v>77</v>
      </c>
      <c r="E84" s="4" t="s">
        <v>11</v>
      </c>
      <c r="F84" s="4" t="s">
        <v>263</v>
      </c>
      <c r="G84" s="4"/>
      <c r="H84" s="4"/>
      <c r="I84" s="4" t="s">
        <v>391</v>
      </c>
      <c r="J84" s="59">
        <v>1</v>
      </c>
      <c r="K84" s="60">
        <v>1</v>
      </c>
      <c r="L84" s="59">
        <v>1</v>
      </c>
      <c r="M84" s="59">
        <v>1</v>
      </c>
      <c r="N84" s="61">
        <v>1</v>
      </c>
      <c r="O84" s="62">
        <v>1</v>
      </c>
      <c r="P84" s="62">
        <v>1</v>
      </c>
      <c r="Q84" s="62">
        <v>1</v>
      </c>
      <c r="R84" s="62">
        <v>1</v>
      </c>
      <c r="S84" s="62">
        <v>1</v>
      </c>
    </row>
    <row r="85" spans="1:19" ht="14.5" x14ac:dyDescent="0.35">
      <c r="A85" s="57" t="s">
        <v>78</v>
      </c>
      <c r="B85" s="4" t="s">
        <v>129</v>
      </c>
      <c r="C85" s="4" t="s">
        <v>129</v>
      </c>
      <c r="D85" s="58" t="s">
        <v>79</v>
      </c>
      <c r="E85" s="4" t="s">
        <v>24</v>
      </c>
      <c r="F85" s="4" t="s">
        <v>264</v>
      </c>
      <c r="G85" s="4"/>
      <c r="H85" s="4"/>
      <c r="I85" s="4" t="s">
        <v>1225</v>
      </c>
      <c r="J85" s="59">
        <v>1</v>
      </c>
      <c r="K85" s="60">
        <v>1</v>
      </c>
      <c r="L85" s="59">
        <v>1</v>
      </c>
      <c r="M85" s="59">
        <v>1</v>
      </c>
      <c r="N85" s="61">
        <v>1</v>
      </c>
      <c r="O85" s="62">
        <v>1</v>
      </c>
      <c r="P85" s="62">
        <v>1</v>
      </c>
      <c r="Q85" s="62">
        <v>1</v>
      </c>
      <c r="R85" s="62">
        <v>1</v>
      </c>
      <c r="S85" s="62">
        <v>1</v>
      </c>
    </row>
    <row r="86" spans="1:19" ht="14.5" x14ac:dyDescent="0.35">
      <c r="A86" s="57" t="s">
        <v>80</v>
      </c>
      <c r="B86" s="4" t="s">
        <v>129</v>
      </c>
      <c r="C86" s="4" t="s">
        <v>129</v>
      </c>
      <c r="D86" s="58" t="s">
        <v>10</v>
      </c>
      <c r="E86" s="4" t="s">
        <v>11</v>
      </c>
      <c r="F86" s="4" t="s">
        <v>413</v>
      </c>
      <c r="G86" s="4"/>
      <c r="H86" s="4"/>
      <c r="I86" s="4" t="s">
        <v>403</v>
      </c>
      <c r="J86" s="59">
        <v>1</v>
      </c>
      <c r="K86" s="60">
        <v>1</v>
      </c>
      <c r="L86" s="59">
        <v>1</v>
      </c>
      <c r="M86" s="59">
        <v>1</v>
      </c>
      <c r="N86" s="61">
        <v>1</v>
      </c>
      <c r="O86" s="62">
        <v>1</v>
      </c>
      <c r="P86" s="62">
        <v>1</v>
      </c>
      <c r="Q86" s="62">
        <v>1</v>
      </c>
      <c r="R86" s="62">
        <v>1</v>
      </c>
      <c r="S86" s="62">
        <v>1</v>
      </c>
    </row>
    <row r="87" spans="1:19" ht="14.5" x14ac:dyDescent="0.35">
      <c r="A87" s="57" t="s">
        <v>81</v>
      </c>
      <c r="B87" s="4" t="s">
        <v>129</v>
      </c>
      <c r="C87" s="4" t="s">
        <v>129</v>
      </c>
      <c r="D87" s="58" t="s">
        <v>10</v>
      </c>
      <c r="E87" s="4" t="s">
        <v>11</v>
      </c>
      <c r="F87" s="4" t="s">
        <v>408</v>
      </c>
      <c r="G87" s="4"/>
      <c r="H87" s="4"/>
      <c r="I87" s="4" t="s">
        <v>403</v>
      </c>
      <c r="J87" s="59">
        <v>1</v>
      </c>
      <c r="K87" s="60">
        <v>1</v>
      </c>
      <c r="L87" s="59">
        <v>1</v>
      </c>
      <c r="M87" s="59">
        <v>1</v>
      </c>
      <c r="N87" s="61">
        <v>1</v>
      </c>
      <c r="O87" s="62">
        <v>1</v>
      </c>
      <c r="P87" s="62">
        <v>1</v>
      </c>
      <c r="Q87" s="62">
        <v>1</v>
      </c>
      <c r="R87" s="62">
        <v>1</v>
      </c>
      <c r="S87" s="62">
        <v>1</v>
      </c>
    </row>
    <row r="88" spans="1:19" ht="14.5" x14ac:dyDescent="0.35">
      <c r="A88" s="57" t="s">
        <v>82</v>
      </c>
      <c r="B88" s="4" t="s">
        <v>129</v>
      </c>
      <c r="C88" s="4" t="s">
        <v>129</v>
      </c>
      <c r="D88" s="58" t="s">
        <v>10</v>
      </c>
      <c r="E88" s="4" t="s">
        <v>11</v>
      </c>
      <c r="F88" s="4" t="s">
        <v>409</v>
      </c>
      <c r="G88" s="4"/>
      <c r="H88" s="4"/>
      <c r="I88" s="4" t="s">
        <v>403</v>
      </c>
      <c r="J88" s="59">
        <v>1</v>
      </c>
      <c r="K88" s="60">
        <v>1</v>
      </c>
      <c r="L88" s="59">
        <v>1</v>
      </c>
      <c r="M88" s="59">
        <v>1</v>
      </c>
      <c r="N88" s="61">
        <v>1</v>
      </c>
      <c r="O88" s="62">
        <v>1</v>
      </c>
      <c r="P88" s="62">
        <v>1</v>
      </c>
      <c r="Q88" s="62">
        <v>1</v>
      </c>
      <c r="R88" s="62">
        <v>1</v>
      </c>
      <c r="S88" s="62">
        <v>1</v>
      </c>
    </row>
    <row r="89" spans="1:19" ht="14.5" x14ac:dyDescent="0.35">
      <c r="A89" s="57" t="s">
        <v>83</v>
      </c>
      <c r="B89" s="4" t="s">
        <v>129</v>
      </c>
      <c r="C89" s="4" t="s">
        <v>129</v>
      </c>
      <c r="D89" s="58" t="s">
        <v>19</v>
      </c>
      <c r="E89" s="4" t="s">
        <v>11</v>
      </c>
      <c r="F89" s="4" t="s">
        <v>395</v>
      </c>
      <c r="G89" s="4"/>
      <c r="H89" s="4"/>
      <c r="I89" s="4" t="s">
        <v>394</v>
      </c>
      <c r="J89" s="59">
        <v>0.95799999999999996</v>
      </c>
      <c r="K89" s="60">
        <v>0.124</v>
      </c>
      <c r="L89" s="59">
        <v>0</v>
      </c>
      <c r="M89" s="59">
        <v>0.95799999999999996</v>
      </c>
      <c r="N89" s="61">
        <v>0.95799999999999996</v>
      </c>
      <c r="O89" s="62">
        <v>0.95799999999999996</v>
      </c>
      <c r="P89" s="62">
        <v>0.95799999999999996</v>
      </c>
      <c r="Q89" s="62">
        <v>0.95799999999999996</v>
      </c>
      <c r="R89" s="62">
        <v>0.95799999999999996</v>
      </c>
      <c r="S89" s="62">
        <v>0.95799999999999996</v>
      </c>
    </row>
    <row r="90" spans="1:19" ht="14.5" x14ac:dyDescent="0.35">
      <c r="A90" s="57" t="s">
        <v>83</v>
      </c>
      <c r="B90" s="4" t="s">
        <v>129</v>
      </c>
      <c r="C90" s="4" t="s">
        <v>129</v>
      </c>
      <c r="D90" s="67" t="s">
        <v>84</v>
      </c>
      <c r="E90" s="4" t="s">
        <v>24</v>
      </c>
      <c r="F90" s="4" t="s">
        <v>395</v>
      </c>
      <c r="G90" s="4"/>
      <c r="H90" s="4"/>
      <c r="I90" s="4" t="s">
        <v>400</v>
      </c>
      <c r="J90" s="59">
        <v>5.0000000000000001E-3</v>
      </c>
      <c r="K90" s="60">
        <v>1E-3</v>
      </c>
      <c r="L90" s="59">
        <v>0</v>
      </c>
      <c r="M90" s="59">
        <v>5.0000000000000001E-3</v>
      </c>
      <c r="N90" s="61">
        <v>5.0000000000000001E-3</v>
      </c>
      <c r="O90" s="62">
        <v>5.0000000000000001E-3</v>
      </c>
      <c r="P90" s="62">
        <v>5.0000000000000001E-3</v>
      </c>
      <c r="Q90" s="62">
        <v>5.0000000000000001E-3</v>
      </c>
      <c r="R90" s="62">
        <v>5.0000000000000001E-3</v>
      </c>
      <c r="S90" s="62">
        <v>5.0000000000000001E-3</v>
      </c>
    </row>
    <row r="91" spans="1:19" ht="14.5" x14ac:dyDescent="0.35">
      <c r="A91" s="57" t="s">
        <v>83</v>
      </c>
      <c r="B91" s="4" t="s">
        <v>129</v>
      </c>
      <c r="C91" s="4" t="s">
        <v>129</v>
      </c>
      <c r="D91" s="67" t="s">
        <v>85</v>
      </c>
      <c r="E91" s="4" t="s">
        <v>24</v>
      </c>
      <c r="F91" s="4" t="s">
        <v>395</v>
      </c>
      <c r="G91" s="4"/>
      <c r="H91" s="4"/>
      <c r="I91" s="4" t="s">
        <v>402</v>
      </c>
      <c r="J91" s="59">
        <v>3.6999999999999998E-2</v>
      </c>
      <c r="K91" s="60">
        <v>2.3E-2</v>
      </c>
      <c r="L91" s="59">
        <v>0</v>
      </c>
      <c r="M91" s="59">
        <v>3.6999999999999998E-2</v>
      </c>
      <c r="N91" s="61">
        <v>3.6999999999999998E-2</v>
      </c>
      <c r="O91" s="62">
        <v>3.6999999999999998E-2</v>
      </c>
      <c r="P91" s="62">
        <v>3.6999999999999998E-2</v>
      </c>
      <c r="Q91" s="62">
        <v>3.6999999999999998E-2</v>
      </c>
      <c r="R91" s="62">
        <v>3.6999999999999998E-2</v>
      </c>
      <c r="S91" s="62">
        <v>3.6999999999999998E-2</v>
      </c>
    </row>
    <row r="92" spans="1:19" ht="14.5" x14ac:dyDescent="0.35">
      <c r="A92" s="57" t="s">
        <v>83</v>
      </c>
      <c r="B92" s="4" t="s">
        <v>129</v>
      </c>
      <c r="C92" s="4" t="s">
        <v>129</v>
      </c>
      <c r="D92" s="67" t="s">
        <v>641</v>
      </c>
      <c r="E92" s="4" t="s">
        <v>642</v>
      </c>
      <c r="F92" s="4" t="s">
        <v>395</v>
      </c>
      <c r="G92" s="4"/>
      <c r="H92" s="4"/>
      <c r="I92" s="4" t="s">
        <v>629</v>
      </c>
      <c r="J92" s="59">
        <v>0</v>
      </c>
      <c r="K92" s="60">
        <v>0.85199999999999998</v>
      </c>
      <c r="L92" s="59">
        <v>1</v>
      </c>
      <c r="M92" s="59">
        <v>0</v>
      </c>
      <c r="N92" s="61">
        <v>0</v>
      </c>
      <c r="O92" s="62">
        <v>0</v>
      </c>
      <c r="P92" s="62">
        <v>0</v>
      </c>
      <c r="Q92" s="62">
        <v>0</v>
      </c>
      <c r="R92" s="62">
        <v>0</v>
      </c>
      <c r="S92" s="62">
        <v>0</v>
      </c>
    </row>
    <row r="93" spans="1:19" ht="14.5" x14ac:dyDescent="0.35">
      <c r="A93" s="57" t="s">
        <v>86</v>
      </c>
      <c r="B93" s="4" t="s">
        <v>129</v>
      </c>
      <c r="C93" s="4" t="s">
        <v>129</v>
      </c>
      <c r="D93" s="67" t="s">
        <v>87</v>
      </c>
      <c r="E93" s="4" t="s">
        <v>11</v>
      </c>
      <c r="F93" s="4" t="s">
        <v>239</v>
      </c>
      <c r="G93" s="4"/>
      <c r="H93" s="4"/>
      <c r="I93" s="4" t="s">
        <v>240</v>
      </c>
      <c r="J93" s="59">
        <v>1</v>
      </c>
      <c r="K93" s="60">
        <v>1</v>
      </c>
      <c r="L93" s="59">
        <v>1</v>
      </c>
      <c r="M93" s="59">
        <v>1</v>
      </c>
      <c r="N93" s="61">
        <v>1</v>
      </c>
      <c r="O93" s="62">
        <v>1</v>
      </c>
      <c r="P93" s="62">
        <v>1</v>
      </c>
      <c r="Q93" s="62">
        <v>1</v>
      </c>
      <c r="R93" s="62">
        <v>1</v>
      </c>
      <c r="S93" s="62">
        <v>1</v>
      </c>
    </row>
    <row r="94" spans="1:19" ht="14.5" x14ac:dyDescent="0.35">
      <c r="A94" s="57" t="s">
        <v>88</v>
      </c>
      <c r="B94" s="4" t="s">
        <v>129</v>
      </c>
      <c r="C94" s="4" t="s">
        <v>129</v>
      </c>
      <c r="D94" s="58" t="s">
        <v>10</v>
      </c>
      <c r="E94" s="4" t="s">
        <v>11</v>
      </c>
      <c r="F94" s="4" t="s">
        <v>237</v>
      </c>
      <c r="G94" s="4"/>
      <c r="H94" s="4"/>
      <c r="I94" s="4" t="s">
        <v>403</v>
      </c>
      <c r="J94" s="59">
        <v>0.89400000000000002</v>
      </c>
      <c r="K94" s="60">
        <v>0.89400000000000002</v>
      </c>
      <c r="L94" s="59">
        <v>0.89400000000000002</v>
      </c>
      <c r="M94" s="59">
        <v>0.89400000000000002</v>
      </c>
      <c r="N94" s="61">
        <v>0.89400000000000002</v>
      </c>
      <c r="O94" s="62">
        <v>0.89400000000000002</v>
      </c>
      <c r="P94" s="62">
        <v>0.89400000000000002</v>
      </c>
      <c r="Q94" s="62">
        <v>0.89400000000000002</v>
      </c>
      <c r="R94" s="62">
        <v>0.89400000000000002</v>
      </c>
      <c r="S94" s="62">
        <v>0.89400000000000002</v>
      </c>
    </row>
    <row r="95" spans="1:19" ht="14.5" x14ac:dyDescent="0.35">
      <c r="A95" s="57" t="s">
        <v>88</v>
      </c>
      <c r="B95" s="4" t="s">
        <v>129</v>
      </c>
      <c r="C95" s="4" t="s">
        <v>129</v>
      </c>
      <c r="D95" s="58" t="s">
        <v>89</v>
      </c>
      <c r="E95" s="4" t="s">
        <v>11</v>
      </c>
      <c r="F95" s="4" t="s">
        <v>237</v>
      </c>
      <c r="G95" s="4"/>
      <c r="H95" s="4"/>
      <c r="I95" s="4" t="s">
        <v>238</v>
      </c>
      <c r="J95" s="59">
        <v>2.1999999999999999E-2</v>
      </c>
      <c r="K95" s="60">
        <v>2.1999999999999999E-2</v>
      </c>
      <c r="L95" s="59">
        <v>2.1999999999999999E-2</v>
      </c>
      <c r="M95" s="59">
        <v>2.1999999999999999E-2</v>
      </c>
      <c r="N95" s="61">
        <v>2.1999999999999999E-2</v>
      </c>
      <c r="O95" s="62">
        <v>2.1999999999999999E-2</v>
      </c>
      <c r="P95" s="62">
        <v>2.1999999999999999E-2</v>
      </c>
      <c r="Q95" s="62">
        <v>2.1999999999999999E-2</v>
      </c>
      <c r="R95" s="62">
        <v>2.1999999999999999E-2</v>
      </c>
      <c r="S95" s="62">
        <v>2.1999999999999999E-2</v>
      </c>
    </row>
    <row r="96" spans="1:19" ht="14.5" x14ac:dyDescent="0.35">
      <c r="A96" s="57" t="s">
        <v>88</v>
      </c>
      <c r="B96" s="4" t="s">
        <v>129</v>
      </c>
      <c r="C96" s="4" t="s">
        <v>129</v>
      </c>
      <c r="D96" s="58" t="s">
        <v>90</v>
      </c>
      <c r="E96" s="4" t="s">
        <v>11</v>
      </c>
      <c r="F96" s="4" t="s">
        <v>237</v>
      </c>
      <c r="G96" s="4"/>
      <c r="H96" s="4"/>
      <c r="I96" s="4" t="s">
        <v>271</v>
      </c>
      <c r="J96" s="59">
        <v>5.3999999999999999E-2</v>
      </c>
      <c r="K96" s="60">
        <v>5.3999999999999999E-2</v>
      </c>
      <c r="L96" s="59">
        <v>5.3999999999999999E-2</v>
      </c>
      <c r="M96" s="59">
        <v>5.3999999999999999E-2</v>
      </c>
      <c r="N96" s="61">
        <v>5.3999999999999999E-2</v>
      </c>
      <c r="O96" s="62">
        <v>5.3999999999999999E-2</v>
      </c>
      <c r="P96" s="62">
        <v>5.3999999999999999E-2</v>
      </c>
      <c r="Q96" s="62">
        <v>5.3999999999999999E-2</v>
      </c>
      <c r="R96" s="62">
        <v>5.3999999999999999E-2</v>
      </c>
      <c r="S96" s="62">
        <v>5.3999999999999999E-2</v>
      </c>
    </row>
    <row r="97" spans="1:19" ht="14.5" x14ac:dyDescent="0.35">
      <c r="A97" s="57" t="s">
        <v>88</v>
      </c>
      <c r="B97" s="4" t="s">
        <v>129</v>
      </c>
      <c r="C97" s="4" t="s">
        <v>129</v>
      </c>
      <c r="D97" s="58" t="s">
        <v>91</v>
      </c>
      <c r="E97" s="4" t="s">
        <v>24</v>
      </c>
      <c r="F97" s="4" t="s">
        <v>237</v>
      </c>
      <c r="G97" s="4"/>
      <c r="H97" s="4"/>
      <c r="I97" s="4" t="s">
        <v>1226</v>
      </c>
      <c r="J97" s="59">
        <v>0.03</v>
      </c>
      <c r="K97" s="60">
        <v>0.03</v>
      </c>
      <c r="L97" s="59">
        <v>0.03</v>
      </c>
      <c r="M97" s="59">
        <v>0.03</v>
      </c>
      <c r="N97" s="61">
        <v>0.03</v>
      </c>
      <c r="O97" s="62">
        <v>0.03</v>
      </c>
      <c r="P97" s="62">
        <v>0.03</v>
      </c>
      <c r="Q97" s="62">
        <v>0.03</v>
      </c>
      <c r="R97" s="62">
        <v>0.03</v>
      </c>
      <c r="S97" s="62">
        <v>0.03</v>
      </c>
    </row>
    <row r="98" spans="1:19" ht="14.5" x14ac:dyDescent="0.35">
      <c r="A98" s="57" t="s">
        <v>92</v>
      </c>
      <c r="B98" s="4" t="s">
        <v>129</v>
      </c>
      <c r="C98" s="4" t="s">
        <v>129</v>
      </c>
      <c r="D98" s="58" t="s">
        <v>10</v>
      </c>
      <c r="E98" s="4" t="s">
        <v>11</v>
      </c>
      <c r="F98" s="4" t="s">
        <v>410</v>
      </c>
      <c r="G98" s="4"/>
      <c r="H98" s="4"/>
      <c r="I98" s="4" t="s">
        <v>403</v>
      </c>
      <c r="J98" s="59">
        <v>1</v>
      </c>
      <c r="K98" s="60">
        <v>1</v>
      </c>
      <c r="L98" s="59">
        <v>1</v>
      </c>
      <c r="M98" s="59">
        <v>1</v>
      </c>
      <c r="N98" s="61">
        <v>1</v>
      </c>
      <c r="O98" s="62">
        <v>1</v>
      </c>
      <c r="P98" s="62">
        <v>1</v>
      </c>
      <c r="Q98" s="62">
        <v>1</v>
      </c>
      <c r="R98" s="62">
        <v>1</v>
      </c>
      <c r="S98" s="62">
        <v>1</v>
      </c>
    </row>
    <row r="99" spans="1:19" ht="14.5" x14ac:dyDescent="0.35">
      <c r="A99" s="57" t="s">
        <v>93</v>
      </c>
      <c r="B99" s="4" t="s">
        <v>129</v>
      </c>
      <c r="C99" s="4" t="s">
        <v>129</v>
      </c>
      <c r="D99" s="58" t="s">
        <v>94</v>
      </c>
      <c r="E99" s="4" t="s">
        <v>11</v>
      </c>
      <c r="F99" s="4" t="s">
        <v>369</v>
      </c>
      <c r="G99" s="4"/>
      <c r="H99" s="4"/>
      <c r="I99" s="4" t="s">
        <v>370</v>
      </c>
      <c r="J99" s="59">
        <v>1</v>
      </c>
      <c r="K99" s="60">
        <v>1</v>
      </c>
      <c r="L99" s="59">
        <v>1</v>
      </c>
      <c r="M99" s="59">
        <v>1</v>
      </c>
      <c r="N99" s="61">
        <v>1</v>
      </c>
      <c r="O99" s="62">
        <v>1</v>
      </c>
      <c r="P99" s="62">
        <v>1</v>
      </c>
      <c r="Q99" s="62">
        <v>1</v>
      </c>
      <c r="R99" s="62">
        <v>1</v>
      </c>
      <c r="S99" s="62">
        <v>1</v>
      </c>
    </row>
    <row r="100" spans="1:19" ht="14.5" x14ac:dyDescent="0.35">
      <c r="A100" s="57" t="s">
        <v>95</v>
      </c>
      <c r="B100" s="4" t="s">
        <v>129</v>
      </c>
      <c r="C100" s="4" t="s">
        <v>129</v>
      </c>
      <c r="D100" s="58" t="s">
        <v>96</v>
      </c>
      <c r="E100" s="4" t="s">
        <v>11</v>
      </c>
      <c r="F100" s="4" t="s">
        <v>307</v>
      </c>
      <c r="G100" s="4"/>
      <c r="H100" s="4"/>
      <c r="I100" s="4" t="s">
        <v>1227</v>
      </c>
      <c r="J100" s="59">
        <v>0.95799999999999996</v>
      </c>
      <c r="K100" s="60">
        <v>0.95799999999999996</v>
      </c>
      <c r="L100" s="59">
        <v>0.95799999999999996</v>
      </c>
      <c r="M100" s="59">
        <v>0.95799999999999996</v>
      </c>
      <c r="N100" s="61">
        <v>0.95799999999999996</v>
      </c>
      <c r="O100" s="62">
        <v>0.95799999999999996</v>
      </c>
      <c r="P100" s="62">
        <v>0.95799999999999996</v>
      </c>
      <c r="Q100" s="62">
        <v>0.95799999999999996</v>
      </c>
      <c r="R100" s="62">
        <v>0.95799999999999996</v>
      </c>
      <c r="S100" s="62">
        <v>0.95799999999999996</v>
      </c>
    </row>
    <row r="101" spans="1:19" ht="14.5" x14ac:dyDescent="0.35">
      <c r="A101" s="57" t="s">
        <v>95</v>
      </c>
      <c r="B101" s="4" t="s">
        <v>129</v>
      </c>
      <c r="C101" s="4" t="s">
        <v>129</v>
      </c>
      <c r="D101" s="58" t="s">
        <v>1228</v>
      </c>
      <c r="E101" s="4" t="s">
        <v>11</v>
      </c>
      <c r="F101" s="4" t="s">
        <v>307</v>
      </c>
      <c r="G101" s="4"/>
      <c r="H101" s="4"/>
      <c r="I101" s="4" t="s">
        <v>1229</v>
      </c>
      <c r="J101" s="59">
        <v>4.2000000000000003E-2</v>
      </c>
      <c r="K101" s="60">
        <v>4.2000000000000003E-2</v>
      </c>
      <c r="L101" s="59">
        <v>4.2000000000000003E-2</v>
      </c>
      <c r="M101" s="59">
        <v>4.2000000000000003E-2</v>
      </c>
      <c r="N101" s="61">
        <v>4.2000000000000003E-2</v>
      </c>
      <c r="O101" s="62">
        <v>4.2000000000000003E-2</v>
      </c>
      <c r="P101" s="62">
        <v>4.2000000000000003E-2</v>
      </c>
      <c r="Q101" s="62">
        <v>4.2000000000000003E-2</v>
      </c>
      <c r="R101" s="62">
        <v>4.2000000000000003E-2</v>
      </c>
      <c r="S101" s="62">
        <v>4.2000000000000003E-2</v>
      </c>
    </row>
    <row r="102" spans="1:19" ht="14.5" x14ac:dyDescent="0.35">
      <c r="A102" s="57" t="s">
        <v>97</v>
      </c>
      <c r="B102" s="4" t="s">
        <v>129</v>
      </c>
      <c r="C102" s="4" t="s">
        <v>129</v>
      </c>
      <c r="D102" s="58" t="s">
        <v>582</v>
      </c>
      <c r="E102" s="4" t="s">
        <v>11</v>
      </c>
      <c r="F102" s="4" t="s">
        <v>251</v>
      </c>
      <c r="G102" s="4"/>
      <c r="H102" s="4"/>
      <c r="I102" s="4" t="s">
        <v>372</v>
      </c>
      <c r="J102" s="59">
        <v>0.2</v>
      </c>
      <c r="K102" s="60">
        <v>0.2</v>
      </c>
      <c r="L102" s="59">
        <v>0.2</v>
      </c>
      <c r="M102" s="59">
        <v>0.2</v>
      </c>
      <c r="N102" s="61">
        <v>0.2</v>
      </c>
      <c r="O102" s="62">
        <v>0.2</v>
      </c>
      <c r="P102" s="62">
        <v>0.2</v>
      </c>
      <c r="Q102" s="62">
        <v>0.2</v>
      </c>
      <c r="R102" s="62">
        <v>0.2</v>
      </c>
      <c r="S102" s="62">
        <v>0.2</v>
      </c>
    </row>
    <row r="103" spans="1:19" ht="14.5" x14ac:dyDescent="0.35">
      <c r="A103" s="57" t="s">
        <v>97</v>
      </c>
      <c r="B103" s="4" t="s">
        <v>129</v>
      </c>
      <c r="C103" s="4" t="s">
        <v>129</v>
      </c>
      <c r="D103" s="58" t="s">
        <v>582</v>
      </c>
      <c r="E103" s="4" t="s">
        <v>24</v>
      </c>
      <c r="F103" s="4" t="s">
        <v>251</v>
      </c>
      <c r="G103" s="4"/>
      <c r="H103" s="4"/>
      <c r="I103" s="4" t="s">
        <v>373</v>
      </c>
      <c r="J103" s="59">
        <v>0.8</v>
      </c>
      <c r="K103" s="60">
        <v>0.8</v>
      </c>
      <c r="L103" s="59">
        <v>0.8</v>
      </c>
      <c r="M103" s="59">
        <v>0.8</v>
      </c>
      <c r="N103" s="61">
        <v>0.8</v>
      </c>
      <c r="O103" s="62">
        <v>0.8</v>
      </c>
      <c r="P103" s="62">
        <v>0.8</v>
      </c>
      <c r="Q103" s="62">
        <v>0.8</v>
      </c>
      <c r="R103" s="62">
        <v>0.8</v>
      </c>
      <c r="S103" s="62">
        <v>0.8</v>
      </c>
    </row>
    <row r="104" spans="1:19" ht="14.5" x14ac:dyDescent="0.35">
      <c r="A104" s="57" t="s">
        <v>97</v>
      </c>
      <c r="B104" s="4" t="s">
        <v>129</v>
      </c>
      <c r="C104" s="4" t="s">
        <v>129</v>
      </c>
      <c r="D104" s="58" t="s">
        <v>186</v>
      </c>
      <c r="E104" s="4" t="s">
        <v>24</v>
      </c>
      <c r="F104" s="4" t="s">
        <v>251</v>
      </c>
      <c r="G104" s="4"/>
      <c r="H104" s="4"/>
      <c r="I104" s="4" t="s">
        <v>374</v>
      </c>
      <c r="J104" s="59">
        <v>0</v>
      </c>
      <c r="K104" s="60">
        <v>0</v>
      </c>
      <c r="L104" s="59">
        <v>0</v>
      </c>
      <c r="M104" s="59">
        <v>0</v>
      </c>
      <c r="N104" s="61">
        <v>0</v>
      </c>
      <c r="O104" s="62">
        <v>0</v>
      </c>
      <c r="P104" s="62">
        <v>0</v>
      </c>
      <c r="Q104" s="62">
        <v>0</v>
      </c>
      <c r="R104" s="62">
        <v>0</v>
      </c>
      <c r="S104" s="62">
        <v>0</v>
      </c>
    </row>
    <row r="105" spans="1:19" ht="14.5" x14ac:dyDescent="0.35">
      <c r="A105" s="57" t="s">
        <v>97</v>
      </c>
      <c r="B105" s="4" t="s">
        <v>129</v>
      </c>
      <c r="C105" s="4" t="s">
        <v>129</v>
      </c>
      <c r="D105" s="58" t="s">
        <v>583</v>
      </c>
      <c r="E105" s="4" t="s">
        <v>24</v>
      </c>
      <c r="F105" s="4" t="s">
        <v>251</v>
      </c>
      <c r="G105" s="4"/>
      <c r="H105" s="4"/>
      <c r="I105" s="4" t="s">
        <v>375</v>
      </c>
      <c r="J105" s="59">
        <v>0</v>
      </c>
      <c r="K105" s="60">
        <v>0</v>
      </c>
      <c r="L105" s="59">
        <v>0</v>
      </c>
      <c r="M105" s="59">
        <v>0</v>
      </c>
      <c r="N105" s="61">
        <v>0</v>
      </c>
      <c r="O105" s="62">
        <v>0</v>
      </c>
      <c r="P105" s="62">
        <v>0</v>
      </c>
      <c r="Q105" s="62">
        <v>0</v>
      </c>
      <c r="R105" s="62">
        <v>0</v>
      </c>
      <c r="S105" s="62">
        <v>0</v>
      </c>
    </row>
    <row r="106" spans="1:19" ht="14.5" x14ac:dyDescent="0.35">
      <c r="A106" s="57" t="s">
        <v>99</v>
      </c>
      <c r="B106" s="4" t="s">
        <v>129</v>
      </c>
      <c r="C106" s="4" t="s">
        <v>129</v>
      </c>
      <c r="D106" s="58" t="s">
        <v>100</v>
      </c>
      <c r="E106" s="4" t="s">
        <v>11</v>
      </c>
      <c r="F106" s="4" t="s">
        <v>233</v>
      </c>
      <c r="G106" s="4"/>
      <c r="H106" s="4"/>
      <c r="I106" s="4" t="s">
        <v>234</v>
      </c>
      <c r="J106" s="59">
        <v>1</v>
      </c>
      <c r="K106" s="60">
        <v>1</v>
      </c>
      <c r="L106" s="59">
        <v>1</v>
      </c>
      <c r="M106" s="59">
        <v>1</v>
      </c>
      <c r="N106" s="61">
        <v>1</v>
      </c>
      <c r="O106" s="62">
        <v>1</v>
      </c>
      <c r="P106" s="62">
        <v>1</v>
      </c>
      <c r="Q106" s="62">
        <v>1</v>
      </c>
      <c r="R106" s="62">
        <v>1</v>
      </c>
      <c r="S106" s="62">
        <v>1</v>
      </c>
    </row>
    <row r="107" spans="1:19" ht="14.5" x14ac:dyDescent="0.35">
      <c r="A107" s="57" t="s">
        <v>1230</v>
      </c>
      <c r="B107" s="4" t="s">
        <v>129</v>
      </c>
      <c r="C107" s="4" t="s">
        <v>129</v>
      </c>
      <c r="D107" s="58" t="s">
        <v>131</v>
      </c>
      <c r="E107" s="4" t="s">
        <v>11</v>
      </c>
      <c r="F107" s="4" t="s">
        <v>1231</v>
      </c>
      <c r="G107" s="4"/>
      <c r="H107" s="4"/>
      <c r="I107" s="4" t="s">
        <v>1232</v>
      </c>
      <c r="J107" s="59">
        <v>1</v>
      </c>
      <c r="K107" s="60">
        <v>1</v>
      </c>
      <c r="L107" s="59">
        <v>1</v>
      </c>
      <c r="M107" s="59">
        <v>1</v>
      </c>
      <c r="N107" s="61">
        <v>1</v>
      </c>
      <c r="O107" s="62">
        <v>1</v>
      </c>
      <c r="P107" s="62">
        <v>1</v>
      </c>
      <c r="Q107" s="62">
        <v>1</v>
      </c>
      <c r="R107" s="62">
        <v>1</v>
      </c>
      <c r="S107" s="62">
        <v>1</v>
      </c>
    </row>
    <row r="108" spans="1:19" ht="14.5" x14ac:dyDescent="0.35">
      <c r="A108" s="57" t="s">
        <v>101</v>
      </c>
      <c r="B108" s="4" t="s">
        <v>129</v>
      </c>
      <c r="C108" s="4" t="s">
        <v>129</v>
      </c>
      <c r="D108" s="58" t="s">
        <v>102</v>
      </c>
      <c r="E108" s="4" t="s">
        <v>11</v>
      </c>
      <c r="F108" s="4" t="s">
        <v>420</v>
      </c>
      <c r="G108" s="4"/>
      <c r="H108" s="4"/>
      <c r="I108" s="4" t="s">
        <v>419</v>
      </c>
      <c r="J108" s="59">
        <v>1</v>
      </c>
      <c r="K108" s="60">
        <v>1</v>
      </c>
      <c r="L108" s="59">
        <v>1</v>
      </c>
      <c r="M108" s="59">
        <v>1</v>
      </c>
      <c r="N108" s="61">
        <v>1</v>
      </c>
      <c r="O108" s="62">
        <v>1</v>
      </c>
      <c r="P108" s="62">
        <v>1</v>
      </c>
      <c r="Q108" s="62">
        <v>1</v>
      </c>
      <c r="R108" s="62">
        <v>1</v>
      </c>
      <c r="S108" s="62">
        <v>1</v>
      </c>
    </row>
    <row r="109" spans="1:19" ht="14.5" x14ac:dyDescent="0.35">
      <c r="A109" s="57" t="s">
        <v>103</v>
      </c>
      <c r="B109" s="4" t="s">
        <v>129</v>
      </c>
      <c r="C109" s="4" t="s">
        <v>129</v>
      </c>
      <c r="D109" s="58" t="s">
        <v>25</v>
      </c>
      <c r="E109" s="4" t="s">
        <v>24</v>
      </c>
      <c r="F109" s="4" t="s">
        <v>358</v>
      </c>
      <c r="G109" s="4"/>
      <c r="H109" s="4"/>
      <c r="I109" s="4" t="s">
        <v>422</v>
      </c>
      <c r="J109" s="59">
        <v>8.9999999999999993E-3</v>
      </c>
      <c r="K109" s="60">
        <v>0</v>
      </c>
      <c r="L109" s="59">
        <v>8.0000000000000002E-3</v>
      </c>
      <c r="M109" s="59">
        <v>2E-3</v>
      </c>
      <c r="N109" s="61">
        <v>8.9999999999999993E-3</v>
      </c>
      <c r="O109" s="62">
        <v>0</v>
      </c>
      <c r="P109" s="62">
        <v>8.0000000000000002E-3</v>
      </c>
      <c r="Q109" s="62">
        <v>8.0000000000000002E-3</v>
      </c>
      <c r="R109" s="62">
        <v>8.0000000000000002E-3</v>
      </c>
      <c r="S109" s="62">
        <v>8.0000000000000002E-3</v>
      </c>
    </row>
    <row r="110" spans="1:19" ht="14.5" x14ac:dyDescent="0.35">
      <c r="A110" s="57" t="s">
        <v>103</v>
      </c>
      <c r="B110" s="4" t="s">
        <v>129</v>
      </c>
      <c r="C110" s="4" t="s">
        <v>129</v>
      </c>
      <c r="D110" s="58" t="s">
        <v>1223</v>
      </c>
      <c r="E110" s="4" t="s">
        <v>11</v>
      </c>
      <c r="F110" s="4" t="s">
        <v>358</v>
      </c>
      <c r="G110" s="4"/>
      <c r="H110" s="4"/>
      <c r="I110" s="4" t="s">
        <v>427</v>
      </c>
      <c r="J110" s="59">
        <v>0.01</v>
      </c>
      <c r="K110" s="60">
        <v>8.2000000000000003E-2</v>
      </c>
      <c r="L110" s="59">
        <v>7.0000000000000001E-3</v>
      </c>
      <c r="M110" s="59">
        <v>2E-3</v>
      </c>
      <c r="N110" s="61">
        <v>8.0000000000000002E-3</v>
      </c>
      <c r="O110" s="62">
        <v>0</v>
      </c>
      <c r="P110" s="62">
        <v>7.0000000000000001E-3</v>
      </c>
      <c r="Q110" s="62">
        <v>7.0000000000000001E-3</v>
      </c>
      <c r="R110" s="62">
        <v>7.0000000000000001E-3</v>
      </c>
      <c r="S110" s="62">
        <v>7.0000000000000001E-3</v>
      </c>
    </row>
    <row r="111" spans="1:19" ht="14.5" x14ac:dyDescent="0.35">
      <c r="A111" s="57" t="s">
        <v>103</v>
      </c>
      <c r="B111" s="4" t="s">
        <v>129</v>
      </c>
      <c r="C111" s="4" t="s">
        <v>129</v>
      </c>
      <c r="D111" s="58" t="s">
        <v>105</v>
      </c>
      <c r="E111" s="4" t="s">
        <v>24</v>
      </c>
      <c r="F111" s="4" t="s">
        <v>358</v>
      </c>
      <c r="G111" s="4"/>
      <c r="H111" s="4"/>
      <c r="I111" s="4" t="s">
        <v>452</v>
      </c>
      <c r="J111" s="59">
        <v>0.94599999999999995</v>
      </c>
      <c r="K111" s="60">
        <v>0.89600000000000002</v>
      </c>
      <c r="L111" s="59">
        <v>0.95799999999999996</v>
      </c>
      <c r="M111" s="59">
        <v>0.98899999999999999</v>
      </c>
      <c r="N111" s="61">
        <v>0.95399999999999996</v>
      </c>
      <c r="O111" s="62">
        <v>1</v>
      </c>
      <c r="P111" s="62">
        <v>0.95799999999999996</v>
      </c>
      <c r="Q111" s="62">
        <v>0.95799999999999996</v>
      </c>
      <c r="R111" s="62">
        <v>0.95799999999999996</v>
      </c>
      <c r="S111" s="62">
        <v>0.95799999999999996</v>
      </c>
    </row>
    <row r="112" spans="1:19" ht="14.5" x14ac:dyDescent="0.35">
      <c r="A112" s="57" t="s">
        <v>103</v>
      </c>
      <c r="B112" s="4" t="s">
        <v>129</v>
      </c>
      <c r="C112" s="4" t="s">
        <v>129</v>
      </c>
      <c r="D112" s="58" t="s">
        <v>106</v>
      </c>
      <c r="E112" s="4" t="s">
        <v>24</v>
      </c>
      <c r="F112" s="4" t="s">
        <v>358</v>
      </c>
      <c r="G112" s="4"/>
      <c r="H112" s="4"/>
      <c r="I112" s="4" t="s">
        <v>383</v>
      </c>
      <c r="J112" s="59">
        <v>3.5000000000000003E-2</v>
      </c>
      <c r="K112" s="60">
        <v>2.1999999999999999E-2</v>
      </c>
      <c r="L112" s="59">
        <v>2.7E-2</v>
      </c>
      <c r="M112" s="59">
        <v>7.0000000000000001E-3</v>
      </c>
      <c r="N112" s="61">
        <v>2.9000000000000001E-2</v>
      </c>
      <c r="O112" s="62">
        <v>0</v>
      </c>
      <c r="P112" s="62">
        <v>2.7E-2</v>
      </c>
      <c r="Q112" s="62">
        <v>2.7E-2</v>
      </c>
      <c r="R112" s="62">
        <v>2.7E-2</v>
      </c>
      <c r="S112" s="62">
        <v>2.7E-2</v>
      </c>
    </row>
    <row r="113" spans="1:19" ht="14.5" x14ac:dyDescent="0.35">
      <c r="A113" s="57" t="s">
        <v>107</v>
      </c>
      <c r="B113" s="4" t="s">
        <v>129</v>
      </c>
      <c r="C113" s="4" t="s">
        <v>129</v>
      </c>
      <c r="D113" s="58" t="s">
        <v>108</v>
      </c>
      <c r="E113" s="4" t="s">
        <v>24</v>
      </c>
      <c r="F113" s="4" t="s">
        <v>265</v>
      </c>
      <c r="G113" s="4"/>
      <c r="H113" s="4"/>
      <c r="I113" s="4" t="s">
        <v>643</v>
      </c>
      <c r="J113" s="59">
        <v>1</v>
      </c>
      <c r="K113" s="60">
        <v>1</v>
      </c>
      <c r="L113" s="59">
        <v>1</v>
      </c>
      <c r="M113" s="59">
        <v>1</v>
      </c>
      <c r="N113" s="61">
        <v>1</v>
      </c>
      <c r="O113" s="62">
        <v>1</v>
      </c>
      <c r="P113" s="62">
        <v>1</v>
      </c>
      <c r="Q113" s="62">
        <v>1</v>
      </c>
      <c r="R113" s="62">
        <v>1</v>
      </c>
      <c r="S113" s="62">
        <v>1</v>
      </c>
    </row>
    <row r="114" spans="1:19" ht="14.5" x14ac:dyDescent="0.35">
      <c r="A114" s="57" t="s">
        <v>109</v>
      </c>
      <c r="B114" s="4" t="s">
        <v>129</v>
      </c>
      <c r="C114" s="4" t="s">
        <v>129</v>
      </c>
      <c r="D114" s="58" t="s">
        <v>110</v>
      </c>
      <c r="E114" s="4" t="s">
        <v>11</v>
      </c>
      <c r="F114" s="4" t="s">
        <v>319</v>
      </c>
      <c r="G114" s="4"/>
      <c r="H114" s="4"/>
      <c r="I114" s="4" t="s">
        <v>458</v>
      </c>
      <c r="J114" s="59">
        <v>0.5</v>
      </c>
      <c r="K114" s="60">
        <v>0.5</v>
      </c>
      <c r="L114" s="59">
        <v>0.5</v>
      </c>
      <c r="M114" s="59">
        <v>0.5</v>
      </c>
      <c r="N114" s="61">
        <v>0.5</v>
      </c>
      <c r="O114" s="62">
        <v>0.5</v>
      </c>
      <c r="P114" s="62">
        <v>0.5</v>
      </c>
      <c r="Q114" s="62">
        <v>0.5</v>
      </c>
      <c r="R114" s="62">
        <v>0.5</v>
      </c>
      <c r="S114" s="62">
        <v>0.5</v>
      </c>
    </row>
    <row r="115" spans="1:19" ht="14.5" x14ac:dyDescent="0.35">
      <c r="A115" s="57" t="s">
        <v>109</v>
      </c>
      <c r="B115" s="4" t="s">
        <v>129</v>
      </c>
      <c r="C115" s="4" t="s">
        <v>129</v>
      </c>
      <c r="D115" s="58" t="s">
        <v>111</v>
      </c>
      <c r="E115" s="4" t="s">
        <v>11</v>
      </c>
      <c r="F115" s="4" t="s">
        <v>319</v>
      </c>
      <c r="G115" s="4"/>
      <c r="H115" s="4"/>
      <c r="I115" s="4" t="s">
        <v>460</v>
      </c>
      <c r="J115" s="59">
        <v>0.5</v>
      </c>
      <c r="K115" s="60">
        <v>0.5</v>
      </c>
      <c r="L115" s="59">
        <v>0.5</v>
      </c>
      <c r="M115" s="59">
        <v>0.5</v>
      </c>
      <c r="N115" s="61">
        <v>0.5</v>
      </c>
      <c r="O115" s="62">
        <v>0.5</v>
      </c>
      <c r="P115" s="62">
        <v>0.5</v>
      </c>
      <c r="Q115" s="62">
        <v>0.5</v>
      </c>
      <c r="R115" s="62">
        <v>0.5</v>
      </c>
      <c r="S115" s="62">
        <v>0.5</v>
      </c>
    </row>
    <row r="116" spans="1:19" ht="14.5" x14ac:dyDescent="0.35">
      <c r="A116" s="57" t="s">
        <v>112</v>
      </c>
      <c r="B116" s="4" t="s">
        <v>129</v>
      </c>
      <c r="C116" s="4" t="s">
        <v>129</v>
      </c>
      <c r="D116" s="58" t="s">
        <v>10</v>
      </c>
      <c r="E116" s="4" t="s">
        <v>11</v>
      </c>
      <c r="F116" s="4" t="s">
        <v>308</v>
      </c>
      <c r="G116" s="4"/>
      <c r="H116" s="4"/>
      <c r="I116" s="4" t="s">
        <v>403</v>
      </c>
      <c r="J116" s="59">
        <v>0.01</v>
      </c>
      <c r="K116" s="60">
        <v>0.01</v>
      </c>
      <c r="L116" s="59">
        <v>0.01</v>
      </c>
      <c r="M116" s="59">
        <v>0.01</v>
      </c>
      <c r="N116" s="61">
        <v>0.01</v>
      </c>
      <c r="O116" s="62">
        <v>0.01</v>
      </c>
      <c r="P116" s="62">
        <v>0.01</v>
      </c>
      <c r="Q116" s="62">
        <v>0.01</v>
      </c>
      <c r="R116" s="62">
        <v>0.01</v>
      </c>
      <c r="S116" s="62">
        <v>0.01</v>
      </c>
    </row>
    <row r="117" spans="1:19" ht="14.5" x14ac:dyDescent="0.35">
      <c r="A117" s="57" t="s">
        <v>112</v>
      </c>
      <c r="B117" s="4" t="s">
        <v>129</v>
      </c>
      <c r="C117" s="4" t="s">
        <v>129</v>
      </c>
      <c r="D117" s="58" t="s">
        <v>152</v>
      </c>
      <c r="E117" s="4" t="s">
        <v>11</v>
      </c>
      <c r="F117" s="4" t="s">
        <v>308</v>
      </c>
      <c r="G117" s="4"/>
      <c r="H117" s="4"/>
      <c r="I117" s="4" t="s">
        <v>357</v>
      </c>
      <c r="J117" s="59">
        <v>0.23</v>
      </c>
      <c r="K117" s="60">
        <v>0.23</v>
      </c>
      <c r="L117" s="59">
        <v>0.23</v>
      </c>
      <c r="M117" s="59">
        <v>0.23</v>
      </c>
      <c r="N117" s="61">
        <v>0.23</v>
      </c>
      <c r="O117" s="62">
        <v>0.23</v>
      </c>
      <c r="P117" s="62">
        <v>0.23</v>
      </c>
      <c r="Q117" s="62">
        <v>0.23</v>
      </c>
      <c r="R117" s="62">
        <v>0.23</v>
      </c>
      <c r="S117" s="62">
        <v>0.23</v>
      </c>
    </row>
    <row r="118" spans="1:19" ht="14.5" x14ac:dyDescent="0.35">
      <c r="A118" s="57" t="s">
        <v>112</v>
      </c>
      <c r="B118" s="4" t="s">
        <v>129</v>
      </c>
      <c r="C118" s="4" t="s">
        <v>129</v>
      </c>
      <c r="D118" s="58" t="s">
        <v>66</v>
      </c>
      <c r="E118" s="4" t="s">
        <v>11</v>
      </c>
      <c r="F118" s="4" t="s">
        <v>308</v>
      </c>
      <c r="G118" s="4"/>
      <c r="H118" s="4"/>
      <c r="I118" s="4" t="s">
        <v>455</v>
      </c>
      <c r="J118" s="59">
        <v>0.76</v>
      </c>
      <c r="K118" s="60">
        <v>0.76</v>
      </c>
      <c r="L118" s="59">
        <v>0.76</v>
      </c>
      <c r="M118" s="59">
        <v>0.76</v>
      </c>
      <c r="N118" s="61">
        <v>0.76</v>
      </c>
      <c r="O118" s="62">
        <v>0.76</v>
      </c>
      <c r="P118" s="62">
        <v>0.76</v>
      </c>
      <c r="Q118" s="62">
        <v>0.76</v>
      </c>
      <c r="R118" s="62">
        <v>0.76</v>
      </c>
      <c r="S118" s="62">
        <v>0.76</v>
      </c>
    </row>
    <row r="119" spans="1:19" ht="14.5" x14ac:dyDescent="0.35">
      <c r="A119" s="57" t="s">
        <v>64</v>
      </c>
      <c r="B119" s="4" t="s">
        <v>129</v>
      </c>
      <c r="C119" s="4" t="s">
        <v>129</v>
      </c>
      <c r="D119" s="58" t="s">
        <v>113</v>
      </c>
      <c r="E119" s="4" t="s">
        <v>11</v>
      </c>
      <c r="F119" s="4" t="s">
        <v>225</v>
      </c>
      <c r="G119" s="4"/>
      <c r="H119" s="4"/>
      <c r="I119" s="4" t="s">
        <v>865</v>
      </c>
      <c r="J119" s="59">
        <v>1</v>
      </c>
      <c r="K119" s="60">
        <v>1</v>
      </c>
      <c r="L119" s="59">
        <v>1</v>
      </c>
      <c r="M119" s="59">
        <v>1</v>
      </c>
      <c r="N119" s="61">
        <v>1</v>
      </c>
      <c r="O119" s="62">
        <v>1</v>
      </c>
      <c r="P119" s="62">
        <v>1</v>
      </c>
      <c r="Q119" s="62">
        <v>1</v>
      </c>
      <c r="R119" s="62">
        <v>1</v>
      </c>
      <c r="S119" s="62">
        <v>1</v>
      </c>
    </row>
    <row r="120" spans="1:19" ht="14.5" x14ac:dyDescent="0.35">
      <c r="A120" s="57" t="s">
        <v>114</v>
      </c>
      <c r="B120" s="4" t="s">
        <v>129</v>
      </c>
      <c r="C120" s="4" t="s">
        <v>129</v>
      </c>
      <c r="D120" s="58" t="s">
        <v>10</v>
      </c>
      <c r="E120" s="4" t="s">
        <v>55</v>
      </c>
      <c r="F120" s="4" t="s">
        <v>252</v>
      </c>
      <c r="G120" s="4"/>
      <c r="H120" s="4"/>
      <c r="I120" s="4" t="s">
        <v>416</v>
      </c>
      <c r="J120" s="59">
        <v>0.06</v>
      </c>
      <c r="K120" s="60">
        <v>0.06</v>
      </c>
      <c r="L120" s="59">
        <v>0.06</v>
      </c>
      <c r="M120" s="59">
        <v>0.06</v>
      </c>
      <c r="N120" s="61">
        <v>0.06</v>
      </c>
      <c r="O120" s="62">
        <v>0.06</v>
      </c>
      <c r="P120" s="62">
        <v>0.06</v>
      </c>
      <c r="Q120" s="62">
        <v>0.06</v>
      </c>
      <c r="R120" s="62">
        <v>0.06</v>
      </c>
      <c r="S120" s="62">
        <v>0.06</v>
      </c>
    </row>
    <row r="121" spans="1:19" ht="14.5" x14ac:dyDescent="0.35">
      <c r="A121" s="57" t="s">
        <v>114</v>
      </c>
      <c r="B121" s="4" t="s">
        <v>129</v>
      </c>
      <c r="C121" s="4" t="s">
        <v>129</v>
      </c>
      <c r="D121" s="58" t="s">
        <v>115</v>
      </c>
      <c r="E121" s="4" t="s">
        <v>11</v>
      </c>
      <c r="F121" s="4" t="s">
        <v>252</v>
      </c>
      <c r="G121" s="4"/>
      <c r="H121" s="4"/>
      <c r="I121" s="4" t="s">
        <v>435</v>
      </c>
      <c r="J121" s="59">
        <v>0.87</v>
      </c>
      <c r="K121" s="60">
        <v>0.87</v>
      </c>
      <c r="L121" s="59">
        <v>0.87</v>
      </c>
      <c r="M121" s="59">
        <v>0.87</v>
      </c>
      <c r="N121" s="61">
        <v>0.87</v>
      </c>
      <c r="O121" s="62">
        <v>0.87</v>
      </c>
      <c r="P121" s="62">
        <v>0.87</v>
      </c>
      <c r="Q121" s="62">
        <v>0.87</v>
      </c>
      <c r="R121" s="62">
        <v>0.87</v>
      </c>
      <c r="S121" s="62">
        <v>0.87</v>
      </c>
    </row>
    <row r="122" spans="1:19" ht="14.5" x14ac:dyDescent="0.35">
      <c r="A122" s="57" t="s">
        <v>114</v>
      </c>
      <c r="B122" s="58" t="s">
        <v>129</v>
      </c>
      <c r="C122" s="58" t="s">
        <v>129</v>
      </c>
      <c r="D122" s="4" t="s">
        <v>116</v>
      </c>
      <c r="E122" s="66" t="s">
        <v>11</v>
      </c>
      <c r="F122" s="66" t="s">
        <v>252</v>
      </c>
      <c r="G122" s="66"/>
      <c r="H122" s="66"/>
      <c r="I122" s="66" t="s">
        <v>352</v>
      </c>
      <c r="J122" s="38">
        <v>7.0000000000000007E-2</v>
      </c>
      <c r="K122" s="39">
        <v>7.0000000000000007E-2</v>
      </c>
      <c r="L122" s="38">
        <v>7.0000000000000007E-2</v>
      </c>
      <c r="M122" s="38">
        <v>7.0000000000000007E-2</v>
      </c>
      <c r="N122" s="61">
        <v>7.0000000000000007E-2</v>
      </c>
      <c r="O122" s="62">
        <v>7.0000000000000007E-2</v>
      </c>
      <c r="P122" s="62">
        <v>7.0000000000000007E-2</v>
      </c>
      <c r="Q122" s="62">
        <v>7.0000000000000007E-2</v>
      </c>
      <c r="R122" s="62">
        <v>7.0000000000000007E-2</v>
      </c>
      <c r="S122" s="62">
        <v>7.0000000000000007E-2</v>
      </c>
    </row>
    <row r="123" spans="1:19" ht="14.5" x14ac:dyDescent="0.35">
      <c r="A123" s="57" t="s">
        <v>117</v>
      </c>
      <c r="B123" s="4" t="s">
        <v>129</v>
      </c>
      <c r="C123" s="4" t="s">
        <v>129</v>
      </c>
      <c r="D123" s="58" t="s">
        <v>118</v>
      </c>
      <c r="E123" s="4" t="s">
        <v>11</v>
      </c>
      <c r="F123" s="4" t="s">
        <v>340</v>
      </c>
      <c r="G123" s="4"/>
      <c r="H123" s="4"/>
      <c r="I123" s="4" t="s">
        <v>341</v>
      </c>
      <c r="J123" s="59">
        <v>1</v>
      </c>
      <c r="K123" s="60">
        <v>1</v>
      </c>
      <c r="L123" s="59">
        <v>1</v>
      </c>
      <c r="M123" s="59">
        <v>1</v>
      </c>
      <c r="N123" s="61">
        <v>1</v>
      </c>
      <c r="O123" s="62">
        <v>1</v>
      </c>
      <c r="P123" s="62">
        <v>1</v>
      </c>
      <c r="Q123" s="62">
        <v>1</v>
      </c>
      <c r="R123" s="62">
        <v>1</v>
      </c>
      <c r="S123" s="62">
        <v>1</v>
      </c>
    </row>
    <row r="124" spans="1:19" ht="14.5" x14ac:dyDescent="0.35">
      <c r="A124" s="57" t="s">
        <v>119</v>
      </c>
      <c r="B124" s="4" t="s">
        <v>129</v>
      </c>
      <c r="C124" s="4" t="s">
        <v>129</v>
      </c>
      <c r="D124" s="58" t="s">
        <v>10</v>
      </c>
      <c r="E124" s="4" t="s">
        <v>11</v>
      </c>
      <c r="F124" s="4" t="s">
        <v>244</v>
      </c>
      <c r="G124" s="4"/>
      <c r="H124" s="4"/>
      <c r="I124" s="4" t="s">
        <v>403</v>
      </c>
      <c r="J124" s="59">
        <v>0.27</v>
      </c>
      <c r="K124" s="60">
        <v>0.27</v>
      </c>
      <c r="L124" s="59">
        <v>0.27</v>
      </c>
      <c r="M124" s="59">
        <v>0.27</v>
      </c>
      <c r="N124" s="61">
        <v>0.27</v>
      </c>
      <c r="O124" s="62">
        <v>0.27</v>
      </c>
      <c r="P124" s="62">
        <v>0.27</v>
      </c>
      <c r="Q124" s="62">
        <v>0.27</v>
      </c>
      <c r="R124" s="62">
        <v>0.27</v>
      </c>
      <c r="S124" s="62">
        <v>0.27</v>
      </c>
    </row>
    <row r="125" spans="1:19" ht="14.5" x14ac:dyDescent="0.35">
      <c r="A125" s="57" t="s">
        <v>119</v>
      </c>
      <c r="B125" s="4" t="s">
        <v>129</v>
      </c>
      <c r="C125" s="4" t="s">
        <v>129</v>
      </c>
      <c r="D125" s="58" t="s">
        <v>120</v>
      </c>
      <c r="E125" s="4" t="s">
        <v>11</v>
      </c>
      <c r="F125" s="4" t="s">
        <v>244</v>
      </c>
      <c r="G125" s="4"/>
      <c r="H125" s="4"/>
      <c r="I125" s="4" t="s">
        <v>426</v>
      </c>
      <c r="J125" s="59">
        <v>0.73</v>
      </c>
      <c r="K125" s="60">
        <v>0.73</v>
      </c>
      <c r="L125" s="59">
        <v>0.73</v>
      </c>
      <c r="M125" s="59">
        <v>0.73</v>
      </c>
      <c r="N125" s="61">
        <v>0.73</v>
      </c>
      <c r="O125" s="62">
        <v>0.73</v>
      </c>
      <c r="P125" s="62">
        <v>0.73</v>
      </c>
      <c r="Q125" s="62">
        <v>0.73</v>
      </c>
      <c r="R125" s="62">
        <v>0.73</v>
      </c>
      <c r="S125" s="62">
        <v>0.73</v>
      </c>
    </row>
    <row r="126" spans="1:19" ht="14.5" x14ac:dyDescent="0.35">
      <c r="A126" s="57" t="s">
        <v>121</v>
      </c>
      <c r="B126" s="4" t="s">
        <v>129</v>
      </c>
      <c r="C126" s="4" t="s">
        <v>129</v>
      </c>
      <c r="D126" s="58" t="s">
        <v>10</v>
      </c>
      <c r="E126" s="4" t="s">
        <v>11</v>
      </c>
      <c r="F126" s="4" t="s">
        <v>298</v>
      </c>
      <c r="G126" s="4"/>
      <c r="H126" s="4"/>
      <c r="I126" s="4" t="s">
        <v>403</v>
      </c>
      <c r="J126" s="59">
        <v>1</v>
      </c>
      <c r="K126" s="60">
        <v>1</v>
      </c>
      <c r="L126" s="59">
        <v>1</v>
      </c>
      <c r="M126" s="59">
        <v>1</v>
      </c>
      <c r="N126" s="61">
        <v>1</v>
      </c>
      <c r="O126" s="62">
        <v>1</v>
      </c>
      <c r="P126" s="62">
        <v>1</v>
      </c>
      <c r="Q126" s="62">
        <v>1</v>
      </c>
      <c r="R126" s="62">
        <v>1</v>
      </c>
      <c r="S126" s="62">
        <v>1</v>
      </c>
    </row>
    <row r="127" spans="1:19" ht="14.5" x14ac:dyDescent="0.35">
      <c r="A127" s="57" t="s">
        <v>122</v>
      </c>
      <c r="B127" s="4" t="s">
        <v>129</v>
      </c>
      <c r="C127" s="4" t="s">
        <v>129</v>
      </c>
      <c r="D127" s="58" t="s">
        <v>123</v>
      </c>
      <c r="E127" s="4" t="s">
        <v>11</v>
      </c>
      <c r="F127" s="4" t="s">
        <v>397</v>
      </c>
      <c r="G127" s="4"/>
      <c r="H127" s="4"/>
      <c r="I127" s="4" t="s">
        <v>430</v>
      </c>
      <c r="J127" s="59">
        <v>1</v>
      </c>
      <c r="K127" s="60">
        <v>1</v>
      </c>
      <c r="L127" s="59">
        <v>1</v>
      </c>
      <c r="M127" s="59">
        <v>1</v>
      </c>
      <c r="N127" s="61">
        <v>0.5</v>
      </c>
      <c r="O127" s="62">
        <v>1</v>
      </c>
      <c r="P127" s="62">
        <v>0.15</v>
      </c>
      <c r="Q127" s="62">
        <v>0.5</v>
      </c>
      <c r="R127" s="62">
        <v>0.5</v>
      </c>
      <c r="S127" s="62">
        <v>0.5</v>
      </c>
    </row>
    <row r="128" spans="1:19" ht="14.5" x14ac:dyDescent="0.35">
      <c r="A128" s="57" t="s">
        <v>122</v>
      </c>
      <c r="B128" s="4" t="s">
        <v>129</v>
      </c>
      <c r="C128" s="4" t="s">
        <v>129</v>
      </c>
      <c r="D128" s="58" t="s">
        <v>123</v>
      </c>
      <c r="E128" s="4" t="s">
        <v>54</v>
      </c>
      <c r="F128" s="4" t="s">
        <v>397</v>
      </c>
      <c r="G128" s="4"/>
      <c r="H128" s="4"/>
      <c r="I128" s="4" t="s">
        <v>431</v>
      </c>
      <c r="J128" s="59">
        <v>0</v>
      </c>
      <c r="K128" s="60">
        <v>0</v>
      </c>
      <c r="L128" s="59">
        <v>0</v>
      </c>
      <c r="M128" s="59">
        <v>0</v>
      </c>
      <c r="N128" s="61">
        <v>0.5</v>
      </c>
      <c r="O128" s="62">
        <v>0</v>
      </c>
      <c r="P128" s="62">
        <v>0.85</v>
      </c>
      <c r="Q128" s="62">
        <v>0.5</v>
      </c>
      <c r="R128" s="62">
        <v>0.5</v>
      </c>
      <c r="S128" s="62">
        <v>0.5</v>
      </c>
    </row>
    <row r="129" spans="1:19" ht="14.5" x14ac:dyDescent="0.35">
      <c r="A129" s="57" t="s">
        <v>1233</v>
      </c>
      <c r="B129" s="4" t="s">
        <v>129</v>
      </c>
      <c r="C129" s="4" t="s">
        <v>129</v>
      </c>
      <c r="D129" s="58" t="s">
        <v>10</v>
      </c>
      <c r="E129" s="4" t="s">
        <v>11</v>
      </c>
      <c r="F129" s="4" t="s">
        <v>1234</v>
      </c>
      <c r="G129" s="4"/>
      <c r="H129" s="4"/>
      <c r="I129" s="4" t="s">
        <v>403</v>
      </c>
      <c r="J129" s="59">
        <v>1</v>
      </c>
      <c r="K129" s="60">
        <v>1</v>
      </c>
      <c r="L129" s="59">
        <v>1</v>
      </c>
      <c r="M129" s="59">
        <v>1</v>
      </c>
      <c r="N129" s="61">
        <v>1</v>
      </c>
      <c r="O129" s="62">
        <v>1</v>
      </c>
      <c r="P129" s="62">
        <v>1</v>
      </c>
      <c r="Q129" s="62">
        <v>1</v>
      </c>
      <c r="R129" s="62">
        <v>1</v>
      </c>
      <c r="S129" s="62">
        <v>1</v>
      </c>
    </row>
    <row r="130" spans="1:19" ht="14.5" x14ac:dyDescent="0.35">
      <c r="A130" s="57" t="s">
        <v>124</v>
      </c>
      <c r="B130" s="4" t="s">
        <v>129</v>
      </c>
      <c r="C130" s="4" t="s">
        <v>129</v>
      </c>
      <c r="D130" s="58" t="s">
        <v>10</v>
      </c>
      <c r="E130" s="4" t="s">
        <v>11</v>
      </c>
      <c r="F130" s="4" t="s">
        <v>222</v>
      </c>
      <c r="G130" s="4"/>
      <c r="H130" s="4"/>
      <c r="I130" s="4" t="s">
        <v>403</v>
      </c>
      <c r="J130" s="59">
        <v>3.0000000000000001E-3</v>
      </c>
      <c r="K130" s="60">
        <v>2E-3</v>
      </c>
      <c r="L130" s="59">
        <v>0</v>
      </c>
      <c r="M130" s="59">
        <v>0</v>
      </c>
      <c r="N130" s="61">
        <v>6.0000000000000001E-3</v>
      </c>
      <c r="O130" s="62">
        <v>0</v>
      </c>
      <c r="P130" s="62">
        <v>1E-3</v>
      </c>
      <c r="Q130" s="62">
        <v>4.0000000000000001E-3</v>
      </c>
      <c r="R130" s="62">
        <v>0</v>
      </c>
      <c r="S130" s="62">
        <v>0</v>
      </c>
    </row>
    <row r="131" spans="1:19" ht="14.5" x14ac:dyDescent="0.35">
      <c r="A131" s="57" t="s">
        <v>124</v>
      </c>
      <c r="B131" s="4" t="s">
        <v>129</v>
      </c>
      <c r="C131" s="4" t="s">
        <v>129</v>
      </c>
      <c r="D131" s="58" t="s">
        <v>44</v>
      </c>
      <c r="E131" s="4" t="s">
        <v>11</v>
      </c>
      <c r="F131" s="4" t="s">
        <v>222</v>
      </c>
      <c r="G131" s="4"/>
      <c r="H131" s="4"/>
      <c r="I131" s="4" t="s">
        <v>428</v>
      </c>
      <c r="J131" s="59">
        <v>3.0000000000000001E-3</v>
      </c>
      <c r="K131" s="60">
        <v>1.2E-2</v>
      </c>
      <c r="L131" s="59">
        <v>0.152</v>
      </c>
      <c r="M131" s="59">
        <v>2.5000000000000001E-2</v>
      </c>
      <c r="N131" s="61">
        <v>2.4E-2</v>
      </c>
      <c r="O131" s="62">
        <v>0.13769999999999999</v>
      </c>
      <c r="P131" s="62">
        <v>0.17399999999999999</v>
      </c>
      <c r="Q131" s="62">
        <v>1.2999999999999999E-2</v>
      </c>
      <c r="R131" s="62">
        <v>0</v>
      </c>
      <c r="S131" s="62">
        <v>0</v>
      </c>
    </row>
    <row r="132" spans="1:19" ht="14.5" x14ac:dyDescent="0.35">
      <c r="A132" s="57" t="s">
        <v>124</v>
      </c>
      <c r="B132" s="4" t="s">
        <v>129</v>
      </c>
      <c r="C132" s="4" t="s">
        <v>129</v>
      </c>
      <c r="D132" s="58" t="s">
        <v>1235</v>
      </c>
      <c r="E132" s="4" t="s">
        <v>11</v>
      </c>
      <c r="F132" s="4" t="s">
        <v>222</v>
      </c>
      <c r="G132" s="4"/>
      <c r="H132" s="4"/>
      <c r="I132" s="4" t="s">
        <v>1236</v>
      </c>
      <c r="J132" s="59">
        <v>2E-3</v>
      </c>
      <c r="K132" s="60">
        <v>0.01</v>
      </c>
      <c r="L132" s="59">
        <v>0.111</v>
      </c>
      <c r="M132" s="59">
        <v>1.7999999999999999E-2</v>
      </c>
      <c r="N132" s="61">
        <v>1.2999999999999999E-2</v>
      </c>
      <c r="O132" s="62">
        <v>5.3699999999999998E-2</v>
      </c>
      <c r="P132" s="62">
        <v>7.2999999999999995E-2</v>
      </c>
      <c r="Q132" s="62">
        <v>5.8999999999999997E-2</v>
      </c>
      <c r="R132" s="62">
        <v>0</v>
      </c>
      <c r="S132" s="62">
        <v>0</v>
      </c>
    </row>
    <row r="133" spans="1:19" ht="14.5" x14ac:dyDescent="0.35">
      <c r="A133" s="57" t="s">
        <v>124</v>
      </c>
      <c r="B133" s="4" t="s">
        <v>129</v>
      </c>
      <c r="C133" s="4" t="s">
        <v>129</v>
      </c>
      <c r="D133" s="58" t="s">
        <v>125</v>
      </c>
      <c r="E133" s="4" t="s">
        <v>11</v>
      </c>
      <c r="F133" s="4" t="s">
        <v>222</v>
      </c>
      <c r="G133" s="4"/>
      <c r="H133" s="4"/>
      <c r="I133" s="4" t="s">
        <v>446</v>
      </c>
      <c r="J133" s="59">
        <v>0</v>
      </c>
      <c r="K133" s="60">
        <v>5.0000000000000001E-3</v>
      </c>
      <c r="L133" s="59">
        <v>3.9E-2</v>
      </c>
      <c r="M133" s="59">
        <v>6.0000000000000001E-3</v>
      </c>
      <c r="N133" s="61">
        <v>6.0000000000000001E-3</v>
      </c>
      <c r="O133" s="62">
        <v>4.7999999999999996E-3</v>
      </c>
      <c r="P133" s="62">
        <v>6.0000000000000001E-3</v>
      </c>
      <c r="Q133" s="62">
        <v>2E-3</v>
      </c>
      <c r="R133" s="62">
        <v>0</v>
      </c>
      <c r="S133" s="62">
        <v>0</v>
      </c>
    </row>
    <row r="134" spans="1:19" ht="14.5" x14ac:dyDescent="0.35">
      <c r="A134" s="57" t="s">
        <v>124</v>
      </c>
      <c r="B134" s="4" t="s">
        <v>129</v>
      </c>
      <c r="C134" s="4" t="s">
        <v>129</v>
      </c>
      <c r="D134" s="58" t="s">
        <v>110</v>
      </c>
      <c r="E134" s="4" t="s">
        <v>11</v>
      </c>
      <c r="F134" s="4" t="s">
        <v>222</v>
      </c>
      <c r="G134" s="4"/>
      <c r="H134" s="4"/>
      <c r="I134" s="4" t="s">
        <v>458</v>
      </c>
      <c r="J134" s="59">
        <v>0.51400000000000001</v>
      </c>
      <c r="K134" s="60">
        <v>0.53800000000000003</v>
      </c>
      <c r="L134" s="59">
        <v>0.41399999999999998</v>
      </c>
      <c r="M134" s="59">
        <v>0.51800000000000002</v>
      </c>
      <c r="N134" s="61">
        <v>0.48799999999999999</v>
      </c>
      <c r="O134" s="62">
        <v>0.44969999999999999</v>
      </c>
      <c r="P134" s="62">
        <v>0.41899999999999998</v>
      </c>
      <c r="Q134" s="62">
        <v>0.41699999999999998</v>
      </c>
      <c r="R134" s="62">
        <v>0.5</v>
      </c>
      <c r="S134" s="62">
        <v>0.5</v>
      </c>
    </row>
    <row r="135" spans="1:19" ht="14.5" x14ac:dyDescent="0.35">
      <c r="A135" s="57" t="s">
        <v>124</v>
      </c>
      <c r="B135" s="4" t="s">
        <v>129</v>
      </c>
      <c r="C135" s="4" t="s">
        <v>129</v>
      </c>
      <c r="D135" s="58" t="s">
        <v>111</v>
      </c>
      <c r="E135" s="4" t="s">
        <v>11</v>
      </c>
      <c r="F135" s="4" t="s">
        <v>222</v>
      </c>
      <c r="G135" s="4"/>
      <c r="H135" s="4"/>
      <c r="I135" s="4" t="s">
        <v>460</v>
      </c>
      <c r="J135" s="59">
        <v>0.47799999999999998</v>
      </c>
      <c r="K135" s="60">
        <v>0.432</v>
      </c>
      <c r="L135" s="59">
        <v>0.255</v>
      </c>
      <c r="M135" s="59">
        <v>0.42799999999999999</v>
      </c>
      <c r="N135" s="61">
        <v>0.46100000000000002</v>
      </c>
      <c r="O135" s="62">
        <v>0.33660000000000001</v>
      </c>
      <c r="P135" s="62">
        <v>0.30599999999999999</v>
      </c>
      <c r="Q135" s="62">
        <v>0.5</v>
      </c>
      <c r="R135" s="62">
        <v>0.5</v>
      </c>
      <c r="S135" s="62">
        <v>0.5</v>
      </c>
    </row>
    <row r="136" spans="1:19" ht="14.5" x14ac:dyDescent="0.35">
      <c r="A136" s="57" t="s">
        <v>124</v>
      </c>
      <c r="B136" s="4" t="s">
        <v>129</v>
      </c>
      <c r="C136" s="4" t="s">
        <v>129</v>
      </c>
      <c r="D136" s="58" t="s">
        <v>126</v>
      </c>
      <c r="E136" s="4" t="s">
        <v>11</v>
      </c>
      <c r="F136" s="4" t="s">
        <v>222</v>
      </c>
      <c r="G136" s="4"/>
      <c r="H136" s="4"/>
      <c r="I136" s="4" t="s">
        <v>401</v>
      </c>
      <c r="J136" s="59">
        <v>0</v>
      </c>
      <c r="K136" s="60">
        <v>1E-3</v>
      </c>
      <c r="L136" s="59">
        <v>1.0999999999999999E-2</v>
      </c>
      <c r="M136" s="59">
        <v>2E-3</v>
      </c>
      <c r="N136" s="61">
        <v>1E-3</v>
      </c>
      <c r="O136" s="62">
        <v>4.4999999999999997E-3</v>
      </c>
      <c r="P136" s="62">
        <v>6.0000000000000001E-3</v>
      </c>
      <c r="Q136" s="62">
        <v>2E-3</v>
      </c>
      <c r="R136" s="62">
        <v>0</v>
      </c>
      <c r="S136" s="62">
        <v>0</v>
      </c>
    </row>
    <row r="137" spans="1:19" ht="14.5" x14ac:dyDescent="0.35">
      <c r="A137" s="57" t="s">
        <v>124</v>
      </c>
      <c r="B137" s="4" t="s">
        <v>129</v>
      </c>
      <c r="C137" s="4" t="s">
        <v>129</v>
      </c>
      <c r="D137" s="58" t="s">
        <v>127</v>
      </c>
      <c r="E137" s="4" t="s">
        <v>11</v>
      </c>
      <c r="F137" s="4" t="s">
        <v>222</v>
      </c>
      <c r="G137" s="4"/>
      <c r="H137" s="4"/>
      <c r="I137" s="4" t="s">
        <v>463</v>
      </c>
      <c r="J137" s="59">
        <v>0</v>
      </c>
      <c r="K137" s="60">
        <v>0</v>
      </c>
      <c r="L137" s="59">
        <v>1.7999999999999999E-2</v>
      </c>
      <c r="M137" s="59">
        <v>3.0000000000000001E-3</v>
      </c>
      <c r="N137" s="61">
        <v>1E-3</v>
      </c>
      <c r="O137" s="62">
        <v>1.2999999999999999E-2</v>
      </c>
      <c r="P137" s="62">
        <v>1.4999999999999999E-2</v>
      </c>
      <c r="Q137" s="62">
        <v>3.0000000000000001E-3</v>
      </c>
      <c r="R137" s="62">
        <v>0</v>
      </c>
      <c r="S137" s="62">
        <v>0</v>
      </c>
    </row>
    <row r="138" spans="1:19" ht="14.5" x14ac:dyDescent="0.35">
      <c r="A138" s="57" t="s">
        <v>128</v>
      </c>
      <c r="B138" s="4" t="s">
        <v>129</v>
      </c>
      <c r="C138" s="4" t="s">
        <v>129</v>
      </c>
      <c r="D138" s="58" t="s">
        <v>10</v>
      </c>
      <c r="E138" s="4" t="s">
        <v>11</v>
      </c>
      <c r="F138" s="4" t="s">
        <v>219</v>
      </c>
      <c r="G138" s="4"/>
      <c r="H138" s="4"/>
      <c r="I138" s="4" t="s">
        <v>403</v>
      </c>
      <c r="J138" s="59">
        <v>5.0000000000000001E-3</v>
      </c>
      <c r="K138" s="60">
        <v>0</v>
      </c>
      <c r="L138" s="59">
        <v>0</v>
      </c>
      <c r="M138" s="59">
        <v>0</v>
      </c>
      <c r="N138" s="61">
        <v>7.0000000000000001E-3</v>
      </c>
      <c r="O138" s="62">
        <v>1.0999999999999999E-2</v>
      </c>
      <c r="P138" s="62">
        <v>1.0999999999999999E-2</v>
      </c>
      <c r="Q138" s="62">
        <v>5.0000000000000001E-3</v>
      </c>
      <c r="R138" s="62">
        <v>7.0000000000000001E-3</v>
      </c>
      <c r="S138" s="62">
        <v>7.0000000000000001E-3</v>
      </c>
    </row>
    <row r="139" spans="1:19" ht="14.5" x14ac:dyDescent="0.35">
      <c r="A139" s="57" t="s">
        <v>128</v>
      </c>
      <c r="B139" s="4" t="s">
        <v>129</v>
      </c>
      <c r="C139" s="4" t="s">
        <v>129</v>
      </c>
      <c r="D139" s="58" t="s">
        <v>130</v>
      </c>
      <c r="E139" s="4" t="s">
        <v>11</v>
      </c>
      <c r="F139" s="4" t="s">
        <v>219</v>
      </c>
      <c r="G139" s="4"/>
      <c r="H139" s="4"/>
      <c r="I139" s="4" t="s">
        <v>220</v>
      </c>
      <c r="J139" s="59">
        <v>3.0000000000000001E-3</v>
      </c>
      <c r="K139" s="60">
        <v>0</v>
      </c>
      <c r="L139" s="59">
        <v>0</v>
      </c>
      <c r="M139" s="59">
        <v>0</v>
      </c>
      <c r="N139" s="61">
        <v>2E-3</v>
      </c>
      <c r="O139" s="62">
        <v>3.0000000000000001E-3</v>
      </c>
      <c r="P139" s="62">
        <v>3.0000000000000001E-3</v>
      </c>
      <c r="Q139" s="62">
        <v>1E-3</v>
      </c>
      <c r="R139" s="62">
        <v>3.0000000000000001E-3</v>
      </c>
      <c r="S139" s="62">
        <v>3.0000000000000001E-3</v>
      </c>
    </row>
    <row r="140" spans="1:19" ht="14.5" x14ac:dyDescent="0.35">
      <c r="A140" s="57" t="s">
        <v>128</v>
      </c>
      <c r="B140" s="4" t="s">
        <v>129</v>
      </c>
      <c r="C140" s="4" t="s">
        <v>129</v>
      </c>
      <c r="D140" s="58" t="s">
        <v>131</v>
      </c>
      <c r="E140" s="4" t="s">
        <v>11</v>
      </c>
      <c r="F140" s="4" t="s">
        <v>219</v>
      </c>
      <c r="G140" s="4"/>
      <c r="H140" s="53"/>
      <c r="I140" s="4" t="s">
        <v>224</v>
      </c>
      <c r="J140" s="59">
        <v>0</v>
      </c>
      <c r="K140" s="60">
        <v>0</v>
      </c>
      <c r="L140" s="59">
        <v>0</v>
      </c>
      <c r="M140" s="59">
        <v>0</v>
      </c>
      <c r="N140" s="61">
        <v>0</v>
      </c>
      <c r="O140" s="62">
        <v>0</v>
      </c>
      <c r="P140" s="62">
        <v>0</v>
      </c>
      <c r="Q140" s="62">
        <v>0</v>
      </c>
      <c r="R140" s="62">
        <v>0</v>
      </c>
      <c r="S140" s="62">
        <v>0</v>
      </c>
    </row>
    <row r="141" spans="1:19" ht="14.5" x14ac:dyDescent="0.35">
      <c r="A141" s="57" t="s">
        <v>128</v>
      </c>
      <c r="B141" s="4" t="s">
        <v>129</v>
      </c>
      <c r="C141" s="4" t="s">
        <v>129</v>
      </c>
      <c r="D141" s="58" t="s">
        <v>132</v>
      </c>
      <c r="E141" s="4" t="s">
        <v>11</v>
      </c>
      <c r="F141" s="4" t="s">
        <v>219</v>
      </c>
      <c r="G141" s="4"/>
      <c r="H141" s="53"/>
      <c r="I141" s="4" t="s">
        <v>226</v>
      </c>
      <c r="J141" s="59">
        <v>2.8000000000000001E-2</v>
      </c>
      <c r="K141" s="60">
        <v>0</v>
      </c>
      <c r="L141" s="59">
        <v>0.29599999999999999</v>
      </c>
      <c r="M141" s="59">
        <v>0</v>
      </c>
      <c r="N141" s="61">
        <v>2.1999999999999999E-2</v>
      </c>
      <c r="O141" s="62">
        <v>3.2000000000000001E-2</v>
      </c>
      <c r="P141" s="62">
        <v>3.2000000000000001E-2</v>
      </c>
      <c r="Q141" s="62">
        <v>1.4E-2</v>
      </c>
      <c r="R141" s="62">
        <v>3.6999999999999998E-2</v>
      </c>
      <c r="S141" s="62">
        <v>3.7999999999999999E-2</v>
      </c>
    </row>
    <row r="142" spans="1:19" ht="14.5" x14ac:dyDescent="0.35">
      <c r="A142" s="57" t="s">
        <v>128</v>
      </c>
      <c r="B142" s="4" t="s">
        <v>129</v>
      </c>
      <c r="C142" s="4" t="s">
        <v>129</v>
      </c>
      <c r="D142" s="58" t="s">
        <v>133</v>
      </c>
      <c r="E142" s="4" t="s">
        <v>11</v>
      </c>
      <c r="F142" s="4" t="s">
        <v>219</v>
      </c>
      <c r="G142" s="4"/>
      <c r="H142" s="4"/>
      <c r="I142" s="4" t="s">
        <v>274</v>
      </c>
      <c r="J142" s="59">
        <v>6.0000000000000001E-3</v>
      </c>
      <c r="K142" s="60">
        <v>0</v>
      </c>
      <c r="L142" s="59">
        <v>0</v>
      </c>
      <c r="M142" s="59">
        <v>0</v>
      </c>
      <c r="N142" s="61">
        <v>1.7999999999999999E-2</v>
      </c>
      <c r="O142" s="62">
        <v>8.9999999999999993E-3</v>
      </c>
      <c r="P142" s="62">
        <v>8.9999999999999993E-3</v>
      </c>
      <c r="Q142" s="62">
        <v>7.0000000000000001E-3</v>
      </c>
      <c r="R142" s="62">
        <v>4.0000000000000001E-3</v>
      </c>
      <c r="S142" s="62">
        <v>4.0000000000000001E-3</v>
      </c>
    </row>
    <row r="143" spans="1:19" ht="14.5" x14ac:dyDescent="0.35">
      <c r="A143" s="57" t="s">
        <v>128</v>
      </c>
      <c r="B143" s="4" t="s">
        <v>129</v>
      </c>
      <c r="C143" s="4" t="s">
        <v>129</v>
      </c>
      <c r="D143" s="58" t="s">
        <v>134</v>
      </c>
      <c r="E143" s="4" t="s">
        <v>11</v>
      </c>
      <c r="F143" s="4" t="s">
        <v>219</v>
      </c>
      <c r="G143" s="4"/>
      <c r="H143" s="4"/>
      <c r="I143" s="4" t="s">
        <v>276</v>
      </c>
      <c r="J143" s="59">
        <v>5.0000000000000001E-3</v>
      </c>
      <c r="K143" s="60">
        <v>0</v>
      </c>
      <c r="L143" s="59">
        <v>4.8000000000000001E-2</v>
      </c>
      <c r="M143" s="59">
        <v>0</v>
      </c>
      <c r="N143" s="61">
        <v>2E-3</v>
      </c>
      <c r="O143" s="62">
        <v>6.0000000000000001E-3</v>
      </c>
      <c r="P143" s="62">
        <v>6.0000000000000001E-3</v>
      </c>
      <c r="Q143" s="62">
        <v>2E-3</v>
      </c>
      <c r="R143" s="62">
        <v>6.0000000000000001E-3</v>
      </c>
      <c r="S143" s="62">
        <v>6.0000000000000001E-3</v>
      </c>
    </row>
    <row r="144" spans="1:19" ht="14.5" x14ac:dyDescent="0.35">
      <c r="A144" s="57" t="s">
        <v>128</v>
      </c>
      <c r="B144" s="4" t="s">
        <v>129</v>
      </c>
      <c r="C144" s="4" t="s">
        <v>129</v>
      </c>
      <c r="D144" s="58" t="s">
        <v>135</v>
      </c>
      <c r="E144" s="4" t="s">
        <v>11</v>
      </c>
      <c r="F144" s="4" t="s">
        <v>219</v>
      </c>
      <c r="G144" s="4"/>
      <c r="H144" s="4"/>
      <c r="I144" s="4" t="s">
        <v>280</v>
      </c>
      <c r="J144" s="59">
        <v>4.8000000000000001E-2</v>
      </c>
      <c r="K144" s="60">
        <v>5.5E-2</v>
      </c>
      <c r="L144" s="59">
        <v>0.31</v>
      </c>
      <c r="M144" s="59">
        <v>5.5E-2</v>
      </c>
      <c r="N144" s="61">
        <v>3.7999999999999999E-2</v>
      </c>
      <c r="O144" s="62">
        <v>0.107</v>
      </c>
      <c r="P144" s="62">
        <v>0.107</v>
      </c>
      <c r="Q144" s="62">
        <v>2.5000000000000001E-2</v>
      </c>
      <c r="R144" s="62">
        <v>6.7000000000000004E-2</v>
      </c>
      <c r="S144" s="62">
        <v>6.7000000000000004E-2</v>
      </c>
    </row>
    <row r="145" spans="1:19" ht="14.5" x14ac:dyDescent="0.35">
      <c r="A145" s="57" t="s">
        <v>128</v>
      </c>
      <c r="B145" s="4" t="s">
        <v>129</v>
      </c>
      <c r="C145" s="4" t="s">
        <v>129</v>
      </c>
      <c r="D145" s="58" t="s">
        <v>34</v>
      </c>
      <c r="E145" s="4" t="s">
        <v>11</v>
      </c>
      <c r="F145" s="4" t="s">
        <v>219</v>
      </c>
      <c r="G145" s="4"/>
      <c r="H145" s="4"/>
      <c r="I145" s="4" t="s">
        <v>282</v>
      </c>
      <c r="J145" s="59">
        <v>2E-3</v>
      </c>
      <c r="K145" s="60">
        <v>0</v>
      </c>
      <c r="L145" s="59">
        <v>0</v>
      </c>
      <c r="M145" s="59">
        <v>0</v>
      </c>
      <c r="N145" s="61">
        <v>2E-3</v>
      </c>
      <c r="O145" s="62">
        <v>5.0000000000000001E-3</v>
      </c>
      <c r="P145" s="62">
        <v>5.0000000000000001E-3</v>
      </c>
      <c r="Q145" s="62">
        <v>2.9000000000000001E-2</v>
      </c>
      <c r="R145" s="62">
        <v>7.0000000000000001E-3</v>
      </c>
      <c r="S145" s="62">
        <v>7.0000000000000001E-3</v>
      </c>
    </row>
    <row r="146" spans="1:19" ht="14.5" x14ac:dyDescent="0.35">
      <c r="A146" s="57" t="s">
        <v>128</v>
      </c>
      <c r="B146" s="4" t="s">
        <v>129</v>
      </c>
      <c r="C146" s="4" t="s">
        <v>129</v>
      </c>
      <c r="D146" s="58" t="s">
        <v>69</v>
      </c>
      <c r="E146" s="4" t="s">
        <v>11</v>
      </c>
      <c r="F146" s="4" t="s">
        <v>219</v>
      </c>
      <c r="G146" s="4"/>
      <c r="H146" s="4"/>
      <c r="I146" s="4" t="s">
        <v>429</v>
      </c>
      <c r="J146" s="59">
        <v>1E-3</v>
      </c>
      <c r="K146" s="60">
        <v>0</v>
      </c>
      <c r="L146" s="59">
        <v>0</v>
      </c>
      <c r="M146" s="59">
        <v>0</v>
      </c>
      <c r="N146" s="61">
        <v>1E-3</v>
      </c>
      <c r="O146" s="62">
        <v>1E-3</v>
      </c>
      <c r="P146" s="62">
        <v>1E-3</v>
      </c>
      <c r="Q146" s="62">
        <v>6.0000000000000001E-3</v>
      </c>
      <c r="R146" s="62">
        <v>1E-3</v>
      </c>
      <c r="S146" s="62">
        <v>1E-3</v>
      </c>
    </row>
    <row r="147" spans="1:19" x14ac:dyDescent="0.25">
      <c r="A147" s="65" t="s">
        <v>128</v>
      </c>
      <c r="B147" s="65" t="s">
        <v>129</v>
      </c>
      <c r="C147" s="65" t="s">
        <v>129</v>
      </c>
      <c r="D147" s="65" t="s">
        <v>123</v>
      </c>
      <c r="E147" s="65" t="s">
        <v>11</v>
      </c>
      <c r="F147" s="65" t="s">
        <v>219</v>
      </c>
      <c r="G147" s="65"/>
      <c r="H147" s="65"/>
      <c r="I147" s="65" t="s">
        <v>430</v>
      </c>
      <c r="J147" s="56">
        <v>0.746</v>
      </c>
      <c r="K147" s="56">
        <v>0.77</v>
      </c>
      <c r="L147" s="56">
        <v>6.0000000000000001E-3</v>
      </c>
      <c r="M147" s="56">
        <v>0.77</v>
      </c>
      <c r="N147" s="56">
        <v>0.5</v>
      </c>
      <c r="O147" s="56">
        <v>0.57699999999999996</v>
      </c>
      <c r="P147" s="56">
        <v>0.57699999999999996</v>
      </c>
      <c r="Q147" s="56">
        <v>0.60699999999999998</v>
      </c>
      <c r="R147" s="56">
        <v>0.67</v>
      </c>
      <c r="S147" s="56">
        <v>0.66900000000000004</v>
      </c>
    </row>
    <row r="148" spans="1:19" x14ac:dyDescent="0.25">
      <c r="A148" s="65" t="s">
        <v>128</v>
      </c>
      <c r="B148" s="65" t="s">
        <v>129</v>
      </c>
      <c r="C148" s="65" t="s">
        <v>129</v>
      </c>
      <c r="D148" s="65" t="s">
        <v>14</v>
      </c>
      <c r="E148" s="65" t="s">
        <v>11</v>
      </c>
      <c r="F148" s="65" t="s">
        <v>219</v>
      </c>
      <c r="G148" s="65"/>
      <c r="H148" s="65"/>
      <c r="I148" s="65" t="s">
        <v>432</v>
      </c>
      <c r="J148" s="56">
        <v>0.14499999999999999</v>
      </c>
      <c r="K148" s="56">
        <v>0.17499999999999999</v>
      </c>
      <c r="L148" s="56">
        <v>0.34</v>
      </c>
      <c r="M148" s="56">
        <v>0.17499999999999999</v>
      </c>
      <c r="N148" s="56">
        <v>0.34899999999999998</v>
      </c>
      <c r="O148" s="56">
        <v>0.24199999999999999</v>
      </c>
      <c r="P148" s="56">
        <v>0.24199999999999999</v>
      </c>
      <c r="Q148" s="56">
        <v>0.28999999999999998</v>
      </c>
      <c r="R148" s="56">
        <v>0.189</v>
      </c>
      <c r="S148" s="56">
        <v>0.188</v>
      </c>
    </row>
    <row r="149" spans="1:19" x14ac:dyDescent="0.25">
      <c r="A149" s="65" t="s">
        <v>128</v>
      </c>
      <c r="B149" s="65" t="s">
        <v>129</v>
      </c>
      <c r="C149" s="65" t="s">
        <v>129</v>
      </c>
      <c r="D149" s="65" t="s">
        <v>644</v>
      </c>
      <c r="E149" s="65" t="s">
        <v>11</v>
      </c>
      <c r="F149" s="65" t="s">
        <v>219</v>
      </c>
      <c r="G149" s="65"/>
      <c r="H149" s="65"/>
      <c r="I149" s="65" t="s">
        <v>313</v>
      </c>
      <c r="J149" s="56">
        <v>0</v>
      </c>
      <c r="K149" s="56">
        <v>0</v>
      </c>
      <c r="L149" s="56">
        <v>0</v>
      </c>
      <c r="M149" s="56">
        <v>0</v>
      </c>
      <c r="N149" s="56">
        <v>0</v>
      </c>
      <c r="O149" s="56">
        <v>0</v>
      </c>
      <c r="P149" s="56">
        <v>0</v>
      </c>
      <c r="Q149" s="56">
        <v>0</v>
      </c>
      <c r="R149" s="56">
        <v>2E-3</v>
      </c>
      <c r="S149" s="56">
        <v>2E-3</v>
      </c>
    </row>
    <row r="150" spans="1:19" x14ac:dyDescent="0.25">
      <c r="A150" s="65" t="s">
        <v>128</v>
      </c>
      <c r="B150" s="65" t="s">
        <v>129</v>
      </c>
      <c r="C150" s="65" t="s">
        <v>129</v>
      </c>
      <c r="D150" s="65" t="s">
        <v>136</v>
      </c>
      <c r="E150" s="65" t="s">
        <v>24</v>
      </c>
      <c r="F150" s="65" t="s">
        <v>219</v>
      </c>
      <c r="G150" s="65"/>
      <c r="H150" s="65"/>
      <c r="I150" s="65" t="s">
        <v>318</v>
      </c>
      <c r="J150" s="56">
        <v>5.0000000000000001E-3</v>
      </c>
      <c r="K150" s="56">
        <v>0</v>
      </c>
      <c r="L150" s="56">
        <v>0</v>
      </c>
      <c r="M150" s="56">
        <v>0</v>
      </c>
      <c r="N150" s="56">
        <v>3.0000000000000001E-3</v>
      </c>
      <c r="O150" s="56">
        <v>5.0000000000000001E-3</v>
      </c>
      <c r="P150" s="56">
        <v>5.0000000000000001E-3</v>
      </c>
      <c r="Q150" s="56">
        <v>1E-3</v>
      </c>
      <c r="R150" s="56">
        <v>4.0000000000000001E-3</v>
      </c>
      <c r="S150" s="56">
        <v>4.0000000000000001E-3</v>
      </c>
    </row>
    <row r="151" spans="1:19" x14ac:dyDescent="0.25">
      <c r="A151" s="65" t="s">
        <v>128</v>
      </c>
      <c r="B151" s="65" t="s">
        <v>129</v>
      </c>
      <c r="C151" s="65" t="s">
        <v>129</v>
      </c>
      <c r="D151" s="65" t="s">
        <v>137</v>
      </c>
      <c r="E151" s="65" t="s">
        <v>24</v>
      </c>
      <c r="F151" s="65" t="s">
        <v>219</v>
      </c>
      <c r="G151" s="65"/>
      <c r="H151" s="65"/>
      <c r="I151" s="65" t="s">
        <v>324</v>
      </c>
      <c r="J151" s="56">
        <v>0</v>
      </c>
      <c r="K151" s="56">
        <v>0</v>
      </c>
      <c r="L151" s="56">
        <v>0</v>
      </c>
      <c r="M151" s="56">
        <v>0</v>
      </c>
      <c r="N151" s="56">
        <v>0</v>
      </c>
      <c r="O151" s="56">
        <v>0</v>
      </c>
      <c r="P151" s="56">
        <v>0</v>
      </c>
      <c r="Q151" s="56">
        <v>0</v>
      </c>
      <c r="R151" s="56">
        <v>0</v>
      </c>
      <c r="S151" s="56">
        <v>0</v>
      </c>
    </row>
    <row r="152" spans="1:19" x14ac:dyDescent="0.25">
      <c r="A152" s="65" t="s">
        <v>128</v>
      </c>
      <c r="B152" s="65" t="s">
        <v>129</v>
      </c>
      <c r="C152" s="65" t="s">
        <v>129</v>
      </c>
      <c r="D152" s="65" t="s">
        <v>138</v>
      </c>
      <c r="E152" s="65" t="s">
        <v>24</v>
      </c>
      <c r="F152" s="65" t="s">
        <v>219</v>
      </c>
      <c r="G152" s="65"/>
      <c r="H152" s="65"/>
      <c r="I152" s="65" t="s">
        <v>326</v>
      </c>
      <c r="J152" s="56">
        <v>0</v>
      </c>
      <c r="K152" s="56">
        <v>0</v>
      </c>
      <c r="L152" s="56">
        <v>0</v>
      </c>
      <c r="M152" s="56">
        <v>0</v>
      </c>
      <c r="N152" s="56">
        <v>0</v>
      </c>
      <c r="O152" s="56">
        <v>0</v>
      </c>
      <c r="P152" s="56">
        <v>0</v>
      </c>
      <c r="Q152" s="56">
        <v>0</v>
      </c>
      <c r="R152" s="56">
        <v>0</v>
      </c>
      <c r="S152" s="56">
        <v>0</v>
      </c>
    </row>
    <row r="153" spans="1:19" x14ac:dyDescent="0.25">
      <c r="A153" s="65" t="s">
        <v>128</v>
      </c>
      <c r="B153" s="65" t="s">
        <v>129</v>
      </c>
      <c r="C153" s="65" t="s">
        <v>129</v>
      </c>
      <c r="D153" s="65" t="s">
        <v>139</v>
      </c>
      <c r="E153" s="65" t="s">
        <v>11</v>
      </c>
      <c r="F153" s="65" t="s">
        <v>219</v>
      </c>
      <c r="G153" s="65"/>
      <c r="H153" s="65"/>
      <c r="I153" s="65" t="s">
        <v>339</v>
      </c>
      <c r="J153" s="56">
        <v>4.0000000000000001E-3</v>
      </c>
      <c r="K153" s="56">
        <v>0</v>
      </c>
      <c r="L153" s="56">
        <v>0</v>
      </c>
      <c r="M153" s="56">
        <v>0</v>
      </c>
      <c r="N153" s="56">
        <v>5.5E-2</v>
      </c>
      <c r="O153" s="56">
        <v>0</v>
      </c>
      <c r="P153" s="56">
        <v>0</v>
      </c>
      <c r="Q153" s="56">
        <v>1.2E-2</v>
      </c>
      <c r="R153" s="56">
        <v>0</v>
      </c>
      <c r="S153" s="56">
        <v>1E-3</v>
      </c>
    </row>
    <row r="154" spans="1:19" x14ac:dyDescent="0.25">
      <c r="A154" s="65" t="s">
        <v>128</v>
      </c>
      <c r="B154" s="65" t="s">
        <v>129</v>
      </c>
      <c r="C154" s="65" t="s">
        <v>129</v>
      </c>
      <c r="D154" s="65" t="s">
        <v>140</v>
      </c>
      <c r="E154" s="65" t="s">
        <v>24</v>
      </c>
      <c r="F154" s="65" t="s">
        <v>219</v>
      </c>
      <c r="G154" s="65"/>
      <c r="H154" s="65"/>
      <c r="I154" s="65" t="s">
        <v>355</v>
      </c>
      <c r="J154" s="56">
        <v>2E-3</v>
      </c>
      <c r="K154" s="56">
        <v>0</v>
      </c>
      <c r="L154" s="56">
        <v>0</v>
      </c>
      <c r="M154" s="56">
        <v>0</v>
      </c>
      <c r="N154" s="56">
        <v>1E-3</v>
      </c>
      <c r="O154" s="56">
        <v>2E-3</v>
      </c>
      <c r="P154" s="56">
        <v>2E-3</v>
      </c>
      <c r="Q154" s="56">
        <v>1E-3</v>
      </c>
      <c r="R154" s="56">
        <v>3.0000000000000001E-3</v>
      </c>
      <c r="S154" s="56">
        <v>3.0000000000000001E-3</v>
      </c>
    </row>
    <row r="155" spans="1:19" x14ac:dyDescent="0.25">
      <c r="A155" s="65" t="s">
        <v>141</v>
      </c>
      <c r="B155" s="65" t="s">
        <v>129</v>
      </c>
      <c r="C155" s="65" t="s">
        <v>129</v>
      </c>
      <c r="D155" s="65" t="s">
        <v>10</v>
      </c>
      <c r="E155" s="65" t="s">
        <v>11</v>
      </c>
      <c r="F155" s="65" t="s">
        <v>245</v>
      </c>
      <c r="G155" s="65"/>
      <c r="H155" s="65"/>
      <c r="I155" s="65" t="s">
        <v>403</v>
      </c>
      <c r="J155" s="56">
        <v>1</v>
      </c>
      <c r="K155" s="56">
        <v>1</v>
      </c>
      <c r="L155" s="56">
        <v>1</v>
      </c>
      <c r="M155" s="56">
        <v>1</v>
      </c>
      <c r="N155" s="56">
        <v>1</v>
      </c>
      <c r="O155" s="56">
        <v>1</v>
      </c>
      <c r="P155" s="56">
        <v>1</v>
      </c>
      <c r="Q155" s="56">
        <v>1</v>
      </c>
      <c r="R155" s="56">
        <v>1</v>
      </c>
      <c r="S155" s="56">
        <v>1</v>
      </c>
    </row>
    <row r="156" spans="1:19" x14ac:dyDescent="0.25">
      <c r="A156" s="65" t="s">
        <v>142</v>
      </c>
      <c r="B156" s="65" t="s">
        <v>129</v>
      </c>
      <c r="C156" s="65" t="s">
        <v>129</v>
      </c>
      <c r="D156" s="65" t="s">
        <v>10</v>
      </c>
      <c r="E156" s="65" t="s">
        <v>11</v>
      </c>
      <c r="F156" s="65" t="s">
        <v>253</v>
      </c>
      <c r="G156" s="65"/>
      <c r="H156" s="65"/>
      <c r="I156" s="65" t="s">
        <v>403</v>
      </c>
      <c r="J156" s="56">
        <v>0.51300000000000001</v>
      </c>
      <c r="K156" s="56">
        <v>0.51300000000000001</v>
      </c>
      <c r="L156" s="56">
        <v>0.51300000000000001</v>
      </c>
      <c r="M156" s="56">
        <v>0.51300000000000001</v>
      </c>
      <c r="N156" s="56">
        <v>0.51300000000000001</v>
      </c>
      <c r="O156" s="56">
        <v>0.51300000000000001</v>
      </c>
      <c r="P156" s="56">
        <v>0.51300000000000001</v>
      </c>
      <c r="Q156" s="56">
        <v>0.51300000000000001</v>
      </c>
      <c r="R156" s="56">
        <v>0.51300000000000001</v>
      </c>
      <c r="S156" s="56">
        <v>0.51300000000000001</v>
      </c>
    </row>
    <row r="157" spans="1:19" x14ac:dyDescent="0.25">
      <c r="A157" s="65" t="s">
        <v>142</v>
      </c>
      <c r="B157" s="65" t="s">
        <v>129</v>
      </c>
      <c r="C157" s="65" t="s">
        <v>129</v>
      </c>
      <c r="D157" s="65" t="s">
        <v>104</v>
      </c>
      <c r="E157" s="65" t="s">
        <v>11</v>
      </c>
      <c r="F157" s="65" t="s">
        <v>253</v>
      </c>
      <c r="G157" s="65"/>
      <c r="H157" s="65"/>
      <c r="I157" s="65" t="s">
        <v>450</v>
      </c>
      <c r="J157" s="56">
        <v>0.42099999999999999</v>
      </c>
      <c r="K157" s="56">
        <v>0.42099999999999999</v>
      </c>
      <c r="L157" s="56">
        <v>0.42099999999999999</v>
      </c>
      <c r="M157" s="56">
        <v>0.42099999999999999</v>
      </c>
      <c r="N157" s="56">
        <v>0.42099999999999999</v>
      </c>
      <c r="O157" s="56">
        <v>0.42099999999999999</v>
      </c>
      <c r="P157" s="56">
        <v>0.42099999999999999</v>
      </c>
      <c r="Q157" s="56">
        <v>0.42099999999999999</v>
      </c>
      <c r="R157" s="56">
        <v>0.42099999999999999</v>
      </c>
      <c r="S157" s="56">
        <v>0.42099999999999999</v>
      </c>
    </row>
    <row r="158" spans="1:19" x14ac:dyDescent="0.25">
      <c r="A158" s="65" t="s">
        <v>142</v>
      </c>
      <c r="B158" s="65" t="s">
        <v>129</v>
      </c>
      <c r="C158" s="65" t="s">
        <v>129</v>
      </c>
      <c r="D158" s="65" t="s">
        <v>143</v>
      </c>
      <c r="E158" s="65" t="s">
        <v>11</v>
      </c>
      <c r="F158" s="65" t="s">
        <v>253</v>
      </c>
      <c r="G158" s="65"/>
      <c r="H158" s="65"/>
      <c r="I158" s="65" t="s">
        <v>371</v>
      </c>
      <c r="J158" s="56">
        <v>6.6000000000000003E-2</v>
      </c>
      <c r="K158" s="56">
        <v>6.6000000000000003E-2</v>
      </c>
      <c r="L158" s="56">
        <v>6.6000000000000003E-2</v>
      </c>
      <c r="M158" s="56">
        <v>6.6000000000000003E-2</v>
      </c>
      <c r="N158" s="56">
        <v>6.6000000000000003E-2</v>
      </c>
      <c r="O158" s="56">
        <v>6.6000000000000003E-2</v>
      </c>
      <c r="P158" s="56">
        <v>6.6000000000000003E-2</v>
      </c>
      <c r="Q158" s="56">
        <v>6.6000000000000003E-2</v>
      </c>
      <c r="R158" s="56">
        <v>6.6000000000000003E-2</v>
      </c>
      <c r="S158" s="56">
        <v>6.6000000000000003E-2</v>
      </c>
    </row>
    <row r="159" spans="1:19" x14ac:dyDescent="0.25">
      <c r="A159" s="65" t="s">
        <v>52</v>
      </c>
      <c r="B159" s="65" t="s">
        <v>144</v>
      </c>
      <c r="C159" s="65" t="s">
        <v>129</v>
      </c>
      <c r="D159" s="65" t="s">
        <v>10</v>
      </c>
      <c r="E159" s="65" t="s">
        <v>11</v>
      </c>
      <c r="F159" s="65" t="s">
        <v>254</v>
      </c>
      <c r="G159" s="65" t="s">
        <v>589</v>
      </c>
      <c r="H159" s="65"/>
      <c r="I159" s="65" t="s">
        <v>403</v>
      </c>
      <c r="J159" s="56">
        <v>0.67300000000000004</v>
      </c>
      <c r="K159" s="56">
        <v>0.71799999999999997</v>
      </c>
      <c r="L159" s="56">
        <v>0.4</v>
      </c>
      <c r="M159" s="56">
        <v>0.73599999999999999</v>
      </c>
      <c r="N159" s="56">
        <v>0.64100000000000001</v>
      </c>
      <c r="O159" s="56">
        <v>1</v>
      </c>
      <c r="P159" s="56">
        <v>0.94899999999999995</v>
      </c>
      <c r="Q159" s="56">
        <v>0.68799999999999994</v>
      </c>
      <c r="R159" s="56">
        <v>0.67800000000000005</v>
      </c>
      <c r="S159" s="56">
        <v>0.71899999999999997</v>
      </c>
    </row>
    <row r="160" spans="1:19" x14ac:dyDescent="0.25">
      <c r="A160" s="65" t="s">
        <v>52</v>
      </c>
      <c r="B160" s="65" t="s">
        <v>144</v>
      </c>
      <c r="C160" s="65" t="s">
        <v>129</v>
      </c>
      <c r="D160" s="65" t="s">
        <v>10</v>
      </c>
      <c r="E160" s="65" t="s">
        <v>54</v>
      </c>
      <c r="F160" s="65" t="s">
        <v>254</v>
      </c>
      <c r="G160" s="65" t="s">
        <v>589</v>
      </c>
      <c r="H160" s="65"/>
      <c r="I160" s="65" t="s">
        <v>415</v>
      </c>
      <c r="J160" s="56">
        <v>0.32700000000000001</v>
      </c>
      <c r="K160" s="56">
        <v>0.28199999999999997</v>
      </c>
      <c r="L160" s="56">
        <v>0.6</v>
      </c>
      <c r="M160" s="56">
        <v>0.26400000000000001</v>
      </c>
      <c r="N160" s="56">
        <v>0.35899999999999999</v>
      </c>
      <c r="O160" s="56">
        <v>0</v>
      </c>
      <c r="P160" s="56">
        <v>5.0999999999999997E-2</v>
      </c>
      <c r="Q160" s="56">
        <v>0.312</v>
      </c>
      <c r="R160" s="56">
        <v>0.32200000000000001</v>
      </c>
      <c r="S160" s="56">
        <v>0.28100000000000003</v>
      </c>
    </row>
    <row r="161" spans="1:19" x14ac:dyDescent="0.25">
      <c r="A161" s="65" t="s">
        <v>145</v>
      </c>
      <c r="B161" s="65" t="s">
        <v>129</v>
      </c>
      <c r="C161" s="65" t="s">
        <v>129</v>
      </c>
      <c r="D161" s="65" t="s">
        <v>10</v>
      </c>
      <c r="E161" s="65" t="s">
        <v>11</v>
      </c>
      <c r="F161" s="65" t="s">
        <v>218</v>
      </c>
      <c r="G161" s="65"/>
      <c r="H161" s="65"/>
      <c r="I161" s="65" t="s">
        <v>403</v>
      </c>
      <c r="J161" s="56">
        <v>0.17</v>
      </c>
      <c r="K161" s="56">
        <v>0.16</v>
      </c>
      <c r="L161" s="56">
        <v>8.2000000000000003E-2</v>
      </c>
      <c r="M161" s="56">
        <v>0.11799999999999999</v>
      </c>
      <c r="N161" s="56">
        <v>0.17</v>
      </c>
      <c r="O161" s="56">
        <v>0.3</v>
      </c>
      <c r="P161" s="56">
        <v>0.25700000000000001</v>
      </c>
      <c r="Q161" s="56">
        <v>0.17</v>
      </c>
      <c r="R161" s="56">
        <v>0.17</v>
      </c>
      <c r="S161" s="56">
        <v>0.17</v>
      </c>
    </row>
    <row r="162" spans="1:19" x14ac:dyDescent="0.25">
      <c r="A162" s="65" t="s">
        <v>145</v>
      </c>
      <c r="B162" s="65" t="s">
        <v>129</v>
      </c>
      <c r="C162" s="65" t="s">
        <v>129</v>
      </c>
      <c r="D162" s="65" t="s">
        <v>10</v>
      </c>
      <c r="E162" s="65" t="s">
        <v>54</v>
      </c>
      <c r="F162" s="65" t="s">
        <v>218</v>
      </c>
      <c r="G162" s="65"/>
      <c r="H162" s="65"/>
      <c r="I162" s="65" t="s">
        <v>415</v>
      </c>
      <c r="J162" s="56">
        <v>0.45</v>
      </c>
      <c r="K162" s="56">
        <v>0.01</v>
      </c>
      <c r="L162" s="56">
        <v>0.05</v>
      </c>
      <c r="M162" s="56">
        <v>0.157</v>
      </c>
      <c r="N162" s="56">
        <v>0.45</v>
      </c>
      <c r="O162" s="56">
        <v>0</v>
      </c>
      <c r="P162" s="56">
        <v>0.26500000000000001</v>
      </c>
      <c r="Q162" s="56">
        <v>0.45</v>
      </c>
      <c r="R162" s="56">
        <v>0.45</v>
      </c>
      <c r="S162" s="56">
        <v>0.45</v>
      </c>
    </row>
    <row r="163" spans="1:19" x14ac:dyDescent="0.25">
      <c r="A163" s="65" t="s">
        <v>145</v>
      </c>
      <c r="B163" s="65" t="s">
        <v>129</v>
      </c>
      <c r="C163" s="65" t="s">
        <v>129</v>
      </c>
      <c r="D163" s="65" t="s">
        <v>10</v>
      </c>
      <c r="E163" s="65" t="s">
        <v>55</v>
      </c>
      <c r="F163" s="65" t="s">
        <v>218</v>
      </c>
      <c r="G163" s="65"/>
      <c r="H163" s="65"/>
      <c r="I163" s="65" t="s">
        <v>416</v>
      </c>
      <c r="J163" s="56">
        <v>0.2</v>
      </c>
      <c r="K163" s="56">
        <v>0.11</v>
      </c>
      <c r="L163" s="56">
        <v>0.09</v>
      </c>
      <c r="M163" s="56">
        <v>0.115</v>
      </c>
      <c r="N163" s="56">
        <v>0.2</v>
      </c>
      <c r="O163" s="56">
        <v>0.38700000000000001</v>
      </c>
      <c r="P163" s="56">
        <v>0.14199999999999999</v>
      </c>
      <c r="Q163" s="56">
        <v>0.2</v>
      </c>
      <c r="R163" s="56">
        <v>0.2</v>
      </c>
      <c r="S163" s="56">
        <v>0.2</v>
      </c>
    </row>
    <row r="164" spans="1:19" x14ac:dyDescent="0.25">
      <c r="A164" s="65" t="s">
        <v>145</v>
      </c>
      <c r="B164" s="65" t="s">
        <v>129</v>
      </c>
      <c r="C164" s="65" t="s">
        <v>129</v>
      </c>
      <c r="D164" s="65" t="s">
        <v>146</v>
      </c>
      <c r="E164" s="65" t="s">
        <v>11</v>
      </c>
      <c r="F164" s="65" t="s">
        <v>218</v>
      </c>
      <c r="G164" s="65"/>
      <c r="H164" s="65"/>
      <c r="I164" s="65" t="s">
        <v>230</v>
      </c>
      <c r="J164" s="56">
        <v>0.13</v>
      </c>
      <c r="K164" s="56">
        <v>0.72</v>
      </c>
      <c r="L164" s="56">
        <v>0.76800000000000002</v>
      </c>
      <c r="M164" s="56">
        <v>0.58299999999999996</v>
      </c>
      <c r="N164" s="56">
        <v>0.13</v>
      </c>
      <c r="O164" s="56">
        <v>0.31</v>
      </c>
      <c r="P164" s="56">
        <v>0.18099999999999999</v>
      </c>
      <c r="Q164" s="56">
        <v>0.13</v>
      </c>
      <c r="R164" s="56">
        <v>0.13</v>
      </c>
      <c r="S164" s="56">
        <v>0.13</v>
      </c>
    </row>
    <row r="165" spans="1:19" x14ac:dyDescent="0.25">
      <c r="A165" s="65" t="s">
        <v>145</v>
      </c>
      <c r="B165" s="65" t="s">
        <v>129</v>
      </c>
      <c r="C165" s="65" t="s">
        <v>129</v>
      </c>
      <c r="D165" s="65" t="s">
        <v>147</v>
      </c>
      <c r="E165" s="65" t="s">
        <v>11</v>
      </c>
      <c r="F165" s="65" t="s">
        <v>218</v>
      </c>
      <c r="G165" s="65"/>
      <c r="H165" s="65"/>
      <c r="I165" s="65" t="s">
        <v>272</v>
      </c>
      <c r="J165" s="56">
        <v>0.01</v>
      </c>
      <c r="K165" s="56">
        <v>0</v>
      </c>
      <c r="L165" s="56">
        <v>0.01</v>
      </c>
      <c r="M165" s="56">
        <v>1.2E-2</v>
      </c>
      <c r="N165" s="56">
        <v>0.01</v>
      </c>
      <c r="O165" s="56">
        <v>3.0000000000000001E-3</v>
      </c>
      <c r="P165" s="56">
        <v>1.4999999999999999E-2</v>
      </c>
      <c r="Q165" s="56">
        <v>0.01</v>
      </c>
      <c r="R165" s="56">
        <v>0.01</v>
      </c>
      <c r="S165" s="56">
        <v>0.01</v>
      </c>
    </row>
    <row r="166" spans="1:19" x14ac:dyDescent="0.25">
      <c r="A166" s="65" t="s">
        <v>145</v>
      </c>
      <c r="B166" s="65" t="s">
        <v>129</v>
      </c>
      <c r="C166" s="65" t="s">
        <v>129</v>
      </c>
      <c r="D166" s="65" t="s">
        <v>148</v>
      </c>
      <c r="E166" s="65" t="s">
        <v>54</v>
      </c>
      <c r="F166" s="65" t="s">
        <v>218</v>
      </c>
      <c r="G166" s="65"/>
      <c r="H166" s="65"/>
      <c r="I166" s="65" t="s">
        <v>424</v>
      </c>
      <c r="J166" s="56">
        <v>0.04</v>
      </c>
      <c r="K166" s="56">
        <v>0</v>
      </c>
      <c r="L166" s="56">
        <v>0</v>
      </c>
      <c r="M166" s="56">
        <v>1.4999999999999999E-2</v>
      </c>
      <c r="N166" s="56">
        <v>0.04</v>
      </c>
      <c r="O166" s="56">
        <v>0</v>
      </c>
      <c r="P166" s="56">
        <v>0.114</v>
      </c>
      <c r="Q166" s="56">
        <v>0.04</v>
      </c>
      <c r="R166" s="56">
        <v>0.04</v>
      </c>
      <c r="S166" s="56">
        <v>0.04</v>
      </c>
    </row>
    <row r="167" spans="1:19" x14ac:dyDescent="0.25">
      <c r="A167" s="65" t="s">
        <v>145</v>
      </c>
      <c r="B167" s="65" t="s">
        <v>129</v>
      </c>
      <c r="C167" s="65" t="s">
        <v>129</v>
      </c>
      <c r="D167" s="65" t="s">
        <v>645</v>
      </c>
      <c r="E167" s="65" t="s">
        <v>11</v>
      </c>
      <c r="F167" s="65" t="s">
        <v>218</v>
      </c>
      <c r="G167" s="65"/>
      <c r="H167" s="65"/>
      <c r="I167" s="65" t="s">
        <v>317</v>
      </c>
      <c r="J167" s="56">
        <v>0</v>
      </c>
      <c r="K167" s="56">
        <v>0</v>
      </c>
      <c r="L167" s="56">
        <v>0</v>
      </c>
      <c r="M167" s="56">
        <v>0</v>
      </c>
      <c r="N167" s="56">
        <v>0</v>
      </c>
      <c r="O167" s="56">
        <v>0</v>
      </c>
      <c r="P167" s="56">
        <v>1.0999999999999999E-2</v>
      </c>
      <c r="Q167" s="56">
        <v>0</v>
      </c>
      <c r="R167" s="56">
        <v>0</v>
      </c>
      <c r="S167" s="56">
        <v>0</v>
      </c>
    </row>
    <row r="168" spans="1:19" x14ac:dyDescent="0.25">
      <c r="A168" s="65" t="s">
        <v>145</v>
      </c>
      <c r="B168" s="65" t="s">
        <v>129</v>
      </c>
      <c r="C168" s="65" t="s">
        <v>129</v>
      </c>
      <c r="D168" s="65" t="s">
        <v>1237</v>
      </c>
      <c r="E168" s="65" t="s">
        <v>11</v>
      </c>
      <c r="F168" s="65" t="s">
        <v>218</v>
      </c>
      <c r="G168" s="65"/>
      <c r="H168" s="65"/>
      <c r="I168" s="65" t="s">
        <v>1238</v>
      </c>
      <c r="J168" s="56">
        <v>0</v>
      </c>
      <c r="K168" s="56">
        <v>0</v>
      </c>
      <c r="L168" s="56">
        <v>0</v>
      </c>
      <c r="M168" s="56">
        <v>0</v>
      </c>
      <c r="N168" s="56">
        <v>0</v>
      </c>
      <c r="O168" s="56">
        <v>0</v>
      </c>
      <c r="P168" s="56">
        <v>1.4999999999999999E-2</v>
      </c>
      <c r="Q168" s="56">
        <v>0</v>
      </c>
      <c r="R168" s="56">
        <v>0</v>
      </c>
      <c r="S168" s="56">
        <v>0</v>
      </c>
    </row>
    <row r="169" spans="1:19" x14ac:dyDescent="0.25">
      <c r="A169" s="65" t="s">
        <v>149</v>
      </c>
      <c r="B169" s="65" t="s">
        <v>150</v>
      </c>
      <c r="C169" s="65" t="s">
        <v>129</v>
      </c>
      <c r="D169" s="65" t="s">
        <v>10</v>
      </c>
      <c r="E169" s="65" t="s">
        <v>11</v>
      </c>
      <c r="F169" s="65" t="s">
        <v>266</v>
      </c>
      <c r="G169" s="65" t="s">
        <v>590</v>
      </c>
      <c r="H169" s="65"/>
      <c r="I169" s="65" t="s">
        <v>403</v>
      </c>
      <c r="J169" s="56">
        <v>8.3500000000000005E-2</v>
      </c>
      <c r="K169" s="56">
        <v>8.3000000000000004E-2</v>
      </c>
      <c r="L169" s="56">
        <v>0</v>
      </c>
      <c r="M169" s="56">
        <v>0.372</v>
      </c>
      <c r="N169" s="56">
        <v>8.3500000000000005E-2</v>
      </c>
      <c r="O169" s="56">
        <v>0.35</v>
      </c>
      <c r="P169" s="56">
        <v>2E-3</v>
      </c>
      <c r="Q169" s="56">
        <v>8.3500000000000005E-2</v>
      </c>
      <c r="R169" s="56">
        <v>2.2599999999999999E-2</v>
      </c>
      <c r="S169" s="56">
        <v>1.38E-2</v>
      </c>
    </row>
    <row r="170" spans="1:19" x14ac:dyDescent="0.25">
      <c r="A170" s="65" t="s">
        <v>149</v>
      </c>
      <c r="B170" s="65" t="s">
        <v>17</v>
      </c>
      <c r="C170" s="65" t="s">
        <v>129</v>
      </c>
      <c r="D170" s="65" t="s">
        <v>10</v>
      </c>
      <c r="E170" s="65" t="s">
        <v>11</v>
      </c>
      <c r="F170" s="65" t="s">
        <v>266</v>
      </c>
      <c r="G170" s="65" t="s">
        <v>591</v>
      </c>
      <c r="H170" s="65"/>
      <c r="I170" s="65" t="s">
        <v>403</v>
      </c>
      <c r="J170" s="56">
        <v>0.15509999999999999</v>
      </c>
      <c r="K170" s="56">
        <v>0.15409999999999999</v>
      </c>
      <c r="L170" s="56">
        <v>0</v>
      </c>
      <c r="M170" s="56">
        <v>0.628</v>
      </c>
      <c r="N170" s="56">
        <v>0.15509999999999999</v>
      </c>
      <c r="O170" s="56">
        <v>0.65</v>
      </c>
      <c r="P170" s="56">
        <v>1.35E-2</v>
      </c>
      <c r="Q170" s="56">
        <v>0.15509999999999999</v>
      </c>
      <c r="R170" s="56">
        <v>4.1900000000000007E-2</v>
      </c>
      <c r="S170" s="56">
        <v>2.5699999999999997E-2</v>
      </c>
    </row>
    <row r="171" spans="1:19" x14ac:dyDescent="0.25">
      <c r="A171" s="65" t="s">
        <v>149</v>
      </c>
      <c r="B171" s="65" t="s">
        <v>17</v>
      </c>
      <c r="C171" s="65" t="s">
        <v>129</v>
      </c>
      <c r="D171" s="65" t="s">
        <v>10</v>
      </c>
      <c r="E171" s="65" t="s">
        <v>54</v>
      </c>
      <c r="F171" s="65" t="s">
        <v>266</v>
      </c>
      <c r="G171" s="65" t="s">
        <v>591</v>
      </c>
      <c r="H171" s="65"/>
      <c r="I171" s="65" t="s">
        <v>415</v>
      </c>
      <c r="J171" s="56">
        <v>0</v>
      </c>
      <c r="K171" s="56">
        <v>0</v>
      </c>
      <c r="L171" s="56">
        <v>0</v>
      </c>
      <c r="M171" s="56">
        <v>0</v>
      </c>
      <c r="N171" s="56">
        <v>0</v>
      </c>
      <c r="O171" s="56">
        <v>0</v>
      </c>
      <c r="P171" s="56">
        <v>3.8999999999999998E-3</v>
      </c>
      <c r="Q171" s="56">
        <v>0</v>
      </c>
      <c r="R171" s="56">
        <v>0</v>
      </c>
      <c r="S171" s="56">
        <v>0</v>
      </c>
    </row>
    <row r="172" spans="1:19" x14ac:dyDescent="0.25">
      <c r="A172" s="65" t="s">
        <v>149</v>
      </c>
      <c r="B172" s="65" t="s">
        <v>17</v>
      </c>
      <c r="C172" s="65" t="s">
        <v>129</v>
      </c>
      <c r="D172" s="65" t="s">
        <v>10</v>
      </c>
      <c r="E172" s="65" t="s">
        <v>55</v>
      </c>
      <c r="F172" s="65" t="s">
        <v>266</v>
      </c>
      <c r="G172" s="65" t="s">
        <v>591</v>
      </c>
      <c r="H172" s="65"/>
      <c r="I172" s="65" t="s">
        <v>416</v>
      </c>
      <c r="J172" s="56">
        <v>0</v>
      </c>
      <c r="K172" s="56">
        <v>0</v>
      </c>
      <c r="L172" s="56">
        <v>0</v>
      </c>
      <c r="M172" s="56">
        <v>0</v>
      </c>
      <c r="N172" s="56">
        <v>0</v>
      </c>
      <c r="O172" s="56">
        <v>0</v>
      </c>
      <c r="P172" s="56">
        <v>3.0999999999999999E-3</v>
      </c>
      <c r="Q172" s="56">
        <v>0</v>
      </c>
      <c r="R172" s="56">
        <v>0</v>
      </c>
      <c r="S172" s="56">
        <v>0</v>
      </c>
    </row>
    <row r="173" spans="1:19" x14ac:dyDescent="0.25">
      <c r="A173" s="65" t="s">
        <v>149</v>
      </c>
      <c r="B173" s="65" t="s">
        <v>17</v>
      </c>
      <c r="C173" s="65" t="s">
        <v>129</v>
      </c>
      <c r="D173" s="65" t="s">
        <v>646</v>
      </c>
      <c r="E173" s="65" t="s">
        <v>24</v>
      </c>
      <c r="F173" s="65" t="s">
        <v>266</v>
      </c>
      <c r="G173" s="65" t="s">
        <v>591</v>
      </c>
      <c r="H173" s="65"/>
      <c r="I173" s="65" t="s">
        <v>647</v>
      </c>
      <c r="J173" s="56">
        <v>0</v>
      </c>
      <c r="K173" s="56">
        <v>0</v>
      </c>
      <c r="L173" s="56">
        <v>0</v>
      </c>
      <c r="M173" s="56">
        <v>0</v>
      </c>
      <c r="N173" s="56">
        <v>0</v>
      </c>
      <c r="O173" s="56">
        <v>0</v>
      </c>
      <c r="P173" s="56">
        <v>3.0999999999999999E-3</v>
      </c>
      <c r="Q173" s="56">
        <v>0</v>
      </c>
      <c r="R173" s="56">
        <v>0</v>
      </c>
      <c r="S173" s="56">
        <v>0</v>
      </c>
    </row>
    <row r="174" spans="1:19" x14ac:dyDescent="0.25">
      <c r="A174" s="65" t="s">
        <v>149</v>
      </c>
      <c r="B174" s="65" t="s">
        <v>17</v>
      </c>
      <c r="C174" s="65" t="s">
        <v>129</v>
      </c>
      <c r="D174" s="65" t="s">
        <v>648</v>
      </c>
      <c r="E174" s="65" t="s">
        <v>55</v>
      </c>
      <c r="F174" s="65" t="s">
        <v>266</v>
      </c>
      <c r="G174" s="65" t="s">
        <v>591</v>
      </c>
      <c r="H174" s="65"/>
      <c r="I174" s="65" t="s">
        <v>649</v>
      </c>
      <c r="J174" s="56">
        <v>0</v>
      </c>
      <c r="K174" s="56">
        <v>0</v>
      </c>
      <c r="L174" s="56">
        <v>0</v>
      </c>
      <c r="M174" s="56">
        <v>0</v>
      </c>
      <c r="N174" s="56">
        <v>0</v>
      </c>
      <c r="O174" s="56">
        <v>0</v>
      </c>
      <c r="P174" s="56">
        <v>6.9999999999999999E-4</v>
      </c>
      <c r="Q174" s="56">
        <v>0</v>
      </c>
      <c r="R174" s="56">
        <v>0</v>
      </c>
      <c r="S174" s="56">
        <v>0</v>
      </c>
    </row>
    <row r="175" spans="1:19" x14ac:dyDescent="0.25">
      <c r="A175" s="65" t="s">
        <v>149</v>
      </c>
      <c r="B175" s="65" t="s">
        <v>18</v>
      </c>
      <c r="C175" s="65" t="s">
        <v>129</v>
      </c>
      <c r="D175" s="65" t="s">
        <v>10</v>
      </c>
      <c r="E175" s="65" t="s">
        <v>11</v>
      </c>
      <c r="F175" s="65" t="s">
        <v>266</v>
      </c>
      <c r="G175" s="65" t="s">
        <v>592</v>
      </c>
      <c r="H175" s="65"/>
      <c r="I175" s="65" t="s">
        <v>403</v>
      </c>
      <c r="J175" s="56">
        <v>0.75139999999999996</v>
      </c>
      <c r="K175" s="56">
        <v>0.75290000000000001</v>
      </c>
      <c r="L175" s="56">
        <v>0</v>
      </c>
      <c r="M175" s="56">
        <v>0</v>
      </c>
      <c r="N175" s="56">
        <v>0.75139999999999996</v>
      </c>
      <c r="O175" s="56">
        <v>0</v>
      </c>
      <c r="P175" s="56">
        <v>0.9637</v>
      </c>
      <c r="Q175" s="56">
        <v>0.75139999999999996</v>
      </c>
      <c r="R175" s="56">
        <v>0.92549999999999999</v>
      </c>
      <c r="S175" s="56">
        <v>0.95050000000000001</v>
      </c>
    </row>
    <row r="176" spans="1:19" x14ac:dyDescent="0.25">
      <c r="A176" s="65" t="s">
        <v>149</v>
      </c>
      <c r="B176" s="65" t="s">
        <v>18</v>
      </c>
      <c r="C176" s="65" t="s">
        <v>129</v>
      </c>
      <c r="D176" s="65" t="s">
        <v>10</v>
      </c>
      <c r="E176" s="65" t="s">
        <v>54</v>
      </c>
      <c r="F176" s="65" t="s">
        <v>266</v>
      </c>
      <c r="G176" s="65" t="s">
        <v>592</v>
      </c>
      <c r="H176" s="65"/>
      <c r="I176" s="65" t="s">
        <v>415</v>
      </c>
      <c r="J176" s="56">
        <v>0</v>
      </c>
      <c r="K176" s="56">
        <v>0</v>
      </c>
      <c r="L176" s="56">
        <v>0</v>
      </c>
      <c r="M176" s="56">
        <v>0</v>
      </c>
      <c r="N176" s="56">
        <v>0</v>
      </c>
      <c r="O176" s="56">
        <v>0</v>
      </c>
      <c r="P176" s="56">
        <v>0</v>
      </c>
      <c r="Q176" s="56">
        <v>0</v>
      </c>
      <c r="R176" s="56">
        <v>0</v>
      </c>
      <c r="S176" s="56">
        <v>0</v>
      </c>
    </row>
    <row r="177" spans="1:19" x14ac:dyDescent="0.25">
      <c r="A177" s="65" t="s">
        <v>149</v>
      </c>
      <c r="B177" s="65" t="s">
        <v>18</v>
      </c>
      <c r="C177" s="65" t="s">
        <v>129</v>
      </c>
      <c r="D177" s="65" t="s">
        <v>10</v>
      </c>
      <c r="E177" s="65" t="s">
        <v>55</v>
      </c>
      <c r="F177" s="65" t="s">
        <v>266</v>
      </c>
      <c r="G177" s="65" t="s">
        <v>592</v>
      </c>
      <c r="H177" s="65"/>
      <c r="I177" s="65" t="s">
        <v>416</v>
      </c>
      <c r="J177" s="56">
        <v>0.01</v>
      </c>
      <c r="K177" s="56">
        <v>0.01</v>
      </c>
      <c r="L177" s="56">
        <v>0</v>
      </c>
      <c r="M177" s="56">
        <v>0</v>
      </c>
      <c r="N177" s="56">
        <v>0.01</v>
      </c>
      <c r="O177" s="56">
        <v>0</v>
      </c>
      <c r="P177" s="56">
        <v>0.01</v>
      </c>
      <c r="Q177" s="56">
        <v>0.01</v>
      </c>
      <c r="R177" s="56">
        <v>0.01</v>
      </c>
      <c r="S177" s="56">
        <v>0.01</v>
      </c>
    </row>
    <row r="178" spans="1:19" x14ac:dyDescent="0.25">
      <c r="A178" s="65" t="s">
        <v>1239</v>
      </c>
      <c r="B178" s="65" t="s">
        <v>150</v>
      </c>
      <c r="C178" s="65" t="s">
        <v>129</v>
      </c>
      <c r="D178" s="65" t="s">
        <v>10</v>
      </c>
      <c r="E178" s="65" t="s">
        <v>11</v>
      </c>
      <c r="F178" s="65" t="s">
        <v>1240</v>
      </c>
      <c r="G178" s="65" t="s">
        <v>587</v>
      </c>
      <c r="H178" s="65"/>
      <c r="I178" s="65" t="s">
        <v>403</v>
      </c>
      <c r="J178" s="56">
        <v>0</v>
      </c>
      <c r="K178" s="56">
        <v>0</v>
      </c>
      <c r="L178" s="56">
        <v>0</v>
      </c>
      <c r="M178" s="56">
        <v>0</v>
      </c>
      <c r="N178" s="56">
        <v>0</v>
      </c>
      <c r="O178" s="56">
        <v>0</v>
      </c>
      <c r="P178" s="56">
        <v>0.2135</v>
      </c>
      <c r="Q178" s="56">
        <v>0</v>
      </c>
      <c r="R178" s="56">
        <v>0</v>
      </c>
      <c r="S178" s="56">
        <v>0</v>
      </c>
    </row>
    <row r="179" spans="1:19" x14ac:dyDescent="0.25">
      <c r="A179" s="65" t="s">
        <v>1239</v>
      </c>
      <c r="B179" s="65" t="s">
        <v>150</v>
      </c>
      <c r="C179" s="65" t="s">
        <v>129</v>
      </c>
      <c r="D179" s="65" t="s">
        <v>10</v>
      </c>
      <c r="E179" s="65" t="s">
        <v>54</v>
      </c>
      <c r="F179" s="65" t="s">
        <v>1240</v>
      </c>
      <c r="G179" s="65" t="s">
        <v>587</v>
      </c>
      <c r="H179" s="65"/>
      <c r="I179" s="65" t="s">
        <v>415</v>
      </c>
      <c r="J179" s="56">
        <v>0</v>
      </c>
      <c r="K179" s="56">
        <v>0</v>
      </c>
      <c r="L179" s="56">
        <v>0</v>
      </c>
      <c r="M179" s="56">
        <v>0</v>
      </c>
      <c r="N179" s="56">
        <v>0</v>
      </c>
      <c r="O179" s="56">
        <v>0</v>
      </c>
      <c r="P179" s="56">
        <v>0.11550000000000001</v>
      </c>
      <c r="Q179" s="56">
        <v>0</v>
      </c>
      <c r="R179" s="56">
        <v>0</v>
      </c>
      <c r="S179" s="56">
        <v>0</v>
      </c>
    </row>
    <row r="180" spans="1:19" x14ac:dyDescent="0.25">
      <c r="A180" s="65" t="s">
        <v>1239</v>
      </c>
      <c r="B180" s="65" t="s">
        <v>17</v>
      </c>
      <c r="C180" s="65" t="s">
        <v>129</v>
      </c>
      <c r="D180" s="65" t="s">
        <v>10</v>
      </c>
      <c r="E180" s="65" t="s">
        <v>11</v>
      </c>
      <c r="F180" s="65" t="s">
        <v>1240</v>
      </c>
      <c r="G180" s="65" t="s">
        <v>588</v>
      </c>
      <c r="H180" s="65"/>
      <c r="I180" s="65" t="s">
        <v>403</v>
      </c>
      <c r="J180" s="56">
        <v>0</v>
      </c>
      <c r="K180" s="56">
        <v>0</v>
      </c>
      <c r="L180" s="56">
        <v>0</v>
      </c>
      <c r="M180" s="56">
        <v>0</v>
      </c>
      <c r="N180" s="56">
        <v>0</v>
      </c>
      <c r="O180" s="56">
        <v>0</v>
      </c>
      <c r="P180" s="56">
        <v>0.53220000000000001</v>
      </c>
      <c r="Q180" s="56">
        <v>0</v>
      </c>
      <c r="R180" s="56">
        <v>0</v>
      </c>
      <c r="S180" s="56">
        <v>0</v>
      </c>
    </row>
    <row r="181" spans="1:19" x14ac:dyDescent="0.25">
      <c r="A181" s="65" t="s">
        <v>1239</v>
      </c>
      <c r="B181" s="65" t="s">
        <v>17</v>
      </c>
      <c r="C181" s="65" t="s">
        <v>129</v>
      </c>
      <c r="D181" s="65" t="s">
        <v>10</v>
      </c>
      <c r="E181" s="65" t="s">
        <v>54</v>
      </c>
      <c r="F181" s="65" t="s">
        <v>1240</v>
      </c>
      <c r="G181" s="65" t="s">
        <v>588</v>
      </c>
      <c r="H181" s="65"/>
      <c r="I181" s="65" t="s">
        <v>415</v>
      </c>
      <c r="J181" s="56">
        <v>0</v>
      </c>
      <c r="K181" s="56">
        <v>0</v>
      </c>
      <c r="L181" s="56">
        <v>0</v>
      </c>
      <c r="M181" s="56">
        <v>0</v>
      </c>
      <c r="N181" s="56">
        <v>0</v>
      </c>
      <c r="O181" s="56">
        <v>0</v>
      </c>
      <c r="P181" s="56">
        <v>0</v>
      </c>
      <c r="Q181" s="56">
        <v>0</v>
      </c>
      <c r="R181" s="56">
        <v>0</v>
      </c>
      <c r="S181" s="56">
        <v>0</v>
      </c>
    </row>
    <row r="182" spans="1:19" x14ac:dyDescent="0.25">
      <c r="A182" s="65" t="s">
        <v>1239</v>
      </c>
      <c r="B182" s="65" t="s">
        <v>483</v>
      </c>
      <c r="C182" s="65" t="s">
        <v>129</v>
      </c>
      <c r="D182" s="65" t="s">
        <v>10</v>
      </c>
      <c r="E182" s="65" t="s">
        <v>11</v>
      </c>
      <c r="F182" s="65" t="s">
        <v>1240</v>
      </c>
      <c r="G182" s="65" t="s">
        <v>1241</v>
      </c>
      <c r="H182" s="65"/>
      <c r="I182" s="65" t="s">
        <v>403</v>
      </c>
      <c r="J182" s="56">
        <v>0</v>
      </c>
      <c r="K182" s="56">
        <v>0</v>
      </c>
      <c r="L182" s="56">
        <v>0</v>
      </c>
      <c r="M182" s="56">
        <v>0</v>
      </c>
      <c r="N182" s="56">
        <v>0</v>
      </c>
      <c r="O182" s="56">
        <v>0</v>
      </c>
      <c r="P182" s="56">
        <v>3.2300000000000002E-2</v>
      </c>
      <c r="Q182" s="56">
        <v>0</v>
      </c>
      <c r="R182" s="56">
        <v>0</v>
      </c>
      <c r="S182" s="56">
        <v>0</v>
      </c>
    </row>
    <row r="183" spans="1:19" x14ac:dyDescent="0.25">
      <c r="A183" s="65" t="s">
        <v>1239</v>
      </c>
      <c r="B183" s="65" t="s">
        <v>483</v>
      </c>
      <c r="C183" s="65" t="s">
        <v>129</v>
      </c>
      <c r="D183" s="65" t="s">
        <v>10</v>
      </c>
      <c r="E183" s="65" t="s">
        <v>54</v>
      </c>
      <c r="F183" s="65" t="s">
        <v>1240</v>
      </c>
      <c r="G183" s="65" t="s">
        <v>1241</v>
      </c>
      <c r="H183" s="65"/>
      <c r="I183" s="65" t="s">
        <v>415</v>
      </c>
      <c r="J183" s="56">
        <v>0</v>
      </c>
      <c r="K183" s="56">
        <v>0</v>
      </c>
      <c r="L183" s="56">
        <v>0</v>
      </c>
      <c r="M183" s="56">
        <v>0</v>
      </c>
      <c r="N183" s="56">
        <v>0</v>
      </c>
      <c r="O183" s="56">
        <v>0</v>
      </c>
      <c r="P183" s="56">
        <v>3.0700000000000002E-2</v>
      </c>
      <c r="Q183" s="56">
        <v>0</v>
      </c>
      <c r="R183" s="56">
        <v>0</v>
      </c>
      <c r="S183" s="56">
        <v>0</v>
      </c>
    </row>
    <row r="184" spans="1:19" x14ac:dyDescent="0.25">
      <c r="A184" s="65" t="s">
        <v>1239</v>
      </c>
      <c r="B184" s="65" t="s">
        <v>41</v>
      </c>
      <c r="C184" s="65" t="s">
        <v>129</v>
      </c>
      <c r="D184" s="65" t="s">
        <v>10</v>
      </c>
      <c r="E184" s="65" t="s">
        <v>11</v>
      </c>
      <c r="F184" s="65" t="s">
        <v>1240</v>
      </c>
      <c r="G184" s="65" t="s">
        <v>1242</v>
      </c>
      <c r="H184" s="65"/>
      <c r="I184" s="65" t="s">
        <v>403</v>
      </c>
      <c r="J184" s="56">
        <v>0.6744</v>
      </c>
      <c r="K184" s="56">
        <v>0.80020000000000002</v>
      </c>
      <c r="L184" s="56">
        <v>0.69430000000000003</v>
      </c>
      <c r="M184" s="56">
        <v>0.69579999999999997</v>
      </c>
      <c r="N184" s="56">
        <v>0.78859999999999997</v>
      </c>
      <c r="O184" s="56">
        <v>1</v>
      </c>
      <c r="P184" s="56">
        <v>4.8000000000000001E-2</v>
      </c>
      <c r="Q184" s="56">
        <v>0.72389999999999999</v>
      </c>
      <c r="R184" s="56">
        <v>0.69579999999999997</v>
      </c>
      <c r="S184" s="56">
        <v>0.77890000000000004</v>
      </c>
    </row>
    <row r="185" spans="1:19" x14ac:dyDescent="0.25">
      <c r="A185" s="65" t="s">
        <v>1239</v>
      </c>
      <c r="B185" s="65" t="s">
        <v>41</v>
      </c>
      <c r="C185" s="65" t="s">
        <v>129</v>
      </c>
      <c r="D185" s="65" t="s">
        <v>10</v>
      </c>
      <c r="E185" s="65" t="s">
        <v>54</v>
      </c>
      <c r="F185" s="65" t="s">
        <v>1240</v>
      </c>
      <c r="G185" s="68" t="s">
        <v>1242</v>
      </c>
      <c r="H185" s="65"/>
      <c r="I185" s="65" t="s">
        <v>415</v>
      </c>
      <c r="J185" s="62">
        <v>0.3256</v>
      </c>
      <c r="K185" s="62">
        <v>0.19980000000000001</v>
      </c>
      <c r="L185" s="62">
        <v>0.30570000000000003</v>
      </c>
      <c r="M185" s="62">
        <v>0.30420000000000003</v>
      </c>
      <c r="N185" s="62">
        <v>0.2114</v>
      </c>
      <c r="O185" s="62">
        <v>0</v>
      </c>
      <c r="P185" s="62">
        <v>2.7799999999999998E-2</v>
      </c>
      <c r="Q185" s="62">
        <v>0.27610000000000001</v>
      </c>
      <c r="R185" s="62">
        <v>0.30420000000000003</v>
      </c>
      <c r="S185" s="62">
        <v>0.22109999999999999</v>
      </c>
    </row>
    <row r="186" spans="1:19" x14ac:dyDescent="0.25">
      <c r="A186" s="65" t="s">
        <v>151</v>
      </c>
      <c r="B186" s="65" t="s">
        <v>19</v>
      </c>
      <c r="C186" s="65" t="s">
        <v>129</v>
      </c>
      <c r="D186" s="65" t="s">
        <v>10</v>
      </c>
      <c r="E186" s="65" t="s">
        <v>11</v>
      </c>
      <c r="F186" s="65" t="s">
        <v>297</v>
      </c>
      <c r="G186" s="68" t="s">
        <v>593</v>
      </c>
      <c r="H186" s="65"/>
      <c r="I186" s="65" t="s">
        <v>403</v>
      </c>
      <c r="J186" s="62">
        <v>1</v>
      </c>
      <c r="K186" s="62">
        <v>1</v>
      </c>
      <c r="L186" s="62">
        <v>1</v>
      </c>
      <c r="M186" s="62">
        <v>1</v>
      </c>
      <c r="N186" s="62">
        <v>1</v>
      </c>
      <c r="O186" s="62">
        <v>1</v>
      </c>
      <c r="P186" s="62">
        <v>1</v>
      </c>
      <c r="Q186" s="62">
        <v>1</v>
      </c>
      <c r="R186" s="62">
        <v>1</v>
      </c>
      <c r="S186" s="62">
        <v>1</v>
      </c>
    </row>
    <row r="187" spans="1:19" x14ac:dyDescent="0.25">
      <c r="A187" s="65" t="s">
        <v>152</v>
      </c>
      <c r="B187" s="65" t="s">
        <v>129</v>
      </c>
      <c r="C187" s="65" t="s">
        <v>129</v>
      </c>
      <c r="D187" s="65" t="s">
        <v>10</v>
      </c>
      <c r="E187" s="65" t="s">
        <v>11</v>
      </c>
      <c r="F187" s="65" t="s">
        <v>231</v>
      </c>
      <c r="G187" s="68"/>
      <c r="H187" s="65"/>
      <c r="I187" s="65" t="s">
        <v>403</v>
      </c>
      <c r="J187" s="62">
        <v>0.19</v>
      </c>
      <c r="K187" s="62">
        <v>0.19</v>
      </c>
      <c r="L187" s="62">
        <v>0.19</v>
      </c>
      <c r="M187" s="62">
        <v>0.19</v>
      </c>
      <c r="N187" s="62">
        <v>0.19</v>
      </c>
      <c r="O187" s="62">
        <v>0.94</v>
      </c>
      <c r="P187" s="62">
        <v>0.19</v>
      </c>
      <c r="Q187" s="62">
        <v>0.19</v>
      </c>
      <c r="R187" s="62">
        <v>0.19</v>
      </c>
      <c r="S187" s="62">
        <v>0.19</v>
      </c>
    </row>
    <row r="188" spans="1:19" x14ac:dyDescent="0.25">
      <c r="A188" s="65" t="s">
        <v>152</v>
      </c>
      <c r="B188" s="65" t="s">
        <v>129</v>
      </c>
      <c r="C188" s="65" t="s">
        <v>129</v>
      </c>
      <c r="D188" s="65" t="s">
        <v>10</v>
      </c>
      <c r="E188" s="65" t="s">
        <v>54</v>
      </c>
      <c r="F188" s="65" t="s">
        <v>231</v>
      </c>
      <c r="G188" s="68"/>
      <c r="H188" s="65"/>
      <c r="I188" s="65" t="s">
        <v>415</v>
      </c>
      <c r="J188" s="62">
        <v>0.75</v>
      </c>
      <c r="K188" s="62">
        <v>0.75</v>
      </c>
      <c r="L188" s="62">
        <v>0.75</v>
      </c>
      <c r="M188" s="62">
        <v>0.75</v>
      </c>
      <c r="N188" s="62">
        <v>0.75</v>
      </c>
      <c r="O188" s="62">
        <v>0</v>
      </c>
      <c r="P188" s="62">
        <v>0.75</v>
      </c>
      <c r="Q188" s="62">
        <v>0.75</v>
      </c>
      <c r="R188" s="62">
        <v>0.75</v>
      </c>
      <c r="S188" s="62">
        <v>0.75</v>
      </c>
    </row>
    <row r="189" spans="1:19" x14ac:dyDescent="0.25">
      <c r="A189" s="65" t="s">
        <v>152</v>
      </c>
      <c r="B189" s="65" t="s">
        <v>129</v>
      </c>
      <c r="C189" s="65" t="s">
        <v>129</v>
      </c>
      <c r="D189" s="65" t="s">
        <v>153</v>
      </c>
      <c r="E189" s="65" t="s">
        <v>24</v>
      </c>
      <c r="F189" s="65" t="s">
        <v>231</v>
      </c>
      <c r="G189" s="68"/>
      <c r="H189" s="65"/>
      <c r="I189" s="65" t="s">
        <v>232</v>
      </c>
      <c r="J189" s="62">
        <v>0.06</v>
      </c>
      <c r="K189" s="62">
        <v>0.06</v>
      </c>
      <c r="L189" s="62">
        <v>0.06</v>
      </c>
      <c r="M189" s="62">
        <v>0.06</v>
      </c>
      <c r="N189" s="62">
        <v>0.06</v>
      </c>
      <c r="O189" s="62">
        <v>0.06</v>
      </c>
      <c r="P189" s="62">
        <v>0.06</v>
      </c>
      <c r="Q189" s="62">
        <v>0.06</v>
      </c>
      <c r="R189" s="62">
        <v>0.06</v>
      </c>
      <c r="S189" s="62">
        <v>0.06</v>
      </c>
    </row>
    <row r="190" spans="1:19" x14ac:dyDescent="0.25">
      <c r="A190" s="65" t="s">
        <v>154</v>
      </c>
      <c r="B190" s="65" t="s">
        <v>155</v>
      </c>
      <c r="C190" s="65" t="s">
        <v>129</v>
      </c>
      <c r="D190" s="65" t="s">
        <v>10</v>
      </c>
      <c r="E190" s="65" t="s">
        <v>11</v>
      </c>
      <c r="F190" s="65" t="s">
        <v>255</v>
      </c>
      <c r="G190" s="68" t="s">
        <v>594</v>
      </c>
      <c r="H190" s="65"/>
      <c r="I190" s="65" t="s">
        <v>403</v>
      </c>
      <c r="J190" s="62">
        <v>0.49199999999999999</v>
      </c>
      <c r="K190" s="62">
        <v>0.49199999999999999</v>
      </c>
      <c r="L190" s="62">
        <v>0.49199999999999999</v>
      </c>
      <c r="M190" s="62">
        <v>0.49199999999999999</v>
      </c>
      <c r="N190" s="62">
        <v>0.49199999999999999</v>
      </c>
      <c r="O190" s="62">
        <v>0.503</v>
      </c>
      <c r="P190" s="62">
        <v>0.49199999999999999</v>
      </c>
      <c r="Q190" s="62">
        <v>0.49199999999999999</v>
      </c>
      <c r="R190" s="62">
        <v>0.49199999999999999</v>
      </c>
      <c r="S190" s="62">
        <v>0.49199999999999999</v>
      </c>
    </row>
    <row r="191" spans="1:19" x14ac:dyDescent="0.25">
      <c r="A191" s="65" t="s">
        <v>154</v>
      </c>
      <c r="B191" s="65" t="s">
        <v>155</v>
      </c>
      <c r="C191" s="65" t="s">
        <v>129</v>
      </c>
      <c r="D191" s="65" t="s">
        <v>10</v>
      </c>
      <c r="E191" s="65" t="s">
        <v>54</v>
      </c>
      <c r="F191" s="65" t="s">
        <v>255</v>
      </c>
      <c r="G191" s="68" t="s">
        <v>594</v>
      </c>
      <c r="H191" s="65"/>
      <c r="I191" s="65" t="s">
        <v>415</v>
      </c>
      <c r="J191" s="62">
        <v>0.01</v>
      </c>
      <c r="K191" s="62">
        <v>0.01</v>
      </c>
      <c r="L191" s="62">
        <v>0.01</v>
      </c>
      <c r="M191" s="62">
        <v>0.01</v>
      </c>
      <c r="N191" s="62">
        <v>0.01</v>
      </c>
      <c r="O191" s="62">
        <v>0</v>
      </c>
      <c r="P191" s="62">
        <v>0.01</v>
      </c>
      <c r="Q191" s="62">
        <v>0.01</v>
      </c>
      <c r="R191" s="62">
        <v>0.01</v>
      </c>
      <c r="S191" s="62">
        <v>0.01</v>
      </c>
    </row>
    <row r="192" spans="1:19" x14ac:dyDescent="0.25">
      <c r="A192" s="65" t="s">
        <v>154</v>
      </c>
      <c r="B192" s="65" t="s">
        <v>156</v>
      </c>
      <c r="C192" s="65" t="s">
        <v>129</v>
      </c>
      <c r="D192" s="65" t="s">
        <v>10</v>
      </c>
      <c r="E192" s="65" t="s">
        <v>11</v>
      </c>
      <c r="F192" s="65" t="s">
        <v>255</v>
      </c>
      <c r="G192" s="68" t="s">
        <v>584</v>
      </c>
      <c r="H192" s="65"/>
      <c r="I192" s="65" t="s">
        <v>403</v>
      </c>
      <c r="J192" s="62">
        <v>3.2000000000000001E-2</v>
      </c>
      <c r="K192" s="62">
        <v>3.2000000000000001E-2</v>
      </c>
      <c r="L192" s="62">
        <v>3.2000000000000001E-2</v>
      </c>
      <c r="M192" s="62">
        <v>3.2000000000000001E-2</v>
      </c>
      <c r="N192" s="62">
        <v>3.2000000000000001E-2</v>
      </c>
      <c r="O192" s="62">
        <v>0.106</v>
      </c>
      <c r="P192" s="62">
        <v>3.2000000000000001E-2</v>
      </c>
      <c r="Q192" s="62">
        <v>3.2000000000000001E-2</v>
      </c>
      <c r="R192" s="62">
        <v>3.2000000000000001E-2</v>
      </c>
      <c r="S192" s="62">
        <v>3.2000000000000001E-2</v>
      </c>
    </row>
    <row r="193" spans="1:19" x14ac:dyDescent="0.25">
      <c r="A193" s="65" t="s">
        <v>154</v>
      </c>
      <c r="B193" s="65" t="s">
        <v>156</v>
      </c>
      <c r="C193" s="65" t="s">
        <v>129</v>
      </c>
      <c r="D193" s="65" t="s">
        <v>10</v>
      </c>
      <c r="E193" s="65" t="s">
        <v>54</v>
      </c>
      <c r="F193" s="65" t="s">
        <v>255</v>
      </c>
      <c r="G193" s="68" t="s">
        <v>584</v>
      </c>
      <c r="H193" s="65"/>
      <c r="I193" s="65" t="s">
        <v>415</v>
      </c>
      <c r="J193" s="62">
        <v>7.4999999999999997E-2</v>
      </c>
      <c r="K193" s="62">
        <v>7.4999999999999997E-2</v>
      </c>
      <c r="L193" s="62">
        <v>7.4999999999999997E-2</v>
      </c>
      <c r="M193" s="62">
        <v>7.4999999999999997E-2</v>
      </c>
      <c r="N193" s="62">
        <v>7.4999999999999997E-2</v>
      </c>
      <c r="O193" s="62">
        <v>0</v>
      </c>
      <c r="P193" s="62">
        <v>7.4999999999999997E-2</v>
      </c>
      <c r="Q193" s="62">
        <v>7.4999999999999997E-2</v>
      </c>
      <c r="R193" s="62">
        <v>7.4999999999999997E-2</v>
      </c>
      <c r="S193" s="62">
        <v>7.4999999999999997E-2</v>
      </c>
    </row>
    <row r="194" spans="1:19" x14ac:dyDescent="0.25">
      <c r="A194" s="65" t="s">
        <v>154</v>
      </c>
      <c r="B194" s="65" t="s">
        <v>156</v>
      </c>
      <c r="C194" s="65" t="s">
        <v>129</v>
      </c>
      <c r="D194" s="65" t="s">
        <v>1243</v>
      </c>
      <c r="E194" s="65" t="s">
        <v>11</v>
      </c>
      <c r="F194" s="65" t="s">
        <v>255</v>
      </c>
      <c r="G194" s="12" t="s">
        <v>584</v>
      </c>
      <c r="H194" s="65"/>
      <c r="I194" s="65" t="s">
        <v>330</v>
      </c>
      <c r="J194" s="62">
        <v>3.0000000000000001E-3</v>
      </c>
      <c r="K194" s="62">
        <v>3.0000000000000001E-3</v>
      </c>
      <c r="L194" s="62">
        <v>3.0000000000000001E-3</v>
      </c>
      <c r="M194" s="62">
        <v>3.0000000000000001E-3</v>
      </c>
      <c r="N194" s="62">
        <v>3.0000000000000001E-3</v>
      </c>
      <c r="O194" s="62">
        <v>3.0000000000000001E-3</v>
      </c>
      <c r="P194" s="62">
        <v>3.0000000000000001E-3</v>
      </c>
      <c r="Q194" s="62">
        <v>3.0000000000000001E-3</v>
      </c>
      <c r="R194" s="62">
        <v>3.0000000000000001E-3</v>
      </c>
      <c r="S194" s="62">
        <v>3.0000000000000001E-3</v>
      </c>
    </row>
    <row r="195" spans="1:19" x14ac:dyDescent="0.25">
      <c r="A195" s="65" t="s">
        <v>154</v>
      </c>
      <c r="B195" s="65" t="s">
        <v>156</v>
      </c>
      <c r="C195" s="65" t="s">
        <v>129</v>
      </c>
      <c r="D195" s="65" t="s">
        <v>1244</v>
      </c>
      <c r="E195" s="65" t="s">
        <v>11</v>
      </c>
      <c r="F195" s="65" t="s">
        <v>255</v>
      </c>
      <c r="G195" s="12" t="s">
        <v>584</v>
      </c>
      <c r="H195" s="65"/>
      <c r="I195" s="65" t="s">
        <v>1245</v>
      </c>
      <c r="J195" s="62">
        <v>1.9E-2</v>
      </c>
      <c r="K195" s="62">
        <v>1.9E-2</v>
      </c>
      <c r="L195" s="62">
        <v>1.9E-2</v>
      </c>
      <c r="M195" s="62">
        <v>1.9E-2</v>
      </c>
      <c r="N195" s="62">
        <v>1.9E-2</v>
      </c>
      <c r="O195" s="62">
        <v>1.9E-2</v>
      </c>
      <c r="P195" s="62">
        <v>1.9E-2</v>
      </c>
      <c r="Q195" s="62">
        <v>1.9E-2</v>
      </c>
      <c r="R195" s="62">
        <v>1.9E-2</v>
      </c>
      <c r="S195" s="62">
        <v>1.9E-2</v>
      </c>
    </row>
    <row r="196" spans="1:19" x14ac:dyDescent="0.25">
      <c r="A196" s="65" t="s">
        <v>154</v>
      </c>
      <c r="B196" s="65" t="s">
        <v>156</v>
      </c>
      <c r="C196" s="65" t="s">
        <v>129</v>
      </c>
      <c r="D196" s="65" t="s">
        <v>1246</v>
      </c>
      <c r="E196" s="65" t="s">
        <v>24</v>
      </c>
      <c r="F196" s="65" t="s">
        <v>255</v>
      </c>
      <c r="G196" s="12" t="s">
        <v>584</v>
      </c>
      <c r="H196" s="65"/>
      <c r="I196" s="65" t="s">
        <v>1247</v>
      </c>
      <c r="J196" s="62">
        <v>3.7999999999999999E-2</v>
      </c>
      <c r="K196" s="62">
        <v>3.7999999999999999E-2</v>
      </c>
      <c r="L196" s="62">
        <v>3.7999999999999999E-2</v>
      </c>
      <c r="M196" s="62">
        <v>3.7999999999999999E-2</v>
      </c>
      <c r="N196" s="62">
        <v>3.7999999999999999E-2</v>
      </c>
      <c r="O196" s="62">
        <v>3.7999999999999999E-2</v>
      </c>
      <c r="P196" s="62">
        <v>3.7999999999999999E-2</v>
      </c>
      <c r="Q196" s="62">
        <v>3.7999999999999999E-2</v>
      </c>
      <c r="R196" s="62">
        <v>3.7999999999999999E-2</v>
      </c>
      <c r="S196" s="62">
        <v>3.7999999999999999E-2</v>
      </c>
    </row>
    <row r="197" spans="1:19" x14ac:dyDescent="0.25">
      <c r="A197" s="65" t="s">
        <v>154</v>
      </c>
      <c r="B197" s="65" t="s">
        <v>156</v>
      </c>
      <c r="C197" s="65" t="s">
        <v>129</v>
      </c>
      <c r="D197" s="65" t="s">
        <v>651</v>
      </c>
      <c r="E197" s="65" t="s">
        <v>24</v>
      </c>
      <c r="F197" s="65" t="s">
        <v>255</v>
      </c>
      <c r="G197" s="12" t="s">
        <v>584</v>
      </c>
      <c r="H197" s="65"/>
      <c r="I197" s="65" t="s">
        <v>378</v>
      </c>
      <c r="J197" s="62">
        <v>3.4000000000000002E-2</v>
      </c>
      <c r="K197" s="62">
        <v>3.4000000000000002E-2</v>
      </c>
      <c r="L197" s="62">
        <v>3.4000000000000002E-2</v>
      </c>
      <c r="M197" s="62">
        <v>3.4000000000000002E-2</v>
      </c>
      <c r="N197" s="62">
        <v>3.4000000000000002E-2</v>
      </c>
      <c r="O197" s="62">
        <v>3.4000000000000002E-2</v>
      </c>
      <c r="P197" s="62">
        <v>3.4000000000000002E-2</v>
      </c>
      <c r="Q197" s="62">
        <v>3.4000000000000002E-2</v>
      </c>
      <c r="R197" s="62">
        <v>3.4000000000000002E-2</v>
      </c>
      <c r="S197" s="62">
        <v>3.4000000000000002E-2</v>
      </c>
    </row>
    <row r="198" spans="1:19" x14ac:dyDescent="0.25">
      <c r="A198" s="65" t="s">
        <v>154</v>
      </c>
      <c r="B198" s="65" t="s">
        <v>156</v>
      </c>
      <c r="C198" s="65" t="s">
        <v>129</v>
      </c>
      <c r="D198" s="65" t="s">
        <v>652</v>
      </c>
      <c r="E198" s="65" t="s">
        <v>24</v>
      </c>
      <c r="F198" s="65" t="s">
        <v>255</v>
      </c>
      <c r="G198" s="12" t="s">
        <v>584</v>
      </c>
      <c r="H198" s="65"/>
      <c r="I198" s="65" t="s">
        <v>396</v>
      </c>
      <c r="J198" s="62">
        <v>1.7000000000000001E-2</v>
      </c>
      <c r="K198" s="62">
        <v>1.7000000000000001E-2</v>
      </c>
      <c r="L198" s="62">
        <v>1.7000000000000001E-2</v>
      </c>
      <c r="M198" s="62">
        <v>1.7000000000000001E-2</v>
      </c>
      <c r="N198" s="62">
        <v>1.7000000000000001E-2</v>
      </c>
      <c r="O198" s="62">
        <v>1.7000000000000001E-2</v>
      </c>
      <c r="P198" s="62">
        <v>1.7000000000000001E-2</v>
      </c>
      <c r="Q198" s="62">
        <v>1.7000000000000001E-2</v>
      </c>
      <c r="R198" s="62">
        <v>1.7000000000000001E-2</v>
      </c>
      <c r="S198" s="62">
        <v>1.7000000000000001E-2</v>
      </c>
    </row>
    <row r="199" spans="1:19" x14ac:dyDescent="0.25">
      <c r="A199" s="65" t="s">
        <v>154</v>
      </c>
      <c r="B199" s="65" t="s">
        <v>156</v>
      </c>
      <c r="C199" s="65" t="s">
        <v>129</v>
      </c>
      <c r="D199" s="65" t="s">
        <v>157</v>
      </c>
      <c r="E199" s="65" t="s">
        <v>24</v>
      </c>
      <c r="F199" s="65" t="s">
        <v>255</v>
      </c>
      <c r="G199" s="12" t="s">
        <v>584</v>
      </c>
      <c r="H199" s="65"/>
      <c r="I199" s="65" t="s">
        <v>398</v>
      </c>
      <c r="J199" s="62">
        <v>0.28000000000000003</v>
      </c>
      <c r="K199" s="62">
        <v>0.28000000000000003</v>
      </c>
      <c r="L199" s="62">
        <v>0.28000000000000003</v>
      </c>
      <c r="M199" s="62">
        <v>0.28000000000000003</v>
      </c>
      <c r="N199" s="62">
        <v>0.28000000000000003</v>
      </c>
      <c r="O199" s="62">
        <v>0.28000000000000003</v>
      </c>
      <c r="P199" s="62">
        <v>0.28000000000000003</v>
      </c>
      <c r="Q199" s="62">
        <v>0.28000000000000003</v>
      </c>
      <c r="R199" s="62">
        <v>0.28000000000000003</v>
      </c>
      <c r="S199" s="62">
        <v>0.28000000000000003</v>
      </c>
    </row>
    <row r="200" spans="1:19" x14ac:dyDescent="0.25">
      <c r="A200" s="65" t="s">
        <v>158</v>
      </c>
      <c r="B200" s="65" t="s">
        <v>129</v>
      </c>
      <c r="C200" s="65" t="s">
        <v>129</v>
      </c>
      <c r="D200" s="65" t="s">
        <v>159</v>
      </c>
      <c r="E200" s="65" t="s">
        <v>24</v>
      </c>
      <c r="F200" s="65" t="s">
        <v>384</v>
      </c>
      <c r="G200" s="12"/>
      <c r="H200" s="65"/>
      <c r="I200" s="65" t="s">
        <v>385</v>
      </c>
      <c r="J200" s="62">
        <v>1</v>
      </c>
      <c r="K200" s="62">
        <v>1</v>
      </c>
      <c r="L200" s="62">
        <v>1</v>
      </c>
      <c r="M200" s="62">
        <v>1</v>
      </c>
      <c r="N200" s="62">
        <v>1</v>
      </c>
      <c r="O200" s="62">
        <v>1</v>
      </c>
      <c r="P200" s="62">
        <v>1</v>
      </c>
      <c r="Q200" s="62">
        <v>1</v>
      </c>
      <c r="R200" s="62">
        <v>1</v>
      </c>
      <c r="S200" s="62">
        <v>1</v>
      </c>
    </row>
    <row r="201" spans="1:19" x14ac:dyDescent="0.25">
      <c r="A201" s="65" t="s">
        <v>160</v>
      </c>
      <c r="B201" s="65" t="s">
        <v>150</v>
      </c>
      <c r="C201" s="65" t="s">
        <v>129</v>
      </c>
      <c r="D201" s="65" t="s">
        <v>10</v>
      </c>
      <c r="E201" s="65" t="s">
        <v>11</v>
      </c>
      <c r="F201" s="65" t="s">
        <v>283</v>
      </c>
      <c r="G201" s="12" t="s">
        <v>595</v>
      </c>
      <c r="H201" s="65"/>
      <c r="I201" s="65" t="s">
        <v>403</v>
      </c>
      <c r="J201" s="62">
        <v>1</v>
      </c>
      <c r="K201" s="62">
        <v>1</v>
      </c>
      <c r="L201" s="62">
        <v>1</v>
      </c>
      <c r="M201" s="62">
        <v>1</v>
      </c>
      <c r="N201" s="62">
        <v>1</v>
      </c>
      <c r="O201" s="62">
        <v>1</v>
      </c>
      <c r="P201" s="62">
        <v>1</v>
      </c>
      <c r="Q201" s="62">
        <v>1</v>
      </c>
      <c r="R201" s="62">
        <v>1</v>
      </c>
      <c r="S201" s="62">
        <v>1</v>
      </c>
    </row>
    <row r="202" spans="1:19" x14ac:dyDescent="0.25">
      <c r="A202" s="65" t="s">
        <v>161</v>
      </c>
      <c r="B202" s="65" t="s">
        <v>129</v>
      </c>
      <c r="C202" s="65" t="s">
        <v>129</v>
      </c>
      <c r="D202" s="65" t="s">
        <v>10</v>
      </c>
      <c r="E202" s="65" t="s">
        <v>11</v>
      </c>
      <c r="F202" s="65" t="s">
        <v>267</v>
      </c>
      <c r="G202" s="12"/>
      <c r="H202" s="65"/>
      <c r="I202" s="65" t="s">
        <v>403</v>
      </c>
      <c r="J202" s="62">
        <v>1</v>
      </c>
      <c r="K202" s="62">
        <v>1</v>
      </c>
      <c r="L202" s="62">
        <v>1</v>
      </c>
      <c r="M202" s="62">
        <v>1</v>
      </c>
      <c r="N202" s="62">
        <v>1</v>
      </c>
      <c r="O202" s="62">
        <v>1</v>
      </c>
      <c r="P202" s="62">
        <v>1</v>
      </c>
      <c r="Q202" s="62">
        <v>1</v>
      </c>
      <c r="R202" s="62">
        <v>1</v>
      </c>
      <c r="S202" s="62">
        <v>1</v>
      </c>
    </row>
    <row r="203" spans="1:19" x14ac:dyDescent="0.25">
      <c r="A203" s="65" t="s">
        <v>162</v>
      </c>
      <c r="B203" s="65" t="s">
        <v>129</v>
      </c>
      <c r="C203" s="65" t="s">
        <v>129</v>
      </c>
      <c r="D203" s="65" t="s">
        <v>10</v>
      </c>
      <c r="E203" s="65" t="s">
        <v>11</v>
      </c>
      <c r="F203" s="65" t="s">
        <v>336</v>
      </c>
      <c r="G203" s="12"/>
      <c r="H203" s="65"/>
      <c r="I203" s="65" t="s">
        <v>403</v>
      </c>
      <c r="J203" s="62">
        <v>1</v>
      </c>
      <c r="K203" s="62">
        <v>1</v>
      </c>
      <c r="L203" s="62">
        <v>1</v>
      </c>
      <c r="M203" s="62">
        <v>1</v>
      </c>
      <c r="N203" s="62">
        <v>1</v>
      </c>
      <c r="O203" s="62">
        <v>1</v>
      </c>
      <c r="P203" s="62">
        <v>1</v>
      </c>
      <c r="Q203" s="62">
        <v>1</v>
      </c>
      <c r="R203" s="62">
        <v>1</v>
      </c>
      <c r="S203" s="62">
        <v>1</v>
      </c>
    </row>
    <row r="204" spans="1:19" x14ac:dyDescent="0.25">
      <c r="A204" s="65" t="s">
        <v>163</v>
      </c>
      <c r="B204" s="65" t="s">
        <v>129</v>
      </c>
      <c r="C204" s="65" t="s">
        <v>129</v>
      </c>
      <c r="D204" s="65" t="s">
        <v>10</v>
      </c>
      <c r="E204" s="65" t="s">
        <v>11</v>
      </c>
      <c r="F204" s="65" t="s">
        <v>256</v>
      </c>
      <c r="G204" s="12"/>
      <c r="H204" s="65"/>
      <c r="I204" s="65" t="s">
        <v>403</v>
      </c>
      <c r="J204" s="62">
        <v>0.59</v>
      </c>
      <c r="K204" s="62">
        <v>0.59</v>
      </c>
      <c r="L204" s="62">
        <v>0.59</v>
      </c>
      <c r="M204" s="62">
        <v>0.59</v>
      </c>
      <c r="N204" s="62">
        <v>0.59</v>
      </c>
      <c r="O204" s="62">
        <v>0.92</v>
      </c>
      <c r="P204" s="62">
        <v>0.59</v>
      </c>
      <c r="Q204" s="62">
        <v>0.59</v>
      </c>
      <c r="R204" s="62">
        <v>0.59</v>
      </c>
      <c r="S204" s="62">
        <v>0.59</v>
      </c>
    </row>
    <row r="205" spans="1:19" x14ac:dyDescent="0.25">
      <c r="A205" s="65" t="s">
        <v>163</v>
      </c>
      <c r="B205" s="65" t="s">
        <v>129</v>
      </c>
      <c r="C205" s="65" t="s">
        <v>129</v>
      </c>
      <c r="D205" s="65" t="s">
        <v>10</v>
      </c>
      <c r="E205" s="65" t="s">
        <v>54</v>
      </c>
      <c r="F205" s="65" t="s">
        <v>256</v>
      </c>
      <c r="G205" s="12"/>
      <c r="H205" s="65"/>
      <c r="I205" s="65" t="s">
        <v>415</v>
      </c>
      <c r="J205" s="62">
        <v>0.33</v>
      </c>
      <c r="K205" s="62">
        <v>0.33</v>
      </c>
      <c r="L205" s="62">
        <v>0.33</v>
      </c>
      <c r="M205" s="62">
        <v>0.33</v>
      </c>
      <c r="N205" s="62">
        <v>0.33</v>
      </c>
      <c r="O205" s="62">
        <v>0</v>
      </c>
      <c r="P205" s="62">
        <v>0.33</v>
      </c>
      <c r="Q205" s="62">
        <v>0.33</v>
      </c>
      <c r="R205" s="62">
        <v>0.33</v>
      </c>
      <c r="S205" s="62">
        <v>0.33</v>
      </c>
    </row>
    <row r="206" spans="1:19" x14ac:dyDescent="0.25">
      <c r="A206" s="65" t="s">
        <v>163</v>
      </c>
      <c r="B206" s="65" t="s">
        <v>129</v>
      </c>
      <c r="C206" s="65" t="s">
        <v>129</v>
      </c>
      <c r="D206" s="65" t="s">
        <v>164</v>
      </c>
      <c r="E206" s="65" t="s">
        <v>24</v>
      </c>
      <c r="F206" s="65" t="s">
        <v>256</v>
      </c>
      <c r="G206" s="12"/>
      <c r="H206" s="65"/>
      <c r="I206" s="65" t="s">
        <v>379</v>
      </c>
      <c r="J206" s="62">
        <v>0.08</v>
      </c>
      <c r="K206" s="62">
        <v>0.08</v>
      </c>
      <c r="L206" s="62">
        <v>0.08</v>
      </c>
      <c r="M206" s="62">
        <v>0.08</v>
      </c>
      <c r="N206" s="62">
        <v>0.08</v>
      </c>
      <c r="O206" s="62">
        <v>0.08</v>
      </c>
      <c r="P206" s="62">
        <v>0.08</v>
      </c>
      <c r="Q206" s="62">
        <v>0.08</v>
      </c>
      <c r="R206" s="62">
        <v>0.08</v>
      </c>
      <c r="S206" s="62">
        <v>0.08</v>
      </c>
    </row>
    <row r="207" spans="1:19" x14ac:dyDescent="0.25">
      <c r="A207" s="65" t="s">
        <v>165</v>
      </c>
      <c r="B207" s="65" t="s">
        <v>129</v>
      </c>
      <c r="C207" s="65" t="s">
        <v>129</v>
      </c>
      <c r="D207" s="65" t="s">
        <v>10</v>
      </c>
      <c r="E207" s="65" t="s">
        <v>11</v>
      </c>
      <c r="F207" s="65" t="s">
        <v>312</v>
      </c>
      <c r="G207" s="65"/>
      <c r="H207" s="65"/>
      <c r="I207" s="65" t="s">
        <v>403</v>
      </c>
      <c r="J207" s="62">
        <v>1</v>
      </c>
      <c r="K207" s="62">
        <v>1</v>
      </c>
      <c r="L207" s="62">
        <v>1</v>
      </c>
      <c r="M207" s="62">
        <v>1</v>
      </c>
      <c r="N207" s="62">
        <v>1</v>
      </c>
      <c r="O207" s="62">
        <v>1</v>
      </c>
      <c r="P207" s="62">
        <v>1</v>
      </c>
      <c r="Q207" s="62">
        <v>1</v>
      </c>
      <c r="R207" s="62">
        <v>1</v>
      </c>
      <c r="S207" s="62">
        <v>1</v>
      </c>
    </row>
    <row r="208" spans="1:19" x14ac:dyDescent="0.25">
      <c r="A208" s="65" t="s">
        <v>167</v>
      </c>
      <c r="B208" s="65" t="s">
        <v>129</v>
      </c>
      <c r="C208" s="65" t="s">
        <v>129</v>
      </c>
      <c r="D208" s="65" t="s">
        <v>1248</v>
      </c>
      <c r="E208" s="65" t="s">
        <v>11</v>
      </c>
      <c r="F208" s="65" t="s">
        <v>328</v>
      </c>
      <c r="G208" s="65"/>
      <c r="H208" s="65"/>
      <c r="I208" s="65" t="s">
        <v>337</v>
      </c>
      <c r="J208" s="62">
        <v>1</v>
      </c>
      <c r="K208" s="62">
        <v>1</v>
      </c>
      <c r="L208" s="62">
        <v>1</v>
      </c>
      <c r="M208" s="62">
        <v>1</v>
      </c>
      <c r="N208" s="62">
        <v>1</v>
      </c>
      <c r="O208" s="62">
        <v>1</v>
      </c>
      <c r="P208" s="62">
        <v>1</v>
      </c>
      <c r="Q208" s="62">
        <v>1</v>
      </c>
      <c r="R208" s="62">
        <v>1</v>
      </c>
      <c r="S208" s="62">
        <v>1</v>
      </c>
    </row>
    <row r="209" spans="1:19" x14ac:dyDescent="0.25">
      <c r="A209" s="65" t="s">
        <v>168</v>
      </c>
      <c r="B209" s="65" t="s">
        <v>129</v>
      </c>
      <c r="C209" s="65" t="s">
        <v>129</v>
      </c>
      <c r="D209" s="65" t="s">
        <v>10</v>
      </c>
      <c r="E209" s="65" t="s">
        <v>11</v>
      </c>
      <c r="F209" s="65" t="s">
        <v>257</v>
      </c>
      <c r="G209" s="65"/>
      <c r="H209" s="65"/>
      <c r="I209" s="65" t="s">
        <v>403</v>
      </c>
      <c r="J209" s="62">
        <v>0.35</v>
      </c>
      <c r="K209" s="62">
        <v>0.35</v>
      </c>
      <c r="L209" s="62">
        <v>0.35</v>
      </c>
      <c r="M209" s="62">
        <v>0.35</v>
      </c>
      <c r="N209" s="62">
        <v>0.35</v>
      </c>
      <c r="O209" s="62">
        <v>0.35</v>
      </c>
      <c r="P209" s="62">
        <v>0.35</v>
      </c>
      <c r="Q209" s="62">
        <v>0.35</v>
      </c>
      <c r="R209" s="62">
        <v>0.35</v>
      </c>
      <c r="S209" s="62">
        <v>0.35</v>
      </c>
    </row>
    <row r="210" spans="1:19" x14ac:dyDescent="0.25">
      <c r="A210" s="65" t="s">
        <v>168</v>
      </c>
      <c r="B210" s="65" t="s">
        <v>129</v>
      </c>
      <c r="C210" s="65" t="s">
        <v>129</v>
      </c>
      <c r="D210" s="65" t="s">
        <v>169</v>
      </c>
      <c r="E210" s="65" t="s">
        <v>24</v>
      </c>
      <c r="F210" s="65" t="s">
        <v>257</v>
      </c>
      <c r="G210" s="12"/>
      <c r="H210" s="65"/>
      <c r="I210" s="65" t="s">
        <v>439</v>
      </c>
      <c r="J210" s="62">
        <v>0.65</v>
      </c>
      <c r="K210" s="62">
        <v>0.65</v>
      </c>
      <c r="L210" s="62">
        <v>0.65</v>
      </c>
      <c r="M210" s="62">
        <v>0.65</v>
      </c>
      <c r="N210" s="62">
        <v>0.65</v>
      </c>
      <c r="O210" s="62">
        <v>0.65</v>
      </c>
      <c r="P210" s="62">
        <v>0.65</v>
      </c>
      <c r="Q210" s="62">
        <v>0.65</v>
      </c>
      <c r="R210" s="62">
        <v>0.65</v>
      </c>
      <c r="S210" s="62">
        <v>0.65</v>
      </c>
    </row>
    <row r="211" spans="1:19" x14ac:dyDescent="0.25">
      <c r="A211" s="65" t="s">
        <v>170</v>
      </c>
      <c r="B211" s="65" t="s">
        <v>129</v>
      </c>
      <c r="C211" s="65" t="s">
        <v>129</v>
      </c>
      <c r="D211" s="65" t="s">
        <v>10</v>
      </c>
      <c r="E211" s="65" t="s">
        <v>11</v>
      </c>
      <c r="F211" s="65" t="s">
        <v>284</v>
      </c>
      <c r="G211" s="12"/>
      <c r="H211" s="65"/>
      <c r="I211" s="65" t="s">
        <v>403</v>
      </c>
      <c r="J211" s="62">
        <v>0.5</v>
      </c>
      <c r="K211" s="62">
        <v>0.5</v>
      </c>
      <c r="L211" s="62">
        <v>0.5</v>
      </c>
      <c r="M211" s="62">
        <v>0.5</v>
      </c>
      <c r="N211" s="62">
        <v>0.5</v>
      </c>
      <c r="O211" s="62">
        <v>0.5</v>
      </c>
      <c r="P211" s="62">
        <v>0.5</v>
      </c>
      <c r="Q211" s="62">
        <v>0.5</v>
      </c>
      <c r="R211" s="62">
        <v>0.5</v>
      </c>
      <c r="S211" s="62">
        <v>0.5</v>
      </c>
    </row>
    <row r="212" spans="1:19" x14ac:dyDescent="0.25">
      <c r="A212" s="65" t="s">
        <v>170</v>
      </c>
      <c r="B212" s="65" t="s">
        <v>129</v>
      </c>
      <c r="C212" s="65" t="s">
        <v>129</v>
      </c>
      <c r="D212" s="65" t="s">
        <v>169</v>
      </c>
      <c r="E212" s="65" t="s">
        <v>24</v>
      </c>
      <c r="F212" s="65" t="s">
        <v>284</v>
      </c>
      <c r="G212" s="12"/>
      <c r="H212" s="65"/>
      <c r="I212" s="65" t="s">
        <v>439</v>
      </c>
      <c r="J212" s="62">
        <v>0.5</v>
      </c>
      <c r="K212" s="62">
        <v>0.5</v>
      </c>
      <c r="L212" s="62">
        <v>0.5</v>
      </c>
      <c r="M212" s="62">
        <v>0.5</v>
      </c>
      <c r="N212" s="62">
        <v>0.5</v>
      </c>
      <c r="O212" s="62">
        <v>0.5</v>
      </c>
      <c r="P212" s="62">
        <v>0.5</v>
      </c>
      <c r="Q212" s="62">
        <v>0.5</v>
      </c>
      <c r="R212" s="62">
        <v>0.5</v>
      </c>
      <c r="S212" s="62">
        <v>0.5</v>
      </c>
    </row>
    <row r="213" spans="1:19" x14ac:dyDescent="0.25">
      <c r="A213" s="65" t="s">
        <v>171</v>
      </c>
      <c r="B213" s="65" t="s">
        <v>129</v>
      </c>
      <c r="C213" s="65" t="s">
        <v>129</v>
      </c>
      <c r="D213" s="65" t="s">
        <v>10</v>
      </c>
      <c r="E213" s="65" t="s">
        <v>11</v>
      </c>
      <c r="F213" s="65" t="s">
        <v>285</v>
      </c>
      <c r="G213" s="12"/>
      <c r="H213" s="65"/>
      <c r="I213" s="65" t="s">
        <v>403</v>
      </c>
      <c r="J213" s="62">
        <v>0.52</v>
      </c>
      <c r="K213" s="62">
        <v>0.52</v>
      </c>
      <c r="L213" s="62">
        <v>0.52</v>
      </c>
      <c r="M213" s="62">
        <v>0.52</v>
      </c>
      <c r="N213" s="62">
        <v>0.52</v>
      </c>
      <c r="O213" s="62">
        <v>0.52</v>
      </c>
      <c r="P213" s="62">
        <v>0.52</v>
      </c>
      <c r="Q213" s="62">
        <v>0.52</v>
      </c>
      <c r="R213" s="62">
        <v>0.52</v>
      </c>
      <c r="S213" s="62">
        <v>0.52</v>
      </c>
    </row>
    <row r="214" spans="1:19" x14ac:dyDescent="0.25">
      <c r="A214" s="65" t="s">
        <v>171</v>
      </c>
      <c r="B214" s="65" t="s">
        <v>129</v>
      </c>
      <c r="C214" s="65" t="s">
        <v>129</v>
      </c>
      <c r="D214" s="65" t="s">
        <v>169</v>
      </c>
      <c r="E214" s="65" t="s">
        <v>24</v>
      </c>
      <c r="F214" s="65" t="s">
        <v>285</v>
      </c>
      <c r="G214" s="12"/>
      <c r="H214" s="65"/>
      <c r="I214" s="65" t="s">
        <v>439</v>
      </c>
      <c r="J214" s="62">
        <v>0.48</v>
      </c>
      <c r="K214" s="62">
        <v>0.48</v>
      </c>
      <c r="L214" s="62">
        <v>0.48</v>
      </c>
      <c r="M214" s="62">
        <v>0.48</v>
      </c>
      <c r="N214" s="62">
        <v>0.48</v>
      </c>
      <c r="O214" s="62">
        <v>0.48</v>
      </c>
      <c r="P214" s="62">
        <v>0.48</v>
      </c>
      <c r="Q214" s="62">
        <v>0.48</v>
      </c>
      <c r="R214" s="62">
        <v>0.48</v>
      </c>
      <c r="S214" s="62">
        <v>0.48</v>
      </c>
    </row>
    <row r="215" spans="1:19" x14ac:dyDescent="0.25">
      <c r="A215" s="65" t="s">
        <v>172</v>
      </c>
      <c r="B215" s="65" t="s">
        <v>129</v>
      </c>
      <c r="C215" s="65" t="s">
        <v>129</v>
      </c>
      <c r="D215" s="65" t="s">
        <v>10</v>
      </c>
      <c r="E215" s="65" t="s">
        <v>11</v>
      </c>
      <c r="F215" s="65" t="s">
        <v>286</v>
      </c>
      <c r="G215" s="65"/>
      <c r="H215" s="65"/>
      <c r="I215" s="65" t="s">
        <v>403</v>
      </c>
      <c r="J215" s="62">
        <v>0.51</v>
      </c>
      <c r="K215" s="62">
        <v>0.51</v>
      </c>
      <c r="L215" s="62">
        <v>0.51</v>
      </c>
      <c r="M215" s="62">
        <v>0.51</v>
      </c>
      <c r="N215" s="62">
        <v>0.51</v>
      </c>
      <c r="O215" s="62">
        <v>0.51</v>
      </c>
      <c r="P215" s="62">
        <v>0.51</v>
      </c>
      <c r="Q215" s="62">
        <v>0.51</v>
      </c>
      <c r="R215" s="62">
        <v>0.51</v>
      </c>
      <c r="S215" s="62">
        <v>0.51</v>
      </c>
    </row>
    <row r="216" spans="1:19" x14ac:dyDescent="0.25">
      <c r="A216" s="65" t="s">
        <v>172</v>
      </c>
      <c r="B216" s="65" t="s">
        <v>129</v>
      </c>
      <c r="C216" s="65" t="s">
        <v>129</v>
      </c>
      <c r="D216" s="65" t="s">
        <v>169</v>
      </c>
      <c r="E216" s="65" t="s">
        <v>24</v>
      </c>
      <c r="F216" s="65" t="s">
        <v>286</v>
      </c>
      <c r="G216" s="12"/>
      <c r="H216" s="65"/>
      <c r="I216" s="65" t="s">
        <v>439</v>
      </c>
      <c r="J216" s="62">
        <v>0.49</v>
      </c>
      <c r="K216" s="62">
        <v>0.49</v>
      </c>
      <c r="L216" s="62">
        <v>0.49</v>
      </c>
      <c r="M216" s="62">
        <v>0.49</v>
      </c>
      <c r="N216" s="62">
        <v>0.49</v>
      </c>
      <c r="O216" s="62">
        <v>0.49</v>
      </c>
      <c r="P216" s="62">
        <v>0.49</v>
      </c>
      <c r="Q216" s="62">
        <v>0.49</v>
      </c>
      <c r="R216" s="62">
        <v>0.49</v>
      </c>
      <c r="S216" s="62">
        <v>0.49</v>
      </c>
    </row>
    <row r="217" spans="1:19" x14ac:dyDescent="0.25">
      <c r="A217" s="65" t="s">
        <v>173</v>
      </c>
      <c r="B217" s="65" t="s">
        <v>129</v>
      </c>
      <c r="C217" s="65" t="s">
        <v>129</v>
      </c>
      <c r="D217" s="65" t="s">
        <v>10</v>
      </c>
      <c r="E217" s="65" t="s">
        <v>11</v>
      </c>
      <c r="F217" s="65" t="s">
        <v>287</v>
      </c>
      <c r="G217" s="65"/>
      <c r="H217" s="65"/>
      <c r="I217" s="65" t="s">
        <v>403</v>
      </c>
      <c r="J217" s="62">
        <v>0.48</v>
      </c>
      <c r="K217" s="62">
        <v>0.48</v>
      </c>
      <c r="L217" s="62">
        <v>0.48</v>
      </c>
      <c r="M217" s="62">
        <v>0.48</v>
      </c>
      <c r="N217" s="62">
        <v>0.48</v>
      </c>
      <c r="O217" s="62">
        <v>0.48</v>
      </c>
      <c r="P217" s="62">
        <v>0.48</v>
      </c>
      <c r="Q217" s="62">
        <v>0.48</v>
      </c>
      <c r="R217" s="62">
        <v>0.48</v>
      </c>
      <c r="S217" s="62">
        <v>0.48</v>
      </c>
    </row>
    <row r="218" spans="1:19" x14ac:dyDescent="0.25">
      <c r="A218" s="65" t="s">
        <v>173</v>
      </c>
      <c r="B218" s="65" t="s">
        <v>129</v>
      </c>
      <c r="C218" s="65" t="s">
        <v>129</v>
      </c>
      <c r="D218" s="65" t="s">
        <v>169</v>
      </c>
      <c r="E218" s="65" t="s">
        <v>24</v>
      </c>
      <c r="F218" s="65" t="s">
        <v>287</v>
      </c>
      <c r="G218" s="65"/>
      <c r="H218" s="65"/>
      <c r="I218" s="65" t="s">
        <v>439</v>
      </c>
      <c r="J218" s="62">
        <v>0.52</v>
      </c>
      <c r="K218" s="62">
        <v>0.52</v>
      </c>
      <c r="L218" s="62">
        <v>0.52</v>
      </c>
      <c r="M218" s="62">
        <v>0.52</v>
      </c>
      <c r="N218" s="62">
        <v>0.52</v>
      </c>
      <c r="O218" s="62">
        <v>0.52</v>
      </c>
      <c r="P218" s="62">
        <v>0.52</v>
      </c>
      <c r="Q218" s="62">
        <v>0.52</v>
      </c>
      <c r="R218" s="62">
        <v>0.52</v>
      </c>
      <c r="S218" s="62">
        <v>0.52</v>
      </c>
    </row>
    <row r="219" spans="1:19" x14ac:dyDescent="0.25">
      <c r="A219" s="65" t="s">
        <v>174</v>
      </c>
      <c r="B219" s="65" t="s">
        <v>129</v>
      </c>
      <c r="C219" s="65" t="s">
        <v>129</v>
      </c>
      <c r="D219" s="65" t="s">
        <v>10</v>
      </c>
      <c r="E219" s="65" t="s">
        <v>11</v>
      </c>
      <c r="F219" s="65" t="s">
        <v>288</v>
      </c>
      <c r="G219" s="65"/>
      <c r="H219" s="65"/>
      <c r="I219" s="65" t="s">
        <v>403</v>
      </c>
      <c r="J219" s="62">
        <v>0.51</v>
      </c>
      <c r="K219" s="62">
        <v>0.51</v>
      </c>
      <c r="L219" s="62">
        <v>0.51</v>
      </c>
      <c r="M219" s="62">
        <v>0.51</v>
      </c>
      <c r="N219" s="62">
        <v>0.51</v>
      </c>
      <c r="O219" s="62">
        <v>0.51</v>
      </c>
      <c r="P219" s="62">
        <v>0.51</v>
      </c>
      <c r="Q219" s="62">
        <v>0.51</v>
      </c>
      <c r="R219" s="62">
        <v>0.51</v>
      </c>
      <c r="S219" s="62">
        <v>0.51</v>
      </c>
    </row>
    <row r="220" spans="1:19" x14ac:dyDescent="0.25">
      <c r="A220" s="65" t="s">
        <v>174</v>
      </c>
      <c r="B220" s="65" t="s">
        <v>129</v>
      </c>
      <c r="C220" s="65" t="s">
        <v>129</v>
      </c>
      <c r="D220" s="65" t="s">
        <v>169</v>
      </c>
      <c r="E220" s="65" t="s">
        <v>24</v>
      </c>
      <c r="F220" s="65" t="s">
        <v>288</v>
      </c>
      <c r="G220" s="68"/>
      <c r="H220" s="65"/>
      <c r="I220" s="65" t="s">
        <v>1249</v>
      </c>
      <c r="J220" s="62">
        <v>0.49</v>
      </c>
      <c r="K220" s="62">
        <v>0.49</v>
      </c>
      <c r="L220" s="62">
        <v>0.49</v>
      </c>
      <c r="M220" s="62">
        <v>0.49</v>
      </c>
      <c r="N220" s="62">
        <v>0.49</v>
      </c>
      <c r="O220" s="62">
        <v>0.49</v>
      </c>
      <c r="P220" s="62">
        <v>0.49</v>
      </c>
      <c r="Q220" s="62">
        <v>0.49</v>
      </c>
      <c r="R220" s="62">
        <v>0.49</v>
      </c>
      <c r="S220" s="62">
        <v>0.49</v>
      </c>
    </row>
    <row r="221" spans="1:19" x14ac:dyDescent="0.25">
      <c r="A221" s="65" t="s">
        <v>175</v>
      </c>
      <c r="B221" s="65" t="s">
        <v>129</v>
      </c>
      <c r="C221" s="65" t="s">
        <v>129</v>
      </c>
      <c r="D221" s="65" t="s">
        <v>10</v>
      </c>
      <c r="E221" s="65" t="s">
        <v>11</v>
      </c>
      <c r="F221" s="65" t="s">
        <v>268</v>
      </c>
      <c r="G221" s="68"/>
      <c r="H221" s="65"/>
      <c r="I221" s="65" t="s">
        <v>403</v>
      </c>
      <c r="J221" s="62">
        <v>1</v>
      </c>
      <c r="K221" s="62">
        <v>1</v>
      </c>
      <c r="L221" s="62">
        <v>1</v>
      </c>
      <c r="M221" s="62">
        <v>1</v>
      </c>
      <c r="N221" s="62">
        <v>1</v>
      </c>
      <c r="O221" s="62">
        <v>1</v>
      </c>
      <c r="P221" s="62">
        <v>1</v>
      </c>
      <c r="Q221" s="62">
        <v>1</v>
      </c>
      <c r="R221" s="62">
        <v>1</v>
      </c>
      <c r="S221" s="62">
        <v>1</v>
      </c>
    </row>
    <row r="222" spans="1:19" x14ac:dyDescent="0.25">
      <c r="A222" s="65" t="s">
        <v>176</v>
      </c>
      <c r="B222" s="65" t="s">
        <v>129</v>
      </c>
      <c r="C222" s="65" t="s">
        <v>129</v>
      </c>
      <c r="D222" s="65" t="s">
        <v>10</v>
      </c>
      <c r="E222" s="65" t="s">
        <v>11</v>
      </c>
      <c r="F222" s="65" t="s">
        <v>332</v>
      </c>
      <c r="G222" s="68"/>
      <c r="H222" s="65"/>
      <c r="I222" s="65" t="s">
        <v>403</v>
      </c>
      <c r="J222" s="62">
        <v>1</v>
      </c>
      <c r="K222" s="62">
        <v>1</v>
      </c>
      <c r="L222" s="62">
        <v>1</v>
      </c>
      <c r="M222" s="62">
        <v>1</v>
      </c>
      <c r="N222" s="62">
        <v>1</v>
      </c>
      <c r="O222" s="62">
        <v>1</v>
      </c>
      <c r="P222" s="62">
        <v>1</v>
      </c>
      <c r="Q222" s="62">
        <v>1</v>
      </c>
      <c r="R222" s="62">
        <v>1</v>
      </c>
      <c r="S222" s="62">
        <v>1</v>
      </c>
    </row>
    <row r="223" spans="1:19" x14ac:dyDescent="0.25">
      <c r="A223" s="65" t="s">
        <v>176</v>
      </c>
      <c r="B223" s="65" t="s">
        <v>129</v>
      </c>
      <c r="C223" s="65" t="s">
        <v>129</v>
      </c>
      <c r="D223" s="65" t="s">
        <v>177</v>
      </c>
      <c r="E223" s="65" t="s">
        <v>24</v>
      </c>
      <c r="F223" s="65" t="s">
        <v>332</v>
      </c>
      <c r="G223" s="68"/>
      <c r="H223" s="65"/>
      <c r="I223" s="65" t="s">
        <v>333</v>
      </c>
      <c r="J223" s="62">
        <v>0</v>
      </c>
      <c r="K223" s="62">
        <v>0</v>
      </c>
      <c r="L223" s="62">
        <v>0</v>
      </c>
      <c r="M223" s="62">
        <v>0</v>
      </c>
      <c r="N223" s="62">
        <v>0</v>
      </c>
      <c r="O223" s="62">
        <v>0</v>
      </c>
      <c r="P223" s="62">
        <v>0</v>
      </c>
      <c r="Q223" s="62">
        <v>0</v>
      </c>
      <c r="R223" s="62">
        <v>0</v>
      </c>
      <c r="S223" s="62">
        <v>0</v>
      </c>
    </row>
    <row r="224" spans="1:19" x14ac:dyDescent="0.25">
      <c r="A224" s="65" t="s">
        <v>178</v>
      </c>
      <c r="B224" s="65" t="s">
        <v>129</v>
      </c>
      <c r="C224" s="65" t="s">
        <v>129</v>
      </c>
      <c r="D224" s="65" t="s">
        <v>10</v>
      </c>
      <c r="E224" s="65" t="s">
        <v>11</v>
      </c>
      <c r="F224" s="65" t="s">
        <v>258</v>
      </c>
      <c r="G224" s="68"/>
      <c r="H224" s="65"/>
      <c r="I224" s="65" t="s">
        <v>403</v>
      </c>
      <c r="J224" s="62">
        <v>1</v>
      </c>
      <c r="K224" s="62">
        <v>1</v>
      </c>
      <c r="L224" s="62">
        <v>1</v>
      </c>
      <c r="M224" s="62">
        <v>1</v>
      </c>
      <c r="N224" s="62">
        <v>1</v>
      </c>
      <c r="O224" s="62">
        <v>1</v>
      </c>
      <c r="P224" s="62">
        <v>1</v>
      </c>
      <c r="Q224" s="62">
        <v>1</v>
      </c>
      <c r="R224" s="62">
        <v>1</v>
      </c>
      <c r="S224" s="62">
        <v>1</v>
      </c>
    </row>
    <row r="225" spans="1:19" x14ac:dyDescent="0.25">
      <c r="A225" s="65" t="s">
        <v>49</v>
      </c>
      <c r="B225" s="65" t="s">
        <v>519</v>
      </c>
      <c r="C225" s="65" t="s">
        <v>129</v>
      </c>
      <c r="D225" s="65" t="s">
        <v>653</v>
      </c>
      <c r="E225" s="65" t="s">
        <v>11</v>
      </c>
      <c r="F225" s="65" t="s">
        <v>235</v>
      </c>
      <c r="G225" s="68" t="s">
        <v>596</v>
      </c>
      <c r="H225" s="65"/>
      <c r="I225" s="65" t="s">
        <v>325</v>
      </c>
      <c r="J225" s="62">
        <v>0</v>
      </c>
      <c r="K225" s="62">
        <v>0</v>
      </c>
      <c r="L225" s="62">
        <v>0</v>
      </c>
      <c r="M225" s="62">
        <v>0</v>
      </c>
      <c r="N225" s="62">
        <v>0</v>
      </c>
      <c r="O225" s="62">
        <v>0</v>
      </c>
      <c r="P225" s="62">
        <v>1.9E-3</v>
      </c>
      <c r="Q225" s="62">
        <v>0</v>
      </c>
      <c r="R225" s="62">
        <v>0</v>
      </c>
      <c r="S225" s="62">
        <v>0</v>
      </c>
    </row>
    <row r="226" spans="1:19" x14ac:dyDescent="0.25">
      <c r="A226" s="65" t="s">
        <v>49</v>
      </c>
      <c r="B226" s="65" t="s">
        <v>519</v>
      </c>
      <c r="C226" s="65" t="s">
        <v>129</v>
      </c>
      <c r="D226" s="65" t="s">
        <v>654</v>
      </c>
      <c r="E226" s="65" t="s">
        <v>11</v>
      </c>
      <c r="F226" s="65" t="s">
        <v>235</v>
      </c>
      <c r="G226" s="68" t="s">
        <v>596</v>
      </c>
      <c r="H226" s="65"/>
      <c r="I226" s="65" t="s">
        <v>380</v>
      </c>
      <c r="J226" s="62">
        <v>0</v>
      </c>
      <c r="K226" s="62">
        <v>0</v>
      </c>
      <c r="L226" s="62">
        <v>0</v>
      </c>
      <c r="M226" s="62">
        <v>0</v>
      </c>
      <c r="N226" s="62">
        <v>0</v>
      </c>
      <c r="O226" s="62">
        <v>0</v>
      </c>
      <c r="P226" s="62">
        <v>2.3E-3</v>
      </c>
      <c r="Q226" s="62">
        <v>0</v>
      </c>
      <c r="R226" s="62">
        <v>0</v>
      </c>
      <c r="S226" s="62">
        <v>0</v>
      </c>
    </row>
    <row r="227" spans="1:19" x14ac:dyDescent="0.25">
      <c r="A227" s="65" t="s">
        <v>49</v>
      </c>
      <c r="B227" s="65" t="s">
        <v>519</v>
      </c>
      <c r="C227" s="65" t="s">
        <v>129</v>
      </c>
      <c r="D227" s="65" t="s">
        <v>655</v>
      </c>
      <c r="E227" s="65" t="s">
        <v>11</v>
      </c>
      <c r="F227" s="65" t="s">
        <v>235</v>
      </c>
      <c r="G227" s="68" t="s">
        <v>596</v>
      </c>
      <c r="H227" s="65"/>
      <c r="I227" s="65" t="s">
        <v>393</v>
      </c>
      <c r="J227" s="62">
        <v>0</v>
      </c>
      <c r="K227" s="62">
        <v>0</v>
      </c>
      <c r="L227" s="62">
        <v>0</v>
      </c>
      <c r="M227" s="62">
        <v>0</v>
      </c>
      <c r="N227" s="62">
        <v>0</v>
      </c>
      <c r="O227" s="62">
        <v>0</v>
      </c>
      <c r="P227" s="62">
        <v>3.5000000000000001E-3</v>
      </c>
      <c r="Q227" s="62">
        <v>0</v>
      </c>
      <c r="R227" s="62">
        <v>0</v>
      </c>
      <c r="S227" s="62">
        <v>0</v>
      </c>
    </row>
    <row r="228" spans="1:19" x14ac:dyDescent="0.25">
      <c r="A228" s="65" t="s">
        <v>49</v>
      </c>
      <c r="B228" s="65" t="s">
        <v>522</v>
      </c>
      <c r="C228" s="65" t="s">
        <v>129</v>
      </c>
      <c r="D228" s="65" t="s">
        <v>14</v>
      </c>
      <c r="E228" s="65" t="s">
        <v>11</v>
      </c>
      <c r="F228" s="65" t="s">
        <v>235</v>
      </c>
      <c r="G228" s="68" t="s">
        <v>597</v>
      </c>
      <c r="H228" s="65"/>
      <c r="I228" s="65" t="s">
        <v>432</v>
      </c>
      <c r="J228" s="62">
        <v>0</v>
      </c>
      <c r="K228" s="62">
        <v>0</v>
      </c>
      <c r="L228" s="62">
        <v>0</v>
      </c>
      <c r="M228" s="62">
        <v>0</v>
      </c>
      <c r="N228" s="62">
        <v>0</v>
      </c>
      <c r="O228" s="62">
        <v>0</v>
      </c>
      <c r="P228" s="62">
        <v>3.1300000000000001E-2</v>
      </c>
      <c r="Q228" s="62">
        <v>0</v>
      </c>
      <c r="R228" s="62">
        <v>0</v>
      </c>
      <c r="S228" s="62">
        <v>0</v>
      </c>
    </row>
    <row r="229" spans="1:19" x14ac:dyDescent="0.25">
      <c r="A229" s="65" t="s">
        <v>49</v>
      </c>
      <c r="B229" s="65" t="s">
        <v>522</v>
      </c>
      <c r="C229" s="65" t="s">
        <v>129</v>
      </c>
      <c r="D229" s="65" t="s">
        <v>180</v>
      </c>
      <c r="E229" s="65" t="s">
        <v>11</v>
      </c>
      <c r="F229" s="65" t="s">
        <v>235</v>
      </c>
      <c r="G229" s="68" t="s">
        <v>597</v>
      </c>
      <c r="H229" s="65"/>
      <c r="I229" s="65" t="s">
        <v>445</v>
      </c>
      <c r="J229" s="62">
        <v>0</v>
      </c>
      <c r="K229" s="62">
        <v>0</v>
      </c>
      <c r="L229" s="62">
        <v>0</v>
      </c>
      <c r="M229" s="62">
        <v>0</v>
      </c>
      <c r="N229" s="62">
        <v>0</v>
      </c>
      <c r="O229" s="62">
        <v>0</v>
      </c>
      <c r="P229" s="62">
        <v>1.5E-3</v>
      </c>
      <c r="Q229" s="62">
        <v>0</v>
      </c>
      <c r="R229" s="62">
        <v>0</v>
      </c>
      <c r="S229" s="62">
        <v>0</v>
      </c>
    </row>
    <row r="230" spans="1:19" x14ac:dyDescent="0.25">
      <c r="A230" s="65" t="s">
        <v>49</v>
      </c>
      <c r="B230" s="65" t="s">
        <v>524</v>
      </c>
      <c r="C230" s="65" t="s">
        <v>129</v>
      </c>
      <c r="D230" s="65" t="s">
        <v>14</v>
      </c>
      <c r="E230" s="65" t="s">
        <v>11</v>
      </c>
      <c r="F230" s="65" t="s">
        <v>235</v>
      </c>
      <c r="G230" s="68" t="s">
        <v>598</v>
      </c>
      <c r="H230" s="65"/>
      <c r="I230" s="65" t="s">
        <v>432</v>
      </c>
      <c r="J230" s="62">
        <v>0</v>
      </c>
      <c r="K230" s="62">
        <v>0</v>
      </c>
      <c r="L230" s="62">
        <v>0</v>
      </c>
      <c r="M230" s="62">
        <v>0</v>
      </c>
      <c r="N230" s="62">
        <v>0</v>
      </c>
      <c r="O230" s="62">
        <v>0</v>
      </c>
      <c r="P230" s="62">
        <v>1.3899999999999999E-2</v>
      </c>
      <c r="Q230" s="62">
        <v>0</v>
      </c>
      <c r="R230" s="62">
        <v>0</v>
      </c>
      <c r="S230" s="62">
        <v>0</v>
      </c>
    </row>
    <row r="231" spans="1:19" x14ac:dyDescent="0.25">
      <c r="A231" s="65" t="s">
        <v>49</v>
      </c>
      <c r="B231" s="65" t="s">
        <v>528</v>
      </c>
      <c r="C231" s="65" t="s">
        <v>129</v>
      </c>
      <c r="D231" s="65" t="s">
        <v>578</v>
      </c>
      <c r="E231" s="65" t="s">
        <v>11</v>
      </c>
      <c r="F231" s="65" t="s">
        <v>235</v>
      </c>
      <c r="G231" s="68" t="s">
        <v>599</v>
      </c>
      <c r="H231" s="65"/>
      <c r="I231" s="65" t="s">
        <v>241</v>
      </c>
      <c r="J231" s="62">
        <v>0</v>
      </c>
      <c r="K231" s="62">
        <v>0</v>
      </c>
      <c r="L231" s="62">
        <v>0</v>
      </c>
      <c r="M231" s="62">
        <v>0</v>
      </c>
      <c r="N231" s="62">
        <v>0</v>
      </c>
      <c r="O231" s="62">
        <v>0</v>
      </c>
      <c r="P231" s="62">
        <v>1.6000000000000001E-3</v>
      </c>
      <c r="Q231" s="62">
        <v>0</v>
      </c>
      <c r="R231" s="62">
        <v>0</v>
      </c>
      <c r="S231" s="62">
        <v>0</v>
      </c>
    </row>
    <row r="232" spans="1:19" x14ac:dyDescent="0.25">
      <c r="A232" s="65" t="s">
        <v>49</v>
      </c>
      <c r="B232" s="65" t="s">
        <v>532</v>
      </c>
      <c r="C232" s="65" t="s">
        <v>129</v>
      </c>
      <c r="D232" s="65" t="s">
        <v>14</v>
      </c>
      <c r="E232" s="65" t="s">
        <v>11</v>
      </c>
      <c r="F232" s="65" t="s">
        <v>235</v>
      </c>
      <c r="G232" s="68" t="s">
        <v>600</v>
      </c>
      <c r="H232" s="65"/>
      <c r="I232" s="65" t="s">
        <v>432</v>
      </c>
      <c r="J232" s="62">
        <v>0</v>
      </c>
      <c r="K232" s="62">
        <v>0</v>
      </c>
      <c r="L232" s="62">
        <v>0</v>
      </c>
      <c r="M232" s="62">
        <v>0</v>
      </c>
      <c r="N232" s="62">
        <v>0</v>
      </c>
      <c r="O232" s="62">
        <v>0</v>
      </c>
      <c r="P232" s="62">
        <v>3.3799999999999997E-2</v>
      </c>
      <c r="Q232" s="62">
        <v>0</v>
      </c>
      <c r="R232" s="62">
        <v>0</v>
      </c>
      <c r="S232" s="62">
        <v>0</v>
      </c>
    </row>
    <row r="233" spans="1:19" x14ac:dyDescent="0.25">
      <c r="A233" s="65" t="s">
        <v>49</v>
      </c>
      <c r="B233" s="65" t="s">
        <v>1250</v>
      </c>
      <c r="C233" s="65" t="s">
        <v>129</v>
      </c>
      <c r="D233" s="65" t="s">
        <v>1251</v>
      </c>
      <c r="E233" s="65" t="s">
        <v>11</v>
      </c>
      <c r="F233" s="65" t="s">
        <v>235</v>
      </c>
      <c r="G233" s="68" t="s">
        <v>1252</v>
      </c>
      <c r="H233" s="65"/>
      <c r="I233" s="65" t="s">
        <v>292</v>
      </c>
      <c r="J233" s="62">
        <v>0</v>
      </c>
      <c r="K233" s="62">
        <v>0</v>
      </c>
      <c r="L233" s="62">
        <v>0</v>
      </c>
      <c r="M233" s="62">
        <v>0</v>
      </c>
      <c r="N233" s="62">
        <v>0</v>
      </c>
      <c r="O233" s="62">
        <v>0</v>
      </c>
      <c r="P233" s="62">
        <v>2.12E-2</v>
      </c>
      <c r="Q233" s="62">
        <v>0</v>
      </c>
      <c r="R233" s="62">
        <v>0</v>
      </c>
      <c r="S233" s="62">
        <v>0</v>
      </c>
    </row>
    <row r="234" spans="1:19" x14ac:dyDescent="0.25">
      <c r="A234" s="65" t="s">
        <v>49</v>
      </c>
      <c r="B234" s="65" t="s">
        <v>1250</v>
      </c>
      <c r="C234" s="65" t="s">
        <v>129</v>
      </c>
      <c r="D234" s="65" t="s">
        <v>14</v>
      </c>
      <c r="E234" s="65" t="s">
        <v>11</v>
      </c>
      <c r="F234" s="65" t="s">
        <v>235</v>
      </c>
      <c r="G234" s="68" t="s">
        <v>1252</v>
      </c>
      <c r="H234" s="65"/>
      <c r="I234" s="65" t="s">
        <v>432</v>
      </c>
      <c r="J234" s="62">
        <v>0</v>
      </c>
      <c r="K234" s="62">
        <v>0</v>
      </c>
      <c r="L234" s="62">
        <v>0</v>
      </c>
      <c r="M234" s="62">
        <v>0</v>
      </c>
      <c r="N234" s="62">
        <v>0</v>
      </c>
      <c r="O234" s="62">
        <v>0</v>
      </c>
      <c r="P234" s="62">
        <v>2.01E-2</v>
      </c>
      <c r="Q234" s="62">
        <v>0</v>
      </c>
      <c r="R234" s="62">
        <v>0</v>
      </c>
      <c r="S234" s="62">
        <v>0</v>
      </c>
    </row>
    <row r="235" spans="1:19" x14ac:dyDescent="0.25">
      <c r="A235" s="65" t="s">
        <v>49</v>
      </c>
      <c r="B235" s="65" t="s">
        <v>1250</v>
      </c>
      <c r="C235" s="65" t="s">
        <v>129</v>
      </c>
      <c r="D235" s="65" t="s">
        <v>1253</v>
      </c>
      <c r="E235" s="65" t="s">
        <v>11</v>
      </c>
      <c r="F235" s="65" t="s">
        <v>235</v>
      </c>
      <c r="G235" s="68" t="s">
        <v>1252</v>
      </c>
      <c r="H235" s="65"/>
      <c r="I235" s="65" t="s">
        <v>442</v>
      </c>
      <c r="J235" s="62">
        <v>0</v>
      </c>
      <c r="K235" s="62">
        <v>0</v>
      </c>
      <c r="L235" s="62">
        <v>0</v>
      </c>
      <c r="M235" s="62">
        <v>0</v>
      </c>
      <c r="N235" s="62">
        <v>0</v>
      </c>
      <c r="O235" s="62">
        <v>0</v>
      </c>
      <c r="P235" s="62">
        <v>0.1409</v>
      </c>
      <c r="Q235" s="62">
        <v>0</v>
      </c>
      <c r="R235" s="62">
        <v>0</v>
      </c>
      <c r="S235" s="62">
        <v>0</v>
      </c>
    </row>
    <row r="236" spans="1:19" x14ac:dyDescent="0.25">
      <c r="A236" s="65" t="s">
        <v>49</v>
      </c>
      <c r="B236" s="65" t="s">
        <v>1250</v>
      </c>
      <c r="C236" s="65" t="s">
        <v>129</v>
      </c>
      <c r="D236" s="65" t="s">
        <v>655</v>
      </c>
      <c r="E236" s="65" t="s">
        <v>11</v>
      </c>
      <c r="F236" s="65" t="s">
        <v>235</v>
      </c>
      <c r="G236" s="68" t="s">
        <v>1252</v>
      </c>
      <c r="H236" s="65"/>
      <c r="I236" s="65" t="s">
        <v>393</v>
      </c>
      <c r="J236" s="62">
        <v>0</v>
      </c>
      <c r="K236" s="62">
        <v>0</v>
      </c>
      <c r="L236" s="62">
        <v>0</v>
      </c>
      <c r="M236" s="62">
        <v>0</v>
      </c>
      <c r="N236" s="62">
        <v>0</v>
      </c>
      <c r="O236" s="62">
        <v>0</v>
      </c>
      <c r="P236" s="62">
        <v>2.7000000000000001E-3</v>
      </c>
      <c r="Q236" s="62">
        <v>0</v>
      </c>
      <c r="R236" s="62">
        <v>0</v>
      </c>
      <c r="S236" s="62">
        <v>0</v>
      </c>
    </row>
    <row r="237" spans="1:19" x14ac:dyDescent="0.25">
      <c r="A237" s="65" t="s">
        <v>49</v>
      </c>
      <c r="B237" s="65" t="s">
        <v>536</v>
      </c>
      <c r="C237" s="65" t="s">
        <v>129</v>
      </c>
      <c r="D237" s="65" t="s">
        <v>14</v>
      </c>
      <c r="E237" s="65" t="s">
        <v>11</v>
      </c>
      <c r="F237" s="65" t="s">
        <v>235</v>
      </c>
      <c r="G237" s="68" t="s">
        <v>1254</v>
      </c>
      <c r="H237" s="65"/>
      <c r="I237" s="65" t="s">
        <v>432</v>
      </c>
      <c r="J237" s="62">
        <v>0</v>
      </c>
      <c r="K237" s="62">
        <v>0</v>
      </c>
      <c r="L237" s="62">
        <v>0</v>
      </c>
      <c r="M237" s="62">
        <v>0</v>
      </c>
      <c r="N237" s="62">
        <v>0</v>
      </c>
      <c r="O237" s="62">
        <v>0</v>
      </c>
      <c r="P237" s="62">
        <v>3.4228728342841787E-4</v>
      </c>
      <c r="Q237" s="62">
        <v>0</v>
      </c>
      <c r="R237" s="62">
        <v>0</v>
      </c>
      <c r="S237" s="62">
        <v>0</v>
      </c>
    </row>
    <row r="238" spans="1:19" x14ac:dyDescent="0.25">
      <c r="A238" s="65" t="s">
        <v>49</v>
      </c>
      <c r="B238" s="65" t="s">
        <v>538</v>
      </c>
      <c r="C238" s="65" t="s">
        <v>129</v>
      </c>
      <c r="D238" s="65" t="s">
        <v>14</v>
      </c>
      <c r="E238" s="65" t="s">
        <v>11</v>
      </c>
      <c r="F238" s="65" t="s">
        <v>235</v>
      </c>
      <c r="G238" s="68" t="s">
        <v>601</v>
      </c>
      <c r="H238" s="65"/>
      <c r="I238" s="65" t="s">
        <v>432</v>
      </c>
      <c r="J238" s="62">
        <v>0</v>
      </c>
      <c r="K238" s="62">
        <v>0</v>
      </c>
      <c r="L238" s="62">
        <v>0</v>
      </c>
      <c r="M238" s="62">
        <v>0</v>
      </c>
      <c r="N238" s="62">
        <v>0</v>
      </c>
      <c r="O238" s="62">
        <v>0</v>
      </c>
      <c r="P238" s="62">
        <v>0.2346</v>
      </c>
      <c r="Q238" s="62">
        <v>0</v>
      </c>
      <c r="R238" s="62">
        <v>0</v>
      </c>
      <c r="S238" s="62">
        <v>0</v>
      </c>
    </row>
    <row r="239" spans="1:19" x14ac:dyDescent="0.25">
      <c r="A239" s="65" t="s">
        <v>49</v>
      </c>
      <c r="B239" s="65" t="s">
        <v>538</v>
      </c>
      <c r="C239" s="65" t="s">
        <v>129</v>
      </c>
      <c r="D239" s="65" t="s">
        <v>653</v>
      </c>
      <c r="E239" s="65" t="s">
        <v>11</v>
      </c>
      <c r="F239" s="65" t="s">
        <v>235</v>
      </c>
      <c r="G239" s="68" t="s">
        <v>601</v>
      </c>
      <c r="H239" s="65"/>
      <c r="I239" s="65" t="s">
        <v>325</v>
      </c>
      <c r="J239" s="62">
        <v>0</v>
      </c>
      <c r="K239" s="62">
        <v>0</v>
      </c>
      <c r="L239" s="62">
        <v>0</v>
      </c>
      <c r="M239" s="62">
        <v>0</v>
      </c>
      <c r="N239" s="62">
        <v>0</v>
      </c>
      <c r="O239" s="62">
        <v>0</v>
      </c>
      <c r="P239" s="62">
        <v>2.5999999999999999E-3</v>
      </c>
      <c r="Q239" s="62">
        <v>0</v>
      </c>
      <c r="R239" s="62">
        <v>0</v>
      </c>
      <c r="S239" s="62">
        <v>0</v>
      </c>
    </row>
    <row r="240" spans="1:19" x14ac:dyDescent="0.25">
      <c r="A240" s="65" t="s">
        <v>49</v>
      </c>
      <c r="B240" s="65" t="s">
        <v>1255</v>
      </c>
      <c r="C240" s="65" t="s">
        <v>129</v>
      </c>
      <c r="D240" s="65" t="s">
        <v>1251</v>
      </c>
      <c r="E240" s="65" t="s">
        <v>11</v>
      </c>
      <c r="F240" s="65" t="s">
        <v>235</v>
      </c>
      <c r="G240" s="68" t="s">
        <v>1256</v>
      </c>
      <c r="H240" s="65"/>
      <c r="I240" s="65" t="s">
        <v>292</v>
      </c>
      <c r="J240" s="62">
        <v>0</v>
      </c>
      <c r="K240" s="62">
        <v>0</v>
      </c>
      <c r="L240" s="62">
        <v>0</v>
      </c>
      <c r="M240" s="62">
        <v>0</v>
      </c>
      <c r="N240" s="62">
        <v>0</v>
      </c>
      <c r="O240" s="62">
        <v>0</v>
      </c>
      <c r="P240" s="62">
        <v>3.5000000000000001E-3</v>
      </c>
      <c r="Q240" s="62">
        <v>0</v>
      </c>
      <c r="R240" s="62">
        <v>0</v>
      </c>
      <c r="S240" s="62">
        <v>0</v>
      </c>
    </row>
    <row r="241" spans="1:19" x14ac:dyDescent="0.25">
      <c r="A241" s="65" t="s">
        <v>49</v>
      </c>
      <c r="B241" s="65" t="s">
        <v>1255</v>
      </c>
      <c r="C241" s="65" t="s">
        <v>129</v>
      </c>
      <c r="D241" s="65" t="s">
        <v>14</v>
      </c>
      <c r="E241" s="65" t="s">
        <v>11</v>
      </c>
      <c r="F241" s="65" t="s">
        <v>235</v>
      </c>
      <c r="G241" s="68" t="s">
        <v>1256</v>
      </c>
      <c r="H241" s="65"/>
      <c r="I241" s="65" t="s">
        <v>432</v>
      </c>
      <c r="J241" s="62">
        <v>0</v>
      </c>
      <c r="K241" s="62">
        <v>0</v>
      </c>
      <c r="L241" s="62">
        <v>0</v>
      </c>
      <c r="M241" s="62">
        <v>0</v>
      </c>
      <c r="N241" s="62">
        <v>0</v>
      </c>
      <c r="O241" s="62">
        <v>0</v>
      </c>
      <c r="P241" s="62">
        <v>8.6199999999999999E-2</v>
      </c>
      <c r="Q241" s="62">
        <v>0</v>
      </c>
      <c r="R241" s="62">
        <v>0</v>
      </c>
      <c r="S241" s="62">
        <v>0</v>
      </c>
    </row>
    <row r="242" spans="1:19" x14ac:dyDescent="0.25">
      <c r="A242" s="65" t="s">
        <v>49</v>
      </c>
      <c r="B242" s="65" t="s">
        <v>1255</v>
      </c>
      <c r="C242" s="65" t="s">
        <v>129</v>
      </c>
      <c r="D242" s="65" t="s">
        <v>1253</v>
      </c>
      <c r="E242" s="65" t="s">
        <v>11</v>
      </c>
      <c r="F242" s="65" t="s">
        <v>235</v>
      </c>
      <c r="G242" s="68" t="s">
        <v>1256</v>
      </c>
      <c r="H242" s="65"/>
      <c r="I242" s="65" t="s">
        <v>442</v>
      </c>
      <c r="J242" s="62">
        <v>0</v>
      </c>
      <c r="K242" s="62">
        <v>0</v>
      </c>
      <c r="L242" s="62">
        <v>0</v>
      </c>
      <c r="M242" s="62">
        <v>0</v>
      </c>
      <c r="N242" s="62">
        <v>0</v>
      </c>
      <c r="O242" s="62">
        <v>0</v>
      </c>
      <c r="P242" s="62">
        <v>3.4200000000000001E-2</v>
      </c>
      <c r="Q242" s="62">
        <v>0</v>
      </c>
      <c r="R242" s="62">
        <v>0</v>
      </c>
      <c r="S242" s="62">
        <v>0</v>
      </c>
    </row>
    <row r="243" spans="1:19" x14ac:dyDescent="0.25">
      <c r="A243" s="65" t="s">
        <v>49</v>
      </c>
      <c r="B243" s="65" t="s">
        <v>542</v>
      </c>
      <c r="C243" s="65" t="s">
        <v>129</v>
      </c>
      <c r="D243" s="65" t="s">
        <v>14</v>
      </c>
      <c r="E243" s="65" t="s">
        <v>11</v>
      </c>
      <c r="F243" s="65" t="s">
        <v>235</v>
      </c>
      <c r="G243" s="68" t="s">
        <v>602</v>
      </c>
      <c r="H243" s="65"/>
      <c r="I243" s="65" t="s">
        <v>432</v>
      </c>
      <c r="J243" s="62">
        <v>0</v>
      </c>
      <c r="K243" s="62">
        <v>0</v>
      </c>
      <c r="L243" s="62">
        <v>0</v>
      </c>
      <c r="M243" s="62">
        <v>0</v>
      </c>
      <c r="N243" s="62">
        <v>0</v>
      </c>
      <c r="O243" s="62">
        <v>0</v>
      </c>
      <c r="P243" s="62">
        <v>3.9199999999999999E-2</v>
      </c>
      <c r="Q243" s="62">
        <v>0</v>
      </c>
      <c r="R243" s="62">
        <v>0</v>
      </c>
      <c r="S243" s="62">
        <v>0</v>
      </c>
    </row>
    <row r="244" spans="1:19" x14ac:dyDescent="0.25">
      <c r="A244" s="65" t="s">
        <v>49</v>
      </c>
      <c r="B244" s="65" t="s">
        <v>544</v>
      </c>
      <c r="C244" s="65" t="s">
        <v>129</v>
      </c>
      <c r="D244" s="65" t="s">
        <v>14</v>
      </c>
      <c r="E244" s="65" t="s">
        <v>11</v>
      </c>
      <c r="F244" s="65" t="s">
        <v>235</v>
      </c>
      <c r="G244" s="68" t="s">
        <v>1257</v>
      </c>
      <c r="H244" s="65"/>
      <c r="I244" s="65" t="s">
        <v>432</v>
      </c>
      <c r="J244" s="62">
        <v>0</v>
      </c>
      <c r="K244" s="62">
        <v>0</v>
      </c>
      <c r="L244" s="62">
        <v>0</v>
      </c>
      <c r="M244" s="62">
        <v>0</v>
      </c>
      <c r="N244" s="62">
        <v>0</v>
      </c>
      <c r="O244" s="62">
        <v>0</v>
      </c>
      <c r="P244" s="62">
        <v>2.4400000000000002E-2</v>
      </c>
      <c r="Q244" s="62">
        <v>0</v>
      </c>
      <c r="R244" s="62">
        <v>0</v>
      </c>
      <c r="S244" s="62">
        <v>0</v>
      </c>
    </row>
    <row r="245" spans="1:19" x14ac:dyDescent="0.25">
      <c r="A245" s="65" t="s">
        <v>49</v>
      </c>
      <c r="B245" s="65" t="s">
        <v>546</v>
      </c>
      <c r="C245" s="65" t="s">
        <v>129</v>
      </c>
      <c r="D245" s="65" t="s">
        <v>14</v>
      </c>
      <c r="E245" s="65" t="s">
        <v>11</v>
      </c>
      <c r="F245" s="65" t="s">
        <v>235</v>
      </c>
      <c r="G245" s="68" t="s">
        <v>603</v>
      </c>
      <c r="H245" s="65"/>
      <c r="I245" s="65" t="s">
        <v>432</v>
      </c>
      <c r="J245" s="62">
        <v>0</v>
      </c>
      <c r="K245" s="62">
        <v>0</v>
      </c>
      <c r="L245" s="62">
        <v>0</v>
      </c>
      <c r="M245" s="62">
        <v>0</v>
      </c>
      <c r="N245" s="62">
        <v>0</v>
      </c>
      <c r="O245" s="62">
        <v>0</v>
      </c>
      <c r="P245" s="62">
        <v>2.4199999999999999E-2</v>
      </c>
      <c r="Q245" s="62">
        <v>0</v>
      </c>
      <c r="R245" s="62">
        <v>0</v>
      </c>
      <c r="S245" s="62">
        <v>0</v>
      </c>
    </row>
    <row r="246" spans="1:19" x14ac:dyDescent="0.25">
      <c r="A246" s="65" t="s">
        <v>49</v>
      </c>
      <c r="B246" s="65" t="s">
        <v>179</v>
      </c>
      <c r="C246" s="65" t="s">
        <v>129</v>
      </c>
      <c r="D246" s="65" t="s">
        <v>14</v>
      </c>
      <c r="E246" s="65" t="s">
        <v>11</v>
      </c>
      <c r="F246" s="65" t="s">
        <v>235</v>
      </c>
      <c r="G246" s="65" t="s">
        <v>604</v>
      </c>
      <c r="H246" s="65"/>
      <c r="I246" s="65" t="s">
        <v>432</v>
      </c>
      <c r="J246" s="62">
        <v>0.92</v>
      </c>
      <c r="K246" s="62">
        <v>0.92</v>
      </c>
      <c r="L246" s="62">
        <v>0.92</v>
      </c>
      <c r="M246" s="62">
        <v>0.92</v>
      </c>
      <c r="N246" s="62">
        <v>0.92</v>
      </c>
      <c r="O246" s="62">
        <v>0.92</v>
      </c>
      <c r="P246" s="62">
        <v>0</v>
      </c>
      <c r="Q246" s="62">
        <v>0.92</v>
      </c>
      <c r="R246" s="62">
        <v>0.92</v>
      </c>
      <c r="S246" s="62">
        <v>0.92</v>
      </c>
    </row>
    <row r="247" spans="1:19" x14ac:dyDescent="0.25">
      <c r="A247" s="65" t="s">
        <v>49</v>
      </c>
      <c r="B247" s="65" t="s">
        <v>179</v>
      </c>
      <c r="C247" s="65" t="s">
        <v>129</v>
      </c>
      <c r="D247" s="65" t="s">
        <v>180</v>
      </c>
      <c r="E247" s="65" t="s">
        <v>11</v>
      </c>
      <c r="F247" s="65" t="s">
        <v>235</v>
      </c>
      <c r="G247" s="12" t="s">
        <v>604</v>
      </c>
      <c r="H247" s="65"/>
      <c r="I247" s="65" t="s">
        <v>445</v>
      </c>
      <c r="J247" s="62">
        <v>0.08</v>
      </c>
      <c r="K247" s="62">
        <v>0.08</v>
      </c>
      <c r="L247" s="62">
        <v>0.08</v>
      </c>
      <c r="M247" s="62">
        <v>0.08</v>
      </c>
      <c r="N247" s="62">
        <v>0.08</v>
      </c>
      <c r="O247" s="62">
        <v>0.08</v>
      </c>
      <c r="P247" s="62">
        <v>0</v>
      </c>
      <c r="Q247" s="62">
        <v>0.08</v>
      </c>
      <c r="R247" s="62">
        <v>0.08</v>
      </c>
      <c r="S247" s="62">
        <v>0.08</v>
      </c>
    </row>
    <row r="248" spans="1:19" x14ac:dyDescent="0.25">
      <c r="A248" s="65" t="s">
        <v>49</v>
      </c>
      <c r="B248" s="65" t="s">
        <v>549</v>
      </c>
      <c r="C248" s="65" t="s">
        <v>129</v>
      </c>
      <c r="D248" s="65" t="s">
        <v>180</v>
      </c>
      <c r="E248" s="65" t="s">
        <v>11</v>
      </c>
      <c r="F248" s="65" t="s">
        <v>235</v>
      </c>
      <c r="G248" s="12" t="s">
        <v>605</v>
      </c>
      <c r="H248" s="65"/>
      <c r="I248" s="65" t="s">
        <v>445</v>
      </c>
      <c r="J248" s="62">
        <v>0</v>
      </c>
      <c r="K248" s="62">
        <v>0</v>
      </c>
      <c r="L248" s="62">
        <v>0</v>
      </c>
      <c r="M248" s="62">
        <v>0</v>
      </c>
      <c r="N248" s="62">
        <v>0</v>
      </c>
      <c r="O248" s="62">
        <v>0</v>
      </c>
      <c r="P248" s="62">
        <v>6.6E-3</v>
      </c>
      <c r="Q248" s="62">
        <v>0</v>
      </c>
      <c r="R248" s="62">
        <v>0</v>
      </c>
      <c r="S248" s="62">
        <v>0</v>
      </c>
    </row>
    <row r="249" spans="1:19" x14ac:dyDescent="0.25">
      <c r="A249" s="65" t="s">
        <v>49</v>
      </c>
      <c r="B249" s="65" t="s">
        <v>1258</v>
      </c>
      <c r="C249" s="65" t="s">
        <v>129</v>
      </c>
      <c r="D249" s="65" t="s">
        <v>1253</v>
      </c>
      <c r="E249" s="65" t="s">
        <v>11</v>
      </c>
      <c r="F249" s="65" t="s">
        <v>235</v>
      </c>
      <c r="G249" s="12" t="s">
        <v>1259</v>
      </c>
      <c r="H249" s="65"/>
      <c r="I249" s="65" t="s">
        <v>442</v>
      </c>
      <c r="J249" s="62">
        <v>0</v>
      </c>
      <c r="K249" s="62">
        <v>0</v>
      </c>
      <c r="L249" s="62">
        <v>0</v>
      </c>
      <c r="M249" s="62">
        <v>0</v>
      </c>
      <c r="N249" s="62">
        <v>0</v>
      </c>
      <c r="O249" s="62">
        <v>0</v>
      </c>
      <c r="P249" s="62">
        <v>2.2200000000000001E-2</v>
      </c>
      <c r="Q249" s="62">
        <v>0</v>
      </c>
      <c r="R249" s="62">
        <v>0</v>
      </c>
      <c r="S249" s="62">
        <v>0</v>
      </c>
    </row>
    <row r="250" spans="1:19" x14ac:dyDescent="0.25">
      <c r="A250" s="65" t="s">
        <v>49</v>
      </c>
      <c r="B250" s="65" t="s">
        <v>551</v>
      </c>
      <c r="C250" s="65" t="s">
        <v>129</v>
      </c>
      <c r="D250" s="65" t="s">
        <v>579</v>
      </c>
      <c r="E250" s="65" t="s">
        <v>11</v>
      </c>
      <c r="F250" s="65" t="s">
        <v>235</v>
      </c>
      <c r="G250" s="12" t="s">
        <v>606</v>
      </c>
      <c r="H250" s="65"/>
      <c r="I250" s="65" t="s">
        <v>295</v>
      </c>
      <c r="J250" s="62">
        <v>0</v>
      </c>
      <c r="K250" s="62">
        <v>0</v>
      </c>
      <c r="L250" s="62">
        <v>0</v>
      </c>
      <c r="M250" s="62">
        <v>0</v>
      </c>
      <c r="N250" s="62">
        <v>0</v>
      </c>
      <c r="O250" s="62">
        <v>0</v>
      </c>
      <c r="P250" s="62">
        <v>0.23719999999999999</v>
      </c>
      <c r="Q250" s="62">
        <v>0</v>
      </c>
      <c r="R250" s="62">
        <v>0</v>
      </c>
      <c r="S250" s="62">
        <v>0</v>
      </c>
    </row>
    <row r="251" spans="1:19" x14ac:dyDescent="0.25">
      <c r="A251" s="65" t="s">
        <v>49</v>
      </c>
      <c r="B251" s="65" t="s">
        <v>553</v>
      </c>
      <c r="C251" s="65" t="s">
        <v>129</v>
      </c>
      <c r="D251" s="65" t="s">
        <v>180</v>
      </c>
      <c r="E251" s="65" t="s">
        <v>11</v>
      </c>
      <c r="F251" s="65" t="s">
        <v>235</v>
      </c>
      <c r="G251" s="12" t="s">
        <v>607</v>
      </c>
      <c r="H251" s="65"/>
      <c r="I251" s="65" t="s">
        <v>445</v>
      </c>
      <c r="J251" s="62">
        <v>0</v>
      </c>
      <c r="K251" s="62">
        <v>0</v>
      </c>
      <c r="L251" s="62">
        <v>0</v>
      </c>
      <c r="M251" s="62">
        <v>0</v>
      </c>
      <c r="N251" s="62">
        <v>0</v>
      </c>
      <c r="O251" s="62">
        <v>0</v>
      </c>
      <c r="P251" s="62">
        <v>3.5999999999999999E-3</v>
      </c>
      <c r="Q251" s="62">
        <v>0</v>
      </c>
      <c r="R251" s="62">
        <v>0</v>
      </c>
      <c r="S251" s="62">
        <v>0</v>
      </c>
    </row>
    <row r="252" spans="1:19" x14ac:dyDescent="0.25">
      <c r="A252" s="65" t="s">
        <v>49</v>
      </c>
      <c r="B252" s="65" t="s">
        <v>555</v>
      </c>
      <c r="C252" s="65" t="s">
        <v>129</v>
      </c>
      <c r="D252" s="65" t="s">
        <v>14</v>
      </c>
      <c r="E252" s="65" t="s">
        <v>11</v>
      </c>
      <c r="F252" s="65" t="s">
        <v>235</v>
      </c>
      <c r="G252" s="12" t="s">
        <v>608</v>
      </c>
      <c r="H252" s="65"/>
      <c r="I252" s="65" t="s">
        <v>432</v>
      </c>
      <c r="J252" s="62">
        <v>0</v>
      </c>
      <c r="K252" s="62">
        <v>0</v>
      </c>
      <c r="L252" s="62">
        <v>0</v>
      </c>
      <c r="M252" s="62">
        <v>0</v>
      </c>
      <c r="N252" s="62">
        <v>0</v>
      </c>
      <c r="O252" s="62">
        <v>0</v>
      </c>
      <c r="P252" s="62">
        <v>6.4999999999999997E-3</v>
      </c>
      <c r="Q252" s="62">
        <v>0</v>
      </c>
      <c r="R252" s="62">
        <v>0</v>
      </c>
      <c r="S252" s="62">
        <v>0</v>
      </c>
    </row>
    <row r="253" spans="1:19" x14ac:dyDescent="0.25">
      <c r="A253" s="65" t="s">
        <v>181</v>
      </c>
      <c r="B253" s="65" t="s">
        <v>150</v>
      </c>
      <c r="C253" s="65" t="s">
        <v>129</v>
      </c>
      <c r="D253" s="65" t="s">
        <v>14</v>
      </c>
      <c r="E253" s="65" t="s">
        <v>11</v>
      </c>
      <c r="F253" s="65" t="s">
        <v>293</v>
      </c>
      <c r="G253" s="12" t="s">
        <v>585</v>
      </c>
      <c r="H253" s="65"/>
      <c r="I253" s="65" t="s">
        <v>432</v>
      </c>
      <c r="J253" s="62">
        <v>1</v>
      </c>
      <c r="K253" s="62">
        <v>1</v>
      </c>
      <c r="L253" s="62">
        <v>1</v>
      </c>
      <c r="M253" s="62">
        <v>1</v>
      </c>
      <c r="N253" s="62">
        <v>1</v>
      </c>
      <c r="O253" s="62">
        <v>1</v>
      </c>
      <c r="P253" s="62">
        <v>1</v>
      </c>
      <c r="Q253" s="62">
        <v>1</v>
      </c>
      <c r="R253" s="62">
        <v>1</v>
      </c>
      <c r="S253" s="62">
        <v>1</v>
      </c>
    </row>
    <row r="254" spans="1:19" x14ac:dyDescent="0.25">
      <c r="A254" s="65" t="s">
        <v>37</v>
      </c>
      <c r="B254" s="65" t="s">
        <v>150</v>
      </c>
      <c r="C254" s="65" t="s">
        <v>129</v>
      </c>
      <c r="D254" s="65" t="s">
        <v>182</v>
      </c>
      <c r="E254" s="65" t="s">
        <v>11</v>
      </c>
      <c r="F254" s="65" t="s">
        <v>290</v>
      </c>
      <c r="G254" s="12" t="s">
        <v>585</v>
      </c>
      <c r="H254" s="65"/>
      <c r="I254" s="65" t="s">
        <v>309</v>
      </c>
      <c r="J254" s="62">
        <v>1</v>
      </c>
      <c r="K254" s="62">
        <v>1</v>
      </c>
      <c r="L254" s="62">
        <v>1</v>
      </c>
      <c r="M254" s="62">
        <v>1</v>
      </c>
      <c r="N254" s="62">
        <v>1</v>
      </c>
      <c r="O254" s="62">
        <v>1</v>
      </c>
      <c r="P254" s="62">
        <v>1</v>
      </c>
      <c r="Q254" s="62">
        <v>1</v>
      </c>
      <c r="R254" s="62">
        <v>1</v>
      </c>
      <c r="S254" s="62">
        <v>1</v>
      </c>
    </row>
    <row r="255" spans="1:19" x14ac:dyDescent="0.25">
      <c r="A255" s="65" t="s">
        <v>183</v>
      </c>
      <c r="B255" s="65" t="s">
        <v>129</v>
      </c>
      <c r="C255" s="65" t="s">
        <v>129</v>
      </c>
      <c r="D255" s="65" t="s">
        <v>14</v>
      </c>
      <c r="E255" s="65" t="s">
        <v>11</v>
      </c>
      <c r="F255" s="65" t="s">
        <v>434</v>
      </c>
      <c r="G255" s="12"/>
      <c r="H255" s="65"/>
      <c r="I255" s="65" t="s">
        <v>432</v>
      </c>
      <c r="J255" s="62">
        <v>1</v>
      </c>
      <c r="K255" s="62">
        <v>1</v>
      </c>
      <c r="L255" s="62">
        <v>1</v>
      </c>
      <c r="M255" s="62">
        <v>1</v>
      </c>
      <c r="N255" s="62">
        <v>1</v>
      </c>
      <c r="O255" s="62">
        <v>1</v>
      </c>
      <c r="P255" s="62">
        <v>1</v>
      </c>
      <c r="Q255" s="62">
        <v>1</v>
      </c>
      <c r="R255" s="62">
        <v>1</v>
      </c>
      <c r="S255" s="62">
        <v>1</v>
      </c>
    </row>
    <row r="256" spans="1:19" x14ac:dyDescent="0.25">
      <c r="A256" s="65" t="s">
        <v>184</v>
      </c>
      <c r="B256" s="65" t="s">
        <v>129</v>
      </c>
      <c r="C256" s="65" t="s">
        <v>129</v>
      </c>
      <c r="D256" s="65" t="s">
        <v>1260</v>
      </c>
      <c r="E256" s="65" t="s">
        <v>11</v>
      </c>
      <c r="F256" s="65" t="s">
        <v>291</v>
      </c>
      <c r="G256" s="12"/>
      <c r="H256" s="65"/>
      <c r="I256" s="65" t="s">
        <v>1261</v>
      </c>
      <c r="J256" s="62">
        <v>1</v>
      </c>
      <c r="K256" s="62">
        <v>1</v>
      </c>
      <c r="L256" s="62">
        <v>1</v>
      </c>
      <c r="M256" s="62">
        <v>1</v>
      </c>
      <c r="N256" s="62">
        <v>1</v>
      </c>
      <c r="O256" s="62">
        <v>1</v>
      </c>
      <c r="P256" s="62">
        <v>1</v>
      </c>
      <c r="Q256" s="62">
        <v>1</v>
      </c>
      <c r="R256" s="62">
        <v>1</v>
      </c>
      <c r="S256" s="62">
        <v>1</v>
      </c>
    </row>
    <row r="257" spans="1:19" x14ac:dyDescent="0.25">
      <c r="A257" s="65" t="s">
        <v>185</v>
      </c>
      <c r="B257" s="65" t="s">
        <v>129</v>
      </c>
      <c r="C257" s="65" t="s">
        <v>129</v>
      </c>
      <c r="D257" s="65" t="s">
        <v>10</v>
      </c>
      <c r="E257" s="65" t="s">
        <v>11</v>
      </c>
      <c r="F257" s="65" t="s">
        <v>411</v>
      </c>
      <c r="G257" s="12"/>
      <c r="H257" s="65"/>
      <c r="I257" s="65" t="s">
        <v>403</v>
      </c>
      <c r="J257" s="62">
        <v>0.54</v>
      </c>
      <c r="K257" s="62">
        <v>0.54</v>
      </c>
      <c r="L257" s="62">
        <v>0.54</v>
      </c>
      <c r="M257" s="62">
        <v>0.54</v>
      </c>
      <c r="N257" s="62">
        <v>0.54</v>
      </c>
      <c r="O257" s="62">
        <v>0.54</v>
      </c>
      <c r="P257" s="62">
        <v>0.54</v>
      </c>
      <c r="Q257" s="62">
        <v>0.54</v>
      </c>
      <c r="R257" s="62">
        <v>0.54</v>
      </c>
      <c r="S257" s="62">
        <v>1</v>
      </c>
    </row>
    <row r="258" spans="1:19" x14ac:dyDescent="0.25">
      <c r="A258" s="65" t="s">
        <v>185</v>
      </c>
      <c r="B258" s="65" t="s">
        <v>129</v>
      </c>
      <c r="C258" s="65" t="s">
        <v>129</v>
      </c>
      <c r="D258" s="65" t="s">
        <v>10</v>
      </c>
      <c r="E258" s="65" t="s">
        <v>55</v>
      </c>
      <c r="F258" s="65" t="s">
        <v>411</v>
      </c>
      <c r="G258" s="12"/>
      <c r="H258" s="65"/>
      <c r="I258" s="65" t="s">
        <v>416</v>
      </c>
      <c r="J258" s="62">
        <v>0.46</v>
      </c>
      <c r="K258" s="62">
        <v>0.46</v>
      </c>
      <c r="L258" s="62">
        <v>0.46</v>
      </c>
      <c r="M258" s="62">
        <v>0.46</v>
      </c>
      <c r="N258" s="62">
        <v>0.46</v>
      </c>
      <c r="O258" s="62">
        <v>0.46</v>
      </c>
      <c r="P258" s="62">
        <v>0.46</v>
      </c>
      <c r="Q258" s="62">
        <v>0.46</v>
      </c>
      <c r="R258" s="62">
        <v>0.46</v>
      </c>
      <c r="S258" s="62">
        <v>0</v>
      </c>
    </row>
    <row r="259" spans="1:19" x14ac:dyDescent="0.25">
      <c r="A259" s="65" t="s">
        <v>186</v>
      </c>
      <c r="B259" s="65" t="s">
        <v>129</v>
      </c>
      <c r="C259" s="65" t="s">
        <v>129</v>
      </c>
      <c r="D259" s="65" t="s">
        <v>10</v>
      </c>
      <c r="E259" s="65" t="s">
        <v>11</v>
      </c>
      <c r="F259" s="65" t="s">
        <v>227</v>
      </c>
      <c r="G259" s="12"/>
      <c r="H259" s="65"/>
      <c r="I259" s="65" t="s">
        <v>403</v>
      </c>
      <c r="J259" s="62">
        <v>0.113</v>
      </c>
      <c r="K259" s="62">
        <v>0.27900000000000003</v>
      </c>
      <c r="L259" s="62">
        <v>0.113</v>
      </c>
      <c r="M259" s="62">
        <v>0.113</v>
      </c>
      <c r="N259" s="62">
        <v>0.113</v>
      </c>
      <c r="O259" s="62">
        <v>0.113</v>
      </c>
      <c r="P259" s="62">
        <v>0.113</v>
      </c>
      <c r="Q259" s="62">
        <v>0.113</v>
      </c>
      <c r="R259" s="62">
        <v>0.113</v>
      </c>
      <c r="S259" s="62">
        <v>0.113</v>
      </c>
    </row>
    <row r="260" spans="1:19" x14ac:dyDescent="0.25">
      <c r="A260" s="65" t="s">
        <v>186</v>
      </c>
      <c r="B260" s="65" t="s">
        <v>129</v>
      </c>
      <c r="C260" s="65" t="s">
        <v>129</v>
      </c>
      <c r="D260" s="65" t="s">
        <v>1262</v>
      </c>
      <c r="E260" s="65" t="s">
        <v>11</v>
      </c>
      <c r="F260" s="65" t="s">
        <v>227</v>
      </c>
      <c r="G260" s="12"/>
      <c r="H260" s="65"/>
      <c r="I260" s="65" t="s">
        <v>228</v>
      </c>
      <c r="J260" s="62">
        <v>8.0000000000000002E-3</v>
      </c>
      <c r="K260" s="62">
        <v>1.7000000000000001E-2</v>
      </c>
      <c r="L260" s="62">
        <v>8.0000000000000002E-3</v>
      </c>
      <c r="M260" s="62">
        <v>8.0000000000000002E-3</v>
      </c>
      <c r="N260" s="62">
        <v>8.0000000000000002E-3</v>
      </c>
      <c r="O260" s="62">
        <v>8.0000000000000002E-3</v>
      </c>
      <c r="P260" s="62">
        <v>8.0000000000000002E-3</v>
      </c>
      <c r="Q260" s="62">
        <v>8.0000000000000002E-3</v>
      </c>
      <c r="R260" s="62">
        <v>8.0000000000000002E-3</v>
      </c>
      <c r="S260" s="62">
        <v>8.0000000000000002E-3</v>
      </c>
    </row>
    <row r="261" spans="1:19" x14ac:dyDescent="0.25">
      <c r="A261" s="65" t="s">
        <v>186</v>
      </c>
      <c r="B261" s="65" t="s">
        <v>129</v>
      </c>
      <c r="C261" s="65" t="s">
        <v>129</v>
      </c>
      <c r="D261" s="65" t="s">
        <v>1263</v>
      </c>
      <c r="E261" s="65" t="s">
        <v>11</v>
      </c>
      <c r="F261" s="65" t="s">
        <v>227</v>
      </c>
      <c r="G261" s="12"/>
      <c r="H261" s="65"/>
      <c r="I261" s="65" t="s">
        <v>236</v>
      </c>
      <c r="J261" s="62">
        <v>8.0000000000000002E-3</v>
      </c>
      <c r="K261" s="62">
        <v>6.0000000000000001E-3</v>
      </c>
      <c r="L261" s="62">
        <v>8.0000000000000002E-3</v>
      </c>
      <c r="M261" s="62">
        <v>8.0000000000000002E-3</v>
      </c>
      <c r="N261" s="62">
        <v>8.0000000000000002E-3</v>
      </c>
      <c r="O261" s="62">
        <v>8.0000000000000002E-3</v>
      </c>
      <c r="P261" s="62">
        <v>8.0000000000000002E-3</v>
      </c>
      <c r="Q261" s="62">
        <v>8.0000000000000002E-3</v>
      </c>
      <c r="R261" s="62">
        <v>8.0000000000000002E-3</v>
      </c>
      <c r="S261" s="62">
        <v>8.0000000000000002E-3</v>
      </c>
    </row>
    <row r="262" spans="1:19" x14ac:dyDescent="0.25">
      <c r="A262" s="65" t="s">
        <v>186</v>
      </c>
      <c r="B262" s="65" t="s">
        <v>129</v>
      </c>
      <c r="C262" s="65" t="s">
        <v>129</v>
      </c>
      <c r="D262" s="65" t="s">
        <v>187</v>
      </c>
      <c r="E262" s="65" t="s">
        <v>11</v>
      </c>
      <c r="F262" s="65" t="s">
        <v>227</v>
      </c>
      <c r="G262" s="12"/>
      <c r="H262" s="65"/>
      <c r="I262" s="65" t="s">
        <v>273</v>
      </c>
      <c r="J262" s="62">
        <v>3.4000000000000002E-2</v>
      </c>
      <c r="K262" s="62">
        <v>0.01</v>
      </c>
      <c r="L262" s="62">
        <v>3.4000000000000002E-2</v>
      </c>
      <c r="M262" s="62">
        <v>3.4000000000000002E-2</v>
      </c>
      <c r="N262" s="62">
        <v>3.4000000000000002E-2</v>
      </c>
      <c r="O262" s="62">
        <v>3.4000000000000002E-2</v>
      </c>
      <c r="P262" s="62">
        <v>3.4000000000000002E-2</v>
      </c>
      <c r="Q262" s="62">
        <v>3.4000000000000002E-2</v>
      </c>
      <c r="R262" s="62">
        <v>3.4000000000000002E-2</v>
      </c>
      <c r="S262" s="62">
        <v>3.4000000000000002E-2</v>
      </c>
    </row>
    <row r="263" spans="1:19" x14ac:dyDescent="0.25">
      <c r="A263" s="65" t="s">
        <v>186</v>
      </c>
      <c r="B263" s="65" t="s">
        <v>129</v>
      </c>
      <c r="C263" s="65" t="s">
        <v>129</v>
      </c>
      <c r="D263" s="65" t="s">
        <v>97</v>
      </c>
      <c r="E263" s="65" t="s">
        <v>11</v>
      </c>
      <c r="F263" s="65" t="s">
        <v>227</v>
      </c>
      <c r="G263" s="12"/>
      <c r="H263" s="65"/>
      <c r="I263" s="65" t="s">
        <v>1264</v>
      </c>
      <c r="J263" s="62">
        <v>5.0000000000000001E-3</v>
      </c>
      <c r="K263" s="62">
        <v>0</v>
      </c>
      <c r="L263" s="62">
        <v>5.0000000000000001E-3</v>
      </c>
      <c r="M263" s="62">
        <v>5.0000000000000001E-3</v>
      </c>
      <c r="N263" s="62">
        <v>5.0000000000000001E-3</v>
      </c>
      <c r="O263" s="62">
        <v>5.0000000000000001E-3</v>
      </c>
      <c r="P263" s="62">
        <v>5.0000000000000001E-3</v>
      </c>
      <c r="Q263" s="62">
        <v>5.0000000000000001E-3</v>
      </c>
      <c r="R263" s="62">
        <v>5.0000000000000001E-3</v>
      </c>
      <c r="S263" s="62">
        <v>5.0000000000000001E-3</v>
      </c>
    </row>
    <row r="264" spans="1:19" x14ac:dyDescent="0.25">
      <c r="A264" s="65" t="s">
        <v>186</v>
      </c>
      <c r="B264" s="65" t="s">
        <v>129</v>
      </c>
      <c r="C264" s="65" t="s">
        <v>129</v>
      </c>
      <c r="D264" s="65" t="s">
        <v>189</v>
      </c>
      <c r="E264" s="65" t="s">
        <v>11</v>
      </c>
      <c r="F264" s="65" t="s">
        <v>227</v>
      </c>
      <c r="G264" s="65"/>
      <c r="H264" s="65"/>
      <c r="I264" s="65" t="s">
        <v>327</v>
      </c>
      <c r="J264" s="62">
        <v>0.129</v>
      </c>
      <c r="K264" s="62">
        <v>0.108</v>
      </c>
      <c r="L264" s="62">
        <v>0.129</v>
      </c>
      <c r="M264" s="62">
        <v>0.129</v>
      </c>
      <c r="N264" s="62">
        <v>0.129</v>
      </c>
      <c r="O264" s="62">
        <v>0.129</v>
      </c>
      <c r="P264" s="62">
        <v>0.129</v>
      </c>
      <c r="Q264" s="62">
        <v>0.129</v>
      </c>
      <c r="R264" s="62">
        <v>0.129</v>
      </c>
      <c r="S264" s="62">
        <v>0.129</v>
      </c>
    </row>
    <row r="265" spans="1:19" x14ac:dyDescent="0.25">
      <c r="A265" s="65" t="s">
        <v>186</v>
      </c>
      <c r="B265" s="65" t="s">
        <v>129</v>
      </c>
      <c r="C265" s="65" t="s">
        <v>129</v>
      </c>
      <c r="D265" s="65" t="s">
        <v>656</v>
      </c>
      <c r="E265" s="65" t="s">
        <v>11</v>
      </c>
      <c r="F265" s="65" t="s">
        <v>227</v>
      </c>
      <c r="G265" s="12"/>
      <c r="H265" s="65"/>
      <c r="I265" s="65" t="s">
        <v>331</v>
      </c>
      <c r="J265" s="62">
        <v>1.0999999999999999E-2</v>
      </c>
      <c r="K265" s="62">
        <v>1.6E-2</v>
      </c>
      <c r="L265" s="62">
        <v>1.0999999999999999E-2</v>
      </c>
      <c r="M265" s="62">
        <v>1.0999999999999999E-2</v>
      </c>
      <c r="N265" s="62">
        <v>1.0999999999999999E-2</v>
      </c>
      <c r="O265" s="62">
        <v>1.0999999999999999E-2</v>
      </c>
      <c r="P265" s="62">
        <v>1.0999999999999999E-2</v>
      </c>
      <c r="Q265" s="62">
        <v>1.0999999999999999E-2</v>
      </c>
      <c r="R265" s="62">
        <v>1.0999999999999999E-2</v>
      </c>
      <c r="S265" s="62">
        <v>1.0999999999999999E-2</v>
      </c>
    </row>
    <row r="266" spans="1:19" x14ac:dyDescent="0.25">
      <c r="A266" s="65" t="s">
        <v>186</v>
      </c>
      <c r="B266" s="65" t="s">
        <v>129</v>
      </c>
      <c r="C266" s="65" t="s">
        <v>129</v>
      </c>
      <c r="D266" s="65" t="s">
        <v>1265</v>
      </c>
      <c r="E266" s="65" t="s">
        <v>11</v>
      </c>
      <c r="F266" s="65" t="s">
        <v>227</v>
      </c>
      <c r="G266" s="65"/>
      <c r="H266" s="65"/>
      <c r="I266" s="65" t="s">
        <v>335</v>
      </c>
      <c r="J266" s="62">
        <v>6.0000000000000001E-3</v>
      </c>
      <c r="K266" s="62">
        <v>0</v>
      </c>
      <c r="L266" s="62">
        <v>6.0000000000000001E-3</v>
      </c>
      <c r="M266" s="62">
        <v>6.0000000000000001E-3</v>
      </c>
      <c r="N266" s="62">
        <v>6.0000000000000001E-3</v>
      </c>
      <c r="O266" s="62">
        <v>6.0000000000000001E-3</v>
      </c>
      <c r="P266" s="62">
        <v>6.0000000000000001E-3</v>
      </c>
      <c r="Q266" s="62">
        <v>6.0000000000000001E-3</v>
      </c>
      <c r="R266" s="62">
        <v>6.0000000000000001E-3</v>
      </c>
      <c r="S266" s="62">
        <v>6.0000000000000001E-3</v>
      </c>
    </row>
    <row r="267" spans="1:19" x14ac:dyDescent="0.25">
      <c r="A267" s="65" t="s">
        <v>186</v>
      </c>
      <c r="B267" s="65" t="s">
        <v>129</v>
      </c>
      <c r="C267" s="65" t="s">
        <v>129</v>
      </c>
      <c r="D267" s="65" t="s">
        <v>190</v>
      </c>
      <c r="E267" s="65" t="s">
        <v>11</v>
      </c>
      <c r="F267" s="65" t="s">
        <v>227</v>
      </c>
      <c r="G267" s="65"/>
      <c r="H267" s="65"/>
      <c r="I267" s="65" t="s">
        <v>343</v>
      </c>
      <c r="J267" s="62">
        <v>1.9E-2</v>
      </c>
      <c r="K267" s="62">
        <v>1.2E-2</v>
      </c>
      <c r="L267" s="62">
        <v>1.9E-2</v>
      </c>
      <c r="M267" s="62">
        <v>1.9E-2</v>
      </c>
      <c r="N267" s="62">
        <v>1.9E-2</v>
      </c>
      <c r="O267" s="62">
        <v>1.9E-2</v>
      </c>
      <c r="P267" s="62">
        <v>1.9E-2</v>
      </c>
      <c r="Q267" s="62">
        <v>1.9E-2</v>
      </c>
      <c r="R267" s="62">
        <v>1.9E-2</v>
      </c>
      <c r="S267" s="62">
        <v>1.9E-2</v>
      </c>
    </row>
    <row r="268" spans="1:19" x14ac:dyDescent="0.25">
      <c r="A268" s="65" t="s">
        <v>186</v>
      </c>
      <c r="B268" s="65" t="s">
        <v>129</v>
      </c>
      <c r="C268" s="65" t="s">
        <v>129</v>
      </c>
      <c r="D268" s="65" t="s">
        <v>573</v>
      </c>
      <c r="E268" s="65" t="s">
        <v>11</v>
      </c>
      <c r="F268" s="65" t="s">
        <v>227</v>
      </c>
      <c r="G268" s="65"/>
      <c r="H268" s="65"/>
      <c r="I268" s="65" t="s">
        <v>443</v>
      </c>
      <c r="J268" s="62">
        <v>5.7000000000000002E-2</v>
      </c>
      <c r="K268" s="62">
        <v>7.4999999999999997E-2</v>
      </c>
      <c r="L268" s="62">
        <v>5.7000000000000002E-2</v>
      </c>
      <c r="M268" s="62">
        <v>5.7000000000000002E-2</v>
      </c>
      <c r="N268" s="62">
        <v>5.7000000000000002E-2</v>
      </c>
      <c r="O268" s="62">
        <v>5.7000000000000002E-2</v>
      </c>
      <c r="P268" s="62">
        <v>5.7000000000000002E-2</v>
      </c>
      <c r="Q268" s="62">
        <v>5.7000000000000002E-2</v>
      </c>
      <c r="R268" s="62">
        <v>5.7000000000000002E-2</v>
      </c>
      <c r="S268" s="62">
        <v>5.7000000000000002E-2</v>
      </c>
    </row>
    <row r="269" spans="1:19" x14ac:dyDescent="0.25">
      <c r="A269" s="65" t="s">
        <v>186</v>
      </c>
      <c r="B269" s="65" t="s">
        <v>129</v>
      </c>
      <c r="C269" s="65" t="s">
        <v>129</v>
      </c>
      <c r="D269" s="65" t="s">
        <v>657</v>
      </c>
      <c r="E269" s="65" t="s">
        <v>11</v>
      </c>
      <c r="F269" s="65" t="s">
        <v>227</v>
      </c>
      <c r="G269" s="65"/>
      <c r="H269" s="65"/>
      <c r="I269" s="65" t="s">
        <v>444</v>
      </c>
      <c r="J269" s="62">
        <v>1.0999999999999999E-2</v>
      </c>
      <c r="K269" s="62">
        <v>1.0999999999999999E-2</v>
      </c>
      <c r="L269" s="62">
        <v>1.0999999999999999E-2</v>
      </c>
      <c r="M269" s="62">
        <v>1.0999999999999999E-2</v>
      </c>
      <c r="N269" s="62">
        <v>1.0999999999999999E-2</v>
      </c>
      <c r="O269" s="62">
        <v>1.0999999999999999E-2</v>
      </c>
      <c r="P269" s="62">
        <v>1.0999999999999999E-2</v>
      </c>
      <c r="Q269" s="62">
        <v>1.0999999999999999E-2</v>
      </c>
      <c r="R269" s="62">
        <v>1.0999999999999999E-2</v>
      </c>
      <c r="S269" s="62">
        <v>1.0999999999999999E-2</v>
      </c>
    </row>
    <row r="270" spans="1:19" x14ac:dyDescent="0.25">
      <c r="A270" s="65" t="s">
        <v>186</v>
      </c>
      <c r="B270" s="65" t="s">
        <v>129</v>
      </c>
      <c r="C270" s="65" t="s">
        <v>129</v>
      </c>
      <c r="D270" s="65" t="s">
        <v>191</v>
      </c>
      <c r="E270" s="65" t="s">
        <v>11</v>
      </c>
      <c r="F270" s="65" t="s">
        <v>227</v>
      </c>
      <c r="G270" s="65"/>
      <c r="H270" s="65"/>
      <c r="I270" s="65" t="s">
        <v>344</v>
      </c>
      <c r="J270" s="62">
        <v>2.1000000000000001E-2</v>
      </c>
      <c r="K270" s="62">
        <v>8.9999999999999993E-3</v>
      </c>
      <c r="L270" s="62">
        <v>2.1000000000000001E-2</v>
      </c>
      <c r="M270" s="62">
        <v>2.1000000000000001E-2</v>
      </c>
      <c r="N270" s="62">
        <v>2.1000000000000001E-2</v>
      </c>
      <c r="O270" s="62">
        <v>2.1000000000000001E-2</v>
      </c>
      <c r="P270" s="62">
        <v>2.1000000000000001E-2</v>
      </c>
      <c r="Q270" s="62">
        <v>2.1000000000000001E-2</v>
      </c>
      <c r="R270" s="62">
        <v>2.1000000000000001E-2</v>
      </c>
      <c r="S270" s="62">
        <v>2.1000000000000001E-2</v>
      </c>
    </row>
    <row r="271" spans="1:19" x14ac:dyDescent="0.25">
      <c r="A271" s="65" t="s">
        <v>186</v>
      </c>
      <c r="B271" s="65" t="s">
        <v>129</v>
      </c>
      <c r="C271" s="65" t="s">
        <v>129</v>
      </c>
      <c r="D271" s="65" t="s">
        <v>658</v>
      </c>
      <c r="E271" s="65" t="s">
        <v>11</v>
      </c>
      <c r="F271" s="65" t="s">
        <v>227</v>
      </c>
      <c r="G271" s="65"/>
      <c r="H271" s="65"/>
      <c r="I271" s="65" t="s">
        <v>345</v>
      </c>
      <c r="J271" s="62">
        <v>1.2E-2</v>
      </c>
      <c r="K271" s="62">
        <v>8.9999999999999993E-3</v>
      </c>
      <c r="L271" s="62">
        <v>1.2E-2</v>
      </c>
      <c r="M271" s="62">
        <v>1.2E-2</v>
      </c>
      <c r="N271" s="62">
        <v>1.2E-2</v>
      </c>
      <c r="O271" s="62">
        <v>1.2E-2</v>
      </c>
      <c r="P271" s="62">
        <v>1.2E-2</v>
      </c>
      <c r="Q271" s="62">
        <v>1.2E-2</v>
      </c>
      <c r="R271" s="62">
        <v>1.2E-2</v>
      </c>
      <c r="S271" s="62">
        <v>1.2E-2</v>
      </c>
    </row>
    <row r="272" spans="1:19" x14ac:dyDescent="0.25">
      <c r="A272" s="65" t="s">
        <v>186</v>
      </c>
      <c r="B272" s="65" t="s">
        <v>129</v>
      </c>
      <c r="C272" s="65" t="s">
        <v>129</v>
      </c>
      <c r="D272" s="65" t="s">
        <v>1237</v>
      </c>
      <c r="E272" s="65" t="s">
        <v>11</v>
      </c>
      <c r="F272" s="65" t="s">
        <v>227</v>
      </c>
      <c r="G272" s="65"/>
      <c r="H272" s="65"/>
      <c r="I272" s="65" t="s">
        <v>1266</v>
      </c>
      <c r="J272" s="62">
        <v>0.55500000000000005</v>
      </c>
      <c r="K272" s="62">
        <v>0.437</v>
      </c>
      <c r="L272" s="62">
        <v>0.55500000000000005</v>
      </c>
      <c r="M272" s="62">
        <v>0.55500000000000005</v>
      </c>
      <c r="N272" s="62">
        <v>0.55500000000000005</v>
      </c>
      <c r="O272" s="62">
        <v>0.55500000000000005</v>
      </c>
      <c r="P272" s="62">
        <v>0.55500000000000005</v>
      </c>
      <c r="Q272" s="62">
        <v>0.55500000000000005</v>
      </c>
      <c r="R272" s="62">
        <v>0.55500000000000005</v>
      </c>
      <c r="S272" s="62">
        <v>0.55500000000000005</v>
      </c>
    </row>
    <row r="273" spans="1:19" x14ac:dyDescent="0.25">
      <c r="A273" s="65" t="s">
        <v>186</v>
      </c>
      <c r="B273" s="65" t="s">
        <v>129</v>
      </c>
      <c r="C273" s="65" t="s">
        <v>129</v>
      </c>
      <c r="D273" s="65" t="s">
        <v>1267</v>
      </c>
      <c r="E273" s="65" t="s">
        <v>11</v>
      </c>
      <c r="F273" s="65" t="s">
        <v>227</v>
      </c>
      <c r="G273" s="65"/>
      <c r="H273" s="65"/>
      <c r="I273" s="65" t="s">
        <v>457</v>
      </c>
      <c r="J273" s="62">
        <v>1.0999999999999999E-2</v>
      </c>
      <c r="K273" s="62">
        <v>1.0999999999999999E-2</v>
      </c>
      <c r="L273" s="62">
        <v>1.0999999999999999E-2</v>
      </c>
      <c r="M273" s="62">
        <v>1.0999999999999999E-2</v>
      </c>
      <c r="N273" s="62">
        <v>1.0999999999999999E-2</v>
      </c>
      <c r="O273" s="62">
        <v>1.0999999999999999E-2</v>
      </c>
      <c r="P273" s="62">
        <v>1.0999999999999999E-2</v>
      </c>
      <c r="Q273" s="62">
        <v>1.0999999999999999E-2</v>
      </c>
      <c r="R273" s="62">
        <v>1.0999999999999999E-2</v>
      </c>
      <c r="S273" s="62">
        <v>1.0999999999999999E-2</v>
      </c>
    </row>
    <row r="274" spans="1:19" x14ac:dyDescent="0.25">
      <c r="A274" s="65" t="s">
        <v>192</v>
      </c>
      <c r="B274" s="65" t="s">
        <v>129</v>
      </c>
      <c r="C274" s="65" t="s">
        <v>129</v>
      </c>
      <c r="D274" s="65" t="s">
        <v>193</v>
      </c>
      <c r="E274" s="65" t="s">
        <v>11</v>
      </c>
      <c r="F274" s="65" t="s">
        <v>382</v>
      </c>
      <c r="G274" s="65"/>
      <c r="H274" s="65"/>
      <c r="I274" s="65" t="s">
        <v>1268</v>
      </c>
      <c r="J274" s="62">
        <v>0.7</v>
      </c>
      <c r="K274" s="62">
        <v>0.7</v>
      </c>
      <c r="L274" s="62">
        <v>0.7</v>
      </c>
      <c r="M274" s="62">
        <v>0.7</v>
      </c>
      <c r="N274" s="62">
        <v>0.7</v>
      </c>
      <c r="O274" s="62">
        <v>1</v>
      </c>
      <c r="P274" s="62">
        <v>0.72</v>
      </c>
      <c r="Q274" s="62">
        <v>0.7</v>
      </c>
      <c r="R274" s="62">
        <v>0.7</v>
      </c>
      <c r="S274" s="62">
        <v>0.7</v>
      </c>
    </row>
    <row r="275" spans="1:19" x14ac:dyDescent="0.25">
      <c r="A275" s="65" t="s">
        <v>192</v>
      </c>
      <c r="B275" s="65" t="s">
        <v>129</v>
      </c>
      <c r="C275" s="65" t="s">
        <v>129</v>
      </c>
      <c r="D275" s="65" t="s">
        <v>194</v>
      </c>
      <c r="E275" s="65" t="s">
        <v>24</v>
      </c>
      <c r="F275" s="65" t="s">
        <v>382</v>
      </c>
      <c r="G275" s="65"/>
      <c r="H275" s="65"/>
      <c r="I275" s="65" t="s">
        <v>1269</v>
      </c>
      <c r="J275" s="62">
        <v>0.3</v>
      </c>
      <c r="K275" s="62">
        <v>0.3</v>
      </c>
      <c r="L275" s="62">
        <v>0.3</v>
      </c>
      <c r="M275" s="62">
        <v>0.3</v>
      </c>
      <c r="N275" s="62">
        <v>0.3</v>
      </c>
      <c r="O275" s="62">
        <v>0</v>
      </c>
      <c r="P275" s="62">
        <v>0.28000000000000003</v>
      </c>
      <c r="Q275" s="62">
        <v>0.3</v>
      </c>
      <c r="R275" s="62">
        <v>0.3</v>
      </c>
      <c r="S275" s="62">
        <v>0.3</v>
      </c>
    </row>
    <row r="276" spans="1:19" x14ac:dyDescent="0.25">
      <c r="A276" s="65" t="s">
        <v>1246</v>
      </c>
      <c r="B276" s="65" t="s">
        <v>129</v>
      </c>
      <c r="C276" s="65" t="s">
        <v>129</v>
      </c>
      <c r="D276" s="65" t="s">
        <v>10</v>
      </c>
      <c r="E276" s="65" t="s">
        <v>11</v>
      </c>
      <c r="F276" s="65" t="s">
        <v>1270</v>
      </c>
      <c r="G276" s="65"/>
      <c r="H276" s="65"/>
      <c r="I276" s="65" t="s">
        <v>403</v>
      </c>
      <c r="J276" s="62">
        <v>1</v>
      </c>
      <c r="K276" s="62">
        <v>1</v>
      </c>
      <c r="L276" s="62">
        <v>1</v>
      </c>
      <c r="M276" s="62">
        <v>1</v>
      </c>
      <c r="N276" s="62">
        <v>1</v>
      </c>
      <c r="O276" s="62">
        <v>1</v>
      </c>
      <c r="P276" s="62">
        <v>1</v>
      </c>
      <c r="Q276" s="62">
        <v>1</v>
      </c>
      <c r="R276" s="62">
        <v>1</v>
      </c>
      <c r="S276" s="62">
        <v>1</v>
      </c>
    </row>
    <row r="277" spans="1:19" x14ac:dyDescent="0.25">
      <c r="A277" s="65" t="s">
        <v>195</v>
      </c>
      <c r="B277" s="65" t="s">
        <v>129</v>
      </c>
      <c r="C277" s="65" t="s">
        <v>129</v>
      </c>
      <c r="D277" s="65" t="s">
        <v>196</v>
      </c>
      <c r="E277" s="65" t="s">
        <v>11</v>
      </c>
      <c r="F277" s="65" t="s">
        <v>221</v>
      </c>
      <c r="G277" s="65"/>
      <c r="H277" s="65"/>
      <c r="I277" s="65" t="s">
        <v>449</v>
      </c>
      <c r="J277" s="62">
        <v>1</v>
      </c>
      <c r="K277" s="62">
        <v>1</v>
      </c>
      <c r="L277" s="62">
        <v>1</v>
      </c>
      <c r="M277" s="62">
        <v>1</v>
      </c>
      <c r="N277" s="62">
        <v>1</v>
      </c>
      <c r="O277" s="62">
        <v>1</v>
      </c>
      <c r="P277" s="62">
        <v>1</v>
      </c>
      <c r="Q277" s="62">
        <v>1</v>
      </c>
      <c r="R277" s="62">
        <v>1</v>
      </c>
      <c r="S277" s="62">
        <v>1</v>
      </c>
    </row>
    <row r="278" spans="1:19" x14ac:dyDescent="0.25">
      <c r="A278" s="65" t="s">
        <v>197</v>
      </c>
      <c r="B278" s="65" t="s">
        <v>129</v>
      </c>
      <c r="C278" s="65" t="s">
        <v>129</v>
      </c>
      <c r="D278" s="65" t="s">
        <v>10</v>
      </c>
      <c r="E278" s="65" t="s">
        <v>11</v>
      </c>
      <c r="F278" s="65" t="s">
        <v>269</v>
      </c>
      <c r="G278" s="65"/>
      <c r="H278" s="65"/>
      <c r="I278" s="65" t="s">
        <v>403</v>
      </c>
      <c r="J278" s="62">
        <v>0.4</v>
      </c>
      <c r="K278" s="62">
        <v>0.4</v>
      </c>
      <c r="L278" s="62">
        <v>0.4</v>
      </c>
      <c r="M278" s="62">
        <v>0.4</v>
      </c>
      <c r="N278" s="62">
        <v>0.4</v>
      </c>
      <c r="O278" s="62">
        <v>0.4</v>
      </c>
      <c r="P278" s="62">
        <v>0.4</v>
      </c>
      <c r="Q278" s="62">
        <v>0.4</v>
      </c>
      <c r="R278" s="62">
        <v>0.4</v>
      </c>
      <c r="S278" s="62">
        <v>0.4</v>
      </c>
    </row>
    <row r="279" spans="1:19" x14ac:dyDescent="0.25">
      <c r="A279" s="65" t="s">
        <v>197</v>
      </c>
      <c r="B279" s="65" t="s">
        <v>129</v>
      </c>
      <c r="C279" s="65" t="s">
        <v>129</v>
      </c>
      <c r="D279" s="65" t="s">
        <v>198</v>
      </c>
      <c r="E279" s="65" t="s">
        <v>11</v>
      </c>
      <c r="F279" s="65" t="s">
        <v>269</v>
      </c>
      <c r="G279" s="65"/>
      <c r="H279" s="65"/>
      <c r="I279" s="65" t="s">
        <v>447</v>
      </c>
      <c r="J279" s="62">
        <v>0.6</v>
      </c>
      <c r="K279" s="62">
        <v>0.6</v>
      </c>
      <c r="L279" s="62">
        <v>0.6</v>
      </c>
      <c r="M279" s="62">
        <v>0.6</v>
      </c>
      <c r="N279" s="62">
        <v>0.6</v>
      </c>
      <c r="O279" s="62">
        <v>0.6</v>
      </c>
      <c r="P279" s="62">
        <v>0.6</v>
      </c>
      <c r="Q279" s="62">
        <v>0.6</v>
      </c>
      <c r="R279" s="62">
        <v>0.6</v>
      </c>
      <c r="S279" s="62">
        <v>0.6</v>
      </c>
    </row>
    <row r="280" spans="1:19" x14ac:dyDescent="0.25">
      <c r="A280" s="65" t="s">
        <v>199</v>
      </c>
      <c r="B280" s="65" t="s">
        <v>129</v>
      </c>
      <c r="C280" s="65" t="s">
        <v>129</v>
      </c>
      <c r="D280" s="65" t="s">
        <v>10</v>
      </c>
      <c r="E280" s="65" t="s">
        <v>11</v>
      </c>
      <c r="F280" s="65" t="s">
        <v>414</v>
      </c>
      <c r="G280" s="65"/>
      <c r="H280" s="65"/>
      <c r="I280" s="65" t="s">
        <v>403</v>
      </c>
      <c r="J280" s="62">
        <v>1</v>
      </c>
      <c r="K280" s="62">
        <v>1</v>
      </c>
      <c r="L280" s="62">
        <v>1</v>
      </c>
      <c r="M280" s="62">
        <v>1</v>
      </c>
      <c r="N280" s="62">
        <v>1</v>
      </c>
      <c r="O280" s="62">
        <v>1</v>
      </c>
      <c r="P280" s="62">
        <v>1</v>
      </c>
      <c r="Q280" s="62">
        <v>1</v>
      </c>
      <c r="R280" s="62">
        <v>1</v>
      </c>
      <c r="S280" s="62">
        <v>1</v>
      </c>
    </row>
    <row r="281" spans="1:19" x14ac:dyDescent="0.25">
      <c r="A281" s="65" t="s">
        <v>200</v>
      </c>
      <c r="B281" s="65" t="s">
        <v>129</v>
      </c>
      <c r="C281" s="65" t="s">
        <v>129</v>
      </c>
      <c r="D281" s="65" t="s">
        <v>10</v>
      </c>
      <c r="E281" s="65" t="s">
        <v>11</v>
      </c>
      <c r="F281" s="65" t="s">
        <v>1271</v>
      </c>
      <c r="G281" s="65"/>
      <c r="H281" s="65"/>
      <c r="I281" s="65" t="s">
        <v>403</v>
      </c>
      <c r="J281" s="62">
        <v>1</v>
      </c>
      <c r="K281" s="62">
        <v>1</v>
      </c>
      <c r="L281" s="62">
        <v>1</v>
      </c>
      <c r="M281" s="62">
        <v>1</v>
      </c>
      <c r="N281" s="62">
        <v>1</v>
      </c>
      <c r="O281" s="62">
        <v>1</v>
      </c>
      <c r="P281" s="62">
        <v>1</v>
      </c>
      <c r="Q281" s="62">
        <v>1</v>
      </c>
      <c r="R281" s="62">
        <v>1</v>
      </c>
      <c r="S281" s="62">
        <v>1</v>
      </c>
    </row>
    <row r="282" spans="1:19" x14ac:dyDescent="0.25">
      <c r="A282" s="65" t="s">
        <v>201</v>
      </c>
      <c r="B282" s="65" t="s">
        <v>129</v>
      </c>
      <c r="C282" s="65" t="s">
        <v>129</v>
      </c>
      <c r="D282" s="65" t="s">
        <v>10</v>
      </c>
      <c r="E282" s="65" t="s">
        <v>11</v>
      </c>
      <c r="F282" s="65" t="s">
        <v>281</v>
      </c>
      <c r="G282" s="65"/>
      <c r="H282" s="65"/>
      <c r="I282" s="65" t="s">
        <v>403</v>
      </c>
      <c r="J282" s="62">
        <v>0.49</v>
      </c>
      <c r="K282" s="62">
        <v>0.49</v>
      </c>
      <c r="L282" s="62">
        <v>0.49</v>
      </c>
      <c r="M282" s="62">
        <v>0.49</v>
      </c>
      <c r="N282" s="62">
        <v>0.49</v>
      </c>
      <c r="O282" s="62">
        <v>0.49</v>
      </c>
      <c r="P282" s="62">
        <v>0.49</v>
      </c>
      <c r="Q282" s="62">
        <v>0.49</v>
      </c>
      <c r="R282" s="62">
        <v>0.49</v>
      </c>
      <c r="S282" s="62">
        <v>0.49</v>
      </c>
    </row>
    <row r="283" spans="1:19" x14ac:dyDescent="0.25">
      <c r="A283" s="65" t="s">
        <v>201</v>
      </c>
      <c r="B283" s="65" t="s">
        <v>129</v>
      </c>
      <c r="C283" s="65" t="s">
        <v>129</v>
      </c>
      <c r="D283" s="65" t="s">
        <v>1272</v>
      </c>
      <c r="E283" s="65" t="s">
        <v>11</v>
      </c>
      <c r="F283" s="65" t="s">
        <v>281</v>
      </c>
      <c r="G283" s="65"/>
      <c r="H283" s="65"/>
      <c r="I283" s="65" t="s">
        <v>1273</v>
      </c>
      <c r="J283" s="62">
        <v>0.51</v>
      </c>
      <c r="K283" s="62">
        <v>0.51</v>
      </c>
      <c r="L283" s="62">
        <v>0.51</v>
      </c>
      <c r="M283" s="62">
        <v>0.51</v>
      </c>
      <c r="N283" s="62">
        <v>0.51</v>
      </c>
      <c r="O283" s="62">
        <v>0.51</v>
      </c>
      <c r="P283" s="62">
        <v>0.51</v>
      </c>
      <c r="Q283" s="62">
        <v>0.51</v>
      </c>
      <c r="R283" s="62">
        <v>0.51</v>
      </c>
      <c r="S283" s="62">
        <v>0.51</v>
      </c>
    </row>
    <row r="284" spans="1:19" x14ac:dyDescent="0.25">
      <c r="A284" s="65" t="s">
        <v>202</v>
      </c>
      <c r="B284" s="65" t="s">
        <v>129</v>
      </c>
      <c r="C284" s="65" t="s">
        <v>129</v>
      </c>
      <c r="D284" s="65" t="s">
        <v>10</v>
      </c>
      <c r="E284" s="65" t="s">
        <v>11</v>
      </c>
      <c r="F284" s="65" t="s">
        <v>270</v>
      </c>
      <c r="G284" s="65"/>
      <c r="H284" s="65"/>
      <c r="I284" s="65" t="s">
        <v>403</v>
      </c>
      <c r="J284" s="62">
        <v>0.64</v>
      </c>
      <c r="K284" s="62">
        <v>0.64</v>
      </c>
      <c r="L284" s="62">
        <v>0.64</v>
      </c>
      <c r="M284" s="62">
        <v>0.64</v>
      </c>
      <c r="N284" s="62">
        <v>0.64</v>
      </c>
      <c r="O284" s="62">
        <v>0.91</v>
      </c>
      <c r="P284" s="62">
        <v>0.64</v>
      </c>
      <c r="Q284" s="62">
        <v>0.64</v>
      </c>
      <c r="R284" s="62">
        <v>0.64</v>
      </c>
      <c r="S284" s="62">
        <v>0.64</v>
      </c>
    </row>
    <row r="285" spans="1:19" x14ac:dyDescent="0.25">
      <c r="A285" s="65" t="s">
        <v>202</v>
      </c>
      <c r="B285" s="65" t="s">
        <v>129</v>
      </c>
      <c r="C285" s="65" t="s">
        <v>129</v>
      </c>
      <c r="D285" s="65" t="s">
        <v>10</v>
      </c>
      <c r="E285" s="65" t="s">
        <v>54</v>
      </c>
      <c r="F285" s="65" t="s">
        <v>270</v>
      </c>
      <c r="G285" s="65"/>
      <c r="H285" s="65"/>
      <c r="I285" s="65" t="s">
        <v>415</v>
      </c>
      <c r="J285" s="62">
        <v>0.27</v>
      </c>
      <c r="K285" s="62">
        <v>0.27</v>
      </c>
      <c r="L285" s="62">
        <v>0.27</v>
      </c>
      <c r="M285" s="62">
        <v>0.27</v>
      </c>
      <c r="N285" s="62">
        <v>0.27</v>
      </c>
      <c r="O285" s="62">
        <v>0</v>
      </c>
      <c r="P285" s="62">
        <v>0.27</v>
      </c>
      <c r="Q285" s="62">
        <v>0.27</v>
      </c>
      <c r="R285" s="62">
        <v>0.27</v>
      </c>
      <c r="S285" s="62">
        <v>0.27</v>
      </c>
    </row>
    <row r="286" spans="1:19" x14ac:dyDescent="0.25">
      <c r="A286" s="65" t="s">
        <v>202</v>
      </c>
      <c r="B286" s="65" t="s">
        <v>129</v>
      </c>
      <c r="C286" s="65" t="s">
        <v>129</v>
      </c>
      <c r="D286" s="65" t="s">
        <v>204</v>
      </c>
      <c r="E286" s="65" t="s">
        <v>11</v>
      </c>
      <c r="F286" s="65" t="s">
        <v>270</v>
      </c>
      <c r="G286" s="65"/>
      <c r="H286" s="65"/>
      <c r="I286" s="65" t="s">
        <v>421</v>
      </c>
      <c r="J286" s="62">
        <v>0.04</v>
      </c>
      <c r="K286" s="62">
        <v>0.04</v>
      </c>
      <c r="L286" s="62">
        <v>0.04</v>
      </c>
      <c r="M286" s="62">
        <v>0.04</v>
      </c>
      <c r="N286" s="62">
        <v>0.04</v>
      </c>
      <c r="O286" s="62">
        <v>0.04</v>
      </c>
      <c r="P286" s="62">
        <v>0.04</v>
      </c>
      <c r="Q286" s="62">
        <v>0.04</v>
      </c>
      <c r="R286" s="62">
        <v>0.04</v>
      </c>
      <c r="S286" s="62">
        <v>0.04</v>
      </c>
    </row>
    <row r="287" spans="1:19" x14ac:dyDescent="0.25">
      <c r="A287" s="65" t="s">
        <v>202</v>
      </c>
      <c r="B287" s="65" t="s">
        <v>129</v>
      </c>
      <c r="C287" s="65" t="s">
        <v>129</v>
      </c>
      <c r="D287" s="65" t="s">
        <v>1237</v>
      </c>
      <c r="E287" s="65" t="s">
        <v>11</v>
      </c>
      <c r="F287" s="65" t="s">
        <v>270</v>
      </c>
      <c r="G287" s="65"/>
      <c r="H287" s="65"/>
      <c r="I287" s="65" t="s">
        <v>1274</v>
      </c>
      <c r="J287" s="62">
        <v>0.05</v>
      </c>
      <c r="K287" s="62">
        <v>0.05</v>
      </c>
      <c r="L287" s="62">
        <v>0.05</v>
      </c>
      <c r="M287" s="62">
        <v>0.05</v>
      </c>
      <c r="N287" s="62">
        <v>0.05</v>
      </c>
      <c r="O287" s="62">
        <v>0.05</v>
      </c>
      <c r="P287" s="62">
        <v>0.05</v>
      </c>
      <c r="Q287" s="62">
        <v>0.05</v>
      </c>
      <c r="R287" s="62">
        <v>0.05</v>
      </c>
      <c r="S287" s="62">
        <v>0.05</v>
      </c>
    </row>
    <row r="288" spans="1:19" x14ac:dyDescent="0.25">
      <c r="A288" s="65" t="s">
        <v>203</v>
      </c>
      <c r="B288" s="65" t="s">
        <v>129</v>
      </c>
      <c r="C288" s="65" t="s">
        <v>129</v>
      </c>
      <c r="D288" s="65" t="s">
        <v>10</v>
      </c>
      <c r="E288" s="65" t="s">
        <v>11</v>
      </c>
      <c r="F288" s="65" t="s">
        <v>229</v>
      </c>
      <c r="G288" s="65"/>
      <c r="H288" s="65"/>
      <c r="I288" s="65" t="s">
        <v>403</v>
      </c>
      <c r="J288" s="62">
        <v>0.25</v>
      </c>
      <c r="K288" s="62">
        <v>0.20100000000000001</v>
      </c>
      <c r="L288" s="62">
        <v>0.25</v>
      </c>
      <c r="M288" s="62">
        <v>0.28299999999999997</v>
      </c>
      <c r="N288" s="62">
        <v>0.25</v>
      </c>
      <c r="O288" s="62">
        <v>0.31</v>
      </c>
      <c r="P288" s="62">
        <v>0.67800000000000005</v>
      </c>
      <c r="Q288" s="62">
        <v>0.25</v>
      </c>
      <c r="R288" s="62">
        <v>0.25</v>
      </c>
      <c r="S288" s="62">
        <v>0.25</v>
      </c>
    </row>
    <row r="289" spans="1:19" x14ac:dyDescent="0.25">
      <c r="A289" s="65" t="s">
        <v>203</v>
      </c>
      <c r="B289" s="65" t="s">
        <v>129</v>
      </c>
      <c r="C289" s="65" t="s">
        <v>129</v>
      </c>
      <c r="D289" s="65" t="s">
        <v>10</v>
      </c>
      <c r="E289" s="65" t="s">
        <v>54</v>
      </c>
      <c r="F289" s="65" t="s">
        <v>229</v>
      </c>
      <c r="G289" s="65"/>
      <c r="H289" s="65"/>
      <c r="I289" s="65" t="s">
        <v>415</v>
      </c>
      <c r="J289" s="62">
        <v>0</v>
      </c>
      <c r="K289" s="62">
        <v>6.0000000000000001E-3</v>
      </c>
      <c r="L289" s="62">
        <v>0</v>
      </c>
      <c r="M289" s="62">
        <v>2.7E-2</v>
      </c>
      <c r="N289" s="62">
        <v>0</v>
      </c>
      <c r="O289" s="62">
        <v>0</v>
      </c>
      <c r="P289" s="62">
        <v>0</v>
      </c>
      <c r="Q289" s="62">
        <v>0</v>
      </c>
      <c r="R289" s="62">
        <v>0</v>
      </c>
      <c r="S289" s="62">
        <v>0</v>
      </c>
    </row>
    <row r="290" spans="1:19" x14ac:dyDescent="0.25">
      <c r="A290" s="65" t="s">
        <v>203</v>
      </c>
      <c r="B290" s="65" t="s">
        <v>129</v>
      </c>
      <c r="C290" s="65" t="s">
        <v>129</v>
      </c>
      <c r="D290" s="65" t="s">
        <v>15</v>
      </c>
      <c r="E290" s="65" t="s">
        <v>11</v>
      </c>
      <c r="F290" s="65" t="s">
        <v>229</v>
      </c>
      <c r="G290" s="65"/>
      <c r="H290" s="65"/>
      <c r="I290" s="65" t="s">
        <v>1275</v>
      </c>
      <c r="J290" s="62">
        <v>0.128</v>
      </c>
      <c r="K290" s="62">
        <v>0.1</v>
      </c>
      <c r="L290" s="62">
        <v>0.128</v>
      </c>
      <c r="M290" s="62">
        <v>0.111</v>
      </c>
      <c r="N290" s="62">
        <v>0.128</v>
      </c>
      <c r="O290" s="62">
        <v>0.111</v>
      </c>
      <c r="P290" s="62">
        <v>7.0000000000000001E-3</v>
      </c>
      <c r="Q290" s="62">
        <v>0.128</v>
      </c>
      <c r="R290" s="62">
        <v>0.128</v>
      </c>
      <c r="S290" s="62">
        <v>0.128</v>
      </c>
    </row>
    <row r="291" spans="1:19" x14ac:dyDescent="0.25">
      <c r="A291" s="65" t="s">
        <v>203</v>
      </c>
      <c r="B291" s="65" t="s">
        <v>129</v>
      </c>
      <c r="C291" s="65" t="s">
        <v>129</v>
      </c>
      <c r="D291" s="65" t="s">
        <v>574</v>
      </c>
      <c r="E291" s="69" t="s">
        <v>11</v>
      </c>
      <c r="F291" s="65" t="s">
        <v>229</v>
      </c>
      <c r="G291" s="65"/>
      <c r="H291" s="65"/>
      <c r="I291" s="65" t="s">
        <v>1276</v>
      </c>
      <c r="J291" s="62">
        <v>1.4E-2</v>
      </c>
      <c r="K291" s="62">
        <v>1.2999999999999999E-2</v>
      </c>
      <c r="L291" s="62">
        <v>1.4E-2</v>
      </c>
      <c r="M291" s="62">
        <v>1.2E-2</v>
      </c>
      <c r="N291" s="62">
        <v>1.4E-2</v>
      </c>
      <c r="O291" s="62">
        <v>1.2E-2</v>
      </c>
      <c r="P291" s="62">
        <v>5.0000000000000001E-3</v>
      </c>
      <c r="Q291" s="62">
        <v>1.4E-2</v>
      </c>
      <c r="R291" s="62">
        <v>1.4E-2</v>
      </c>
      <c r="S291" s="62">
        <v>1.4E-2</v>
      </c>
    </row>
    <row r="292" spans="1:19" x14ac:dyDescent="0.25">
      <c r="A292" s="65" t="s">
        <v>203</v>
      </c>
      <c r="B292" s="65" t="s">
        <v>129</v>
      </c>
      <c r="C292" s="65" t="s">
        <v>129</v>
      </c>
      <c r="D292" s="65" t="s">
        <v>575</v>
      </c>
      <c r="E292" s="65" t="s">
        <v>11</v>
      </c>
      <c r="F292" s="65" t="s">
        <v>229</v>
      </c>
      <c r="G292" s="65"/>
      <c r="H292" s="65"/>
      <c r="I292" s="65" t="s">
        <v>1277</v>
      </c>
      <c r="J292" s="62">
        <v>7.0000000000000001E-3</v>
      </c>
      <c r="K292" s="62">
        <v>1E-3</v>
      </c>
      <c r="L292" s="62">
        <v>7.0000000000000001E-3</v>
      </c>
      <c r="M292" s="62">
        <v>8.9999999999999993E-3</v>
      </c>
      <c r="N292" s="62">
        <v>7.0000000000000001E-3</v>
      </c>
      <c r="O292" s="62">
        <v>8.9999999999999993E-3</v>
      </c>
      <c r="P292" s="62">
        <v>0</v>
      </c>
      <c r="Q292" s="62">
        <v>7.0000000000000001E-3</v>
      </c>
      <c r="R292" s="62">
        <v>7.0000000000000001E-3</v>
      </c>
      <c r="S292" s="62">
        <v>7.0000000000000001E-3</v>
      </c>
    </row>
    <row r="293" spans="1:19" x14ac:dyDescent="0.25">
      <c r="A293" s="65" t="s">
        <v>203</v>
      </c>
      <c r="B293" s="65" t="s">
        <v>129</v>
      </c>
      <c r="C293" s="65" t="s">
        <v>129</v>
      </c>
      <c r="D293" s="65" t="s">
        <v>204</v>
      </c>
      <c r="E293" s="65" t="s">
        <v>11</v>
      </c>
      <c r="F293" s="65" t="s">
        <v>229</v>
      </c>
      <c r="G293" s="65"/>
      <c r="H293" s="65"/>
      <c r="I293" s="65" t="s">
        <v>1278</v>
      </c>
      <c r="J293" s="62">
        <v>2.9000000000000001E-2</v>
      </c>
      <c r="K293" s="62">
        <v>6.8000000000000005E-2</v>
      </c>
      <c r="L293" s="62">
        <v>2.9000000000000001E-2</v>
      </c>
      <c r="M293" s="62">
        <v>2.8000000000000001E-2</v>
      </c>
      <c r="N293" s="62">
        <v>2.9000000000000001E-2</v>
      </c>
      <c r="O293" s="62">
        <v>2.8000000000000001E-2</v>
      </c>
      <c r="P293" s="62">
        <v>6.0000000000000001E-3</v>
      </c>
      <c r="Q293" s="62">
        <v>2.9000000000000001E-2</v>
      </c>
      <c r="R293" s="62">
        <v>2.9000000000000001E-2</v>
      </c>
      <c r="S293" s="62">
        <v>2.9000000000000001E-2</v>
      </c>
    </row>
    <row r="294" spans="1:19" x14ac:dyDescent="0.25">
      <c r="A294" s="65" t="s">
        <v>203</v>
      </c>
      <c r="B294" s="65" t="s">
        <v>129</v>
      </c>
      <c r="C294" s="65" t="s">
        <v>129</v>
      </c>
      <c r="D294" s="65" t="s">
        <v>205</v>
      </c>
      <c r="E294" s="65" t="s">
        <v>11</v>
      </c>
      <c r="F294" s="65" t="s">
        <v>229</v>
      </c>
      <c r="G294" s="65"/>
      <c r="H294" s="65"/>
      <c r="I294" s="65" t="s">
        <v>1279</v>
      </c>
      <c r="J294" s="62">
        <v>0.29299999999999998</v>
      </c>
      <c r="K294" s="62">
        <v>0.441</v>
      </c>
      <c r="L294" s="62">
        <v>0.29299999999999998</v>
      </c>
      <c r="M294" s="62">
        <v>0.35599999999999998</v>
      </c>
      <c r="N294" s="62">
        <v>0.29299999999999998</v>
      </c>
      <c r="O294" s="62">
        <v>0.35599999999999998</v>
      </c>
      <c r="P294" s="62">
        <v>2.1999999999999999E-2</v>
      </c>
      <c r="Q294" s="62">
        <v>0.29299999999999998</v>
      </c>
      <c r="R294" s="62">
        <v>0.29299999999999998</v>
      </c>
      <c r="S294" s="62">
        <v>0.29299999999999998</v>
      </c>
    </row>
    <row r="295" spans="1:19" x14ac:dyDescent="0.25">
      <c r="A295" s="65" t="s">
        <v>203</v>
      </c>
      <c r="B295" s="65" t="s">
        <v>129</v>
      </c>
      <c r="C295" s="65" t="s">
        <v>129</v>
      </c>
      <c r="D295" s="65" t="s">
        <v>206</v>
      </c>
      <c r="E295" s="65" t="s">
        <v>11</v>
      </c>
      <c r="F295" s="65" t="s">
        <v>229</v>
      </c>
      <c r="G295" s="65"/>
      <c r="H295" s="65"/>
      <c r="I295" s="65" t="s">
        <v>1280</v>
      </c>
      <c r="J295" s="62">
        <v>1.0999999999999999E-2</v>
      </c>
      <c r="K295" s="62">
        <v>1.7999999999999999E-2</v>
      </c>
      <c r="L295" s="62">
        <v>1.0999999999999999E-2</v>
      </c>
      <c r="M295" s="62">
        <v>1.4999999999999999E-2</v>
      </c>
      <c r="N295" s="62">
        <v>1.0999999999999999E-2</v>
      </c>
      <c r="O295" s="62">
        <v>1.4999999999999999E-2</v>
      </c>
      <c r="P295" s="62">
        <v>0</v>
      </c>
      <c r="Q295" s="62">
        <v>1.0999999999999999E-2</v>
      </c>
      <c r="R295" s="62">
        <v>1.0999999999999999E-2</v>
      </c>
      <c r="S295" s="62">
        <v>1.0999999999999999E-2</v>
      </c>
    </row>
    <row r="296" spans="1:19" x14ac:dyDescent="0.25">
      <c r="A296" s="65" t="s">
        <v>203</v>
      </c>
      <c r="B296" s="65" t="s">
        <v>129</v>
      </c>
      <c r="C296" s="65" t="s">
        <v>129</v>
      </c>
      <c r="D296" s="65" t="s">
        <v>1281</v>
      </c>
      <c r="E296" s="65" t="s">
        <v>11</v>
      </c>
      <c r="F296" s="65" t="s">
        <v>229</v>
      </c>
      <c r="G296" s="65"/>
      <c r="H296" s="65"/>
      <c r="I296" s="65" t="s">
        <v>1282</v>
      </c>
      <c r="J296" s="62">
        <v>0.01</v>
      </c>
      <c r="K296" s="62">
        <v>4.0000000000000001E-3</v>
      </c>
      <c r="L296" s="62">
        <v>0.01</v>
      </c>
      <c r="M296" s="62">
        <v>8.0000000000000002E-3</v>
      </c>
      <c r="N296" s="62">
        <v>0.01</v>
      </c>
      <c r="O296" s="62">
        <v>8.0000000000000002E-3</v>
      </c>
      <c r="P296" s="62">
        <v>2E-3</v>
      </c>
      <c r="Q296" s="62">
        <v>0.01</v>
      </c>
      <c r="R296" s="62">
        <v>0.01</v>
      </c>
      <c r="S296" s="62">
        <v>0.01</v>
      </c>
    </row>
    <row r="297" spans="1:19" x14ac:dyDescent="0.25">
      <c r="A297" s="65" t="s">
        <v>203</v>
      </c>
      <c r="B297" s="65" t="s">
        <v>129</v>
      </c>
      <c r="C297" s="65" t="s">
        <v>129</v>
      </c>
      <c r="D297" s="65" t="s">
        <v>40</v>
      </c>
      <c r="E297" s="65" t="s">
        <v>24</v>
      </c>
      <c r="F297" s="65" t="s">
        <v>229</v>
      </c>
      <c r="G297" s="65"/>
      <c r="H297" s="65"/>
      <c r="I297" s="65" t="s">
        <v>1283</v>
      </c>
      <c r="J297" s="62">
        <v>1.2E-2</v>
      </c>
      <c r="K297" s="62">
        <v>7.0000000000000001E-3</v>
      </c>
      <c r="L297" s="62">
        <v>1.2E-2</v>
      </c>
      <c r="M297" s="62">
        <v>1.0999999999999999E-2</v>
      </c>
      <c r="N297" s="62">
        <v>1.2E-2</v>
      </c>
      <c r="O297" s="62">
        <v>1.0999999999999999E-2</v>
      </c>
      <c r="P297" s="62">
        <v>6.0000000000000001E-3</v>
      </c>
      <c r="Q297" s="62">
        <v>1.2E-2</v>
      </c>
      <c r="R297" s="62">
        <v>1.2E-2</v>
      </c>
      <c r="S297" s="62">
        <v>1.2E-2</v>
      </c>
    </row>
    <row r="298" spans="1:19" x14ac:dyDescent="0.25">
      <c r="A298" s="65" t="s">
        <v>203</v>
      </c>
      <c r="B298" s="65" t="s">
        <v>129</v>
      </c>
      <c r="C298" s="65" t="s">
        <v>129</v>
      </c>
      <c r="D298" s="65" t="s">
        <v>562</v>
      </c>
      <c r="E298" s="65" t="s">
        <v>11</v>
      </c>
      <c r="F298" s="65" t="s">
        <v>229</v>
      </c>
      <c r="G298" s="65"/>
      <c r="H298" s="65"/>
      <c r="I298" s="65" t="s">
        <v>1284</v>
      </c>
      <c r="J298" s="62">
        <v>5.0000000000000001E-3</v>
      </c>
      <c r="K298" s="62">
        <v>4.2999999999999997E-2</v>
      </c>
      <c r="L298" s="62">
        <v>5.0000000000000001E-3</v>
      </c>
      <c r="M298" s="62">
        <v>2.1999999999999999E-2</v>
      </c>
      <c r="N298" s="62">
        <v>5.0000000000000001E-3</v>
      </c>
      <c r="O298" s="62">
        <v>2.1999999999999999E-2</v>
      </c>
      <c r="P298" s="62">
        <v>0</v>
      </c>
      <c r="Q298" s="62">
        <v>5.0000000000000001E-3</v>
      </c>
      <c r="R298" s="62">
        <v>5.0000000000000001E-3</v>
      </c>
      <c r="S298" s="62">
        <v>5.0000000000000001E-3</v>
      </c>
    </row>
    <row r="299" spans="1:19" x14ac:dyDescent="0.25">
      <c r="A299" s="65" t="s">
        <v>203</v>
      </c>
      <c r="B299" s="65" t="s">
        <v>129</v>
      </c>
      <c r="C299" s="65" t="s">
        <v>129</v>
      </c>
      <c r="D299" s="65" t="s">
        <v>1285</v>
      </c>
      <c r="E299" s="65" t="s">
        <v>11</v>
      </c>
      <c r="F299" s="65" t="s">
        <v>229</v>
      </c>
      <c r="G299" s="65"/>
      <c r="H299" s="65"/>
      <c r="I299" s="65" t="s">
        <v>1286</v>
      </c>
      <c r="J299" s="62">
        <v>0</v>
      </c>
      <c r="K299" s="62">
        <v>3.0000000000000001E-3</v>
      </c>
      <c r="L299" s="62">
        <v>0</v>
      </c>
      <c r="M299" s="62">
        <v>1E-3</v>
      </c>
      <c r="N299" s="62">
        <v>0</v>
      </c>
      <c r="O299" s="62">
        <v>1E-3</v>
      </c>
      <c r="P299" s="62">
        <v>0</v>
      </c>
      <c r="Q299" s="62">
        <v>0</v>
      </c>
      <c r="R299" s="62">
        <v>0</v>
      </c>
      <c r="S299" s="62">
        <v>0</v>
      </c>
    </row>
    <row r="300" spans="1:19" x14ac:dyDescent="0.25">
      <c r="A300" s="65" t="s">
        <v>203</v>
      </c>
      <c r="B300" s="65" t="s">
        <v>129</v>
      </c>
      <c r="C300" s="65" t="s">
        <v>129</v>
      </c>
      <c r="D300" s="65" t="s">
        <v>101</v>
      </c>
      <c r="E300" s="65" t="s">
        <v>11</v>
      </c>
      <c r="F300" s="65" t="s">
        <v>229</v>
      </c>
      <c r="G300" s="65"/>
      <c r="H300" s="65"/>
      <c r="I300" s="65" t="s">
        <v>1287</v>
      </c>
      <c r="J300" s="62">
        <v>0</v>
      </c>
      <c r="K300" s="62">
        <v>0</v>
      </c>
      <c r="L300" s="62">
        <v>0</v>
      </c>
      <c r="M300" s="62">
        <v>0</v>
      </c>
      <c r="N300" s="62">
        <v>0</v>
      </c>
      <c r="O300" s="62">
        <v>0</v>
      </c>
      <c r="P300" s="62">
        <v>0</v>
      </c>
      <c r="Q300" s="62">
        <v>0</v>
      </c>
      <c r="R300" s="62">
        <v>0</v>
      </c>
      <c r="S300" s="62">
        <v>0</v>
      </c>
    </row>
    <row r="301" spans="1:19" x14ac:dyDescent="0.25">
      <c r="A301" s="65" t="s">
        <v>203</v>
      </c>
      <c r="B301" s="65" t="s">
        <v>129</v>
      </c>
      <c r="C301" s="65" t="s">
        <v>129</v>
      </c>
      <c r="D301" s="65" t="s">
        <v>109</v>
      </c>
      <c r="E301" s="65" t="s">
        <v>24</v>
      </c>
      <c r="F301" s="65" t="s">
        <v>229</v>
      </c>
      <c r="G301" s="65"/>
      <c r="H301" s="65"/>
      <c r="I301" s="65" t="s">
        <v>1288</v>
      </c>
      <c r="J301" s="62">
        <v>6.7000000000000004E-2</v>
      </c>
      <c r="K301" s="62">
        <v>1.7000000000000001E-2</v>
      </c>
      <c r="L301" s="62">
        <v>6.7000000000000004E-2</v>
      </c>
      <c r="M301" s="62">
        <v>4.2000000000000003E-2</v>
      </c>
      <c r="N301" s="62">
        <v>6.7000000000000004E-2</v>
      </c>
      <c r="O301" s="62">
        <v>4.2000000000000003E-2</v>
      </c>
      <c r="P301" s="62">
        <v>0.246</v>
      </c>
      <c r="Q301" s="62">
        <v>6.7000000000000004E-2</v>
      </c>
      <c r="R301" s="62">
        <v>6.7000000000000004E-2</v>
      </c>
      <c r="S301" s="62">
        <v>6.7000000000000004E-2</v>
      </c>
    </row>
    <row r="302" spans="1:19" x14ac:dyDescent="0.25">
      <c r="A302" s="65" t="s">
        <v>203</v>
      </c>
      <c r="B302" s="65" t="s">
        <v>129</v>
      </c>
      <c r="C302" s="65" t="s">
        <v>129</v>
      </c>
      <c r="D302" s="65" t="s">
        <v>207</v>
      </c>
      <c r="E302" s="65" t="s">
        <v>24</v>
      </c>
      <c r="F302" s="65" t="s">
        <v>229</v>
      </c>
      <c r="G302" s="65"/>
      <c r="H302" s="65"/>
      <c r="I302" s="65" t="s">
        <v>1289</v>
      </c>
      <c r="J302" s="62">
        <v>0.02</v>
      </c>
      <c r="K302" s="62">
        <v>3.0000000000000001E-3</v>
      </c>
      <c r="L302" s="62">
        <v>0.02</v>
      </c>
      <c r="M302" s="62">
        <v>0</v>
      </c>
      <c r="N302" s="62">
        <v>0.02</v>
      </c>
      <c r="O302" s="62">
        <v>0</v>
      </c>
      <c r="P302" s="62">
        <v>1.2E-2</v>
      </c>
      <c r="Q302" s="62">
        <v>0.02</v>
      </c>
      <c r="R302" s="62">
        <v>0.02</v>
      </c>
      <c r="S302" s="62">
        <v>0.02</v>
      </c>
    </row>
    <row r="303" spans="1:19" x14ac:dyDescent="0.25">
      <c r="A303" s="65" t="s">
        <v>203</v>
      </c>
      <c r="B303" s="65" t="s">
        <v>129</v>
      </c>
      <c r="C303" s="65" t="s">
        <v>129</v>
      </c>
      <c r="D303" s="65" t="s">
        <v>208</v>
      </c>
      <c r="E303" s="65" t="s">
        <v>24</v>
      </c>
      <c r="F303" s="65" t="s">
        <v>229</v>
      </c>
      <c r="G303" s="65"/>
      <c r="H303" s="65"/>
      <c r="I303" s="65" t="s">
        <v>1290</v>
      </c>
      <c r="J303" s="62">
        <v>6.9000000000000006E-2</v>
      </c>
      <c r="K303" s="62">
        <v>1.2E-2</v>
      </c>
      <c r="L303" s="62">
        <v>6.9000000000000006E-2</v>
      </c>
      <c r="M303" s="62">
        <v>3.5999999999999997E-2</v>
      </c>
      <c r="N303" s="62">
        <v>6.9000000000000006E-2</v>
      </c>
      <c r="O303" s="62">
        <v>3.5999999999999997E-2</v>
      </c>
      <c r="P303" s="62">
        <v>1.4E-2</v>
      </c>
      <c r="Q303" s="62">
        <v>6.9000000000000006E-2</v>
      </c>
      <c r="R303" s="62">
        <v>6.9000000000000006E-2</v>
      </c>
      <c r="S303" s="62">
        <v>6.9000000000000006E-2</v>
      </c>
    </row>
    <row r="304" spans="1:19" x14ac:dyDescent="0.25">
      <c r="A304" s="65" t="s">
        <v>203</v>
      </c>
      <c r="B304" s="65" t="s">
        <v>129</v>
      </c>
      <c r="C304" s="65" t="s">
        <v>129</v>
      </c>
      <c r="D304" s="65" t="s">
        <v>576</v>
      </c>
      <c r="E304" s="65" t="s">
        <v>11</v>
      </c>
      <c r="F304" s="65" t="s">
        <v>229</v>
      </c>
      <c r="G304" s="65"/>
      <c r="H304" s="65"/>
      <c r="I304" s="65" t="s">
        <v>1291</v>
      </c>
      <c r="J304" s="62">
        <v>6.0000000000000001E-3</v>
      </c>
      <c r="K304" s="62">
        <v>4.0000000000000001E-3</v>
      </c>
      <c r="L304" s="62">
        <v>6.0000000000000001E-3</v>
      </c>
      <c r="M304" s="62">
        <v>4.0000000000000001E-3</v>
      </c>
      <c r="N304" s="62">
        <v>6.0000000000000001E-3</v>
      </c>
      <c r="O304" s="62">
        <v>4.0000000000000001E-3</v>
      </c>
      <c r="P304" s="62">
        <v>0</v>
      </c>
      <c r="Q304" s="62">
        <v>6.0000000000000001E-3</v>
      </c>
      <c r="R304" s="62">
        <v>6.0000000000000001E-3</v>
      </c>
      <c r="S304" s="62">
        <v>6.0000000000000001E-3</v>
      </c>
    </row>
    <row r="305" spans="1:19" x14ac:dyDescent="0.25">
      <c r="A305" s="65" t="s">
        <v>203</v>
      </c>
      <c r="B305" s="65" t="s">
        <v>129</v>
      </c>
      <c r="C305" s="65" t="s">
        <v>129</v>
      </c>
      <c r="D305" s="65" t="s">
        <v>657</v>
      </c>
      <c r="E305" s="65" t="s">
        <v>11</v>
      </c>
      <c r="F305" s="65" t="s">
        <v>229</v>
      </c>
      <c r="G305" s="65"/>
      <c r="H305" s="65"/>
      <c r="I305" s="65" t="s">
        <v>1292</v>
      </c>
      <c r="J305" s="62">
        <v>1E-3</v>
      </c>
      <c r="K305" s="62">
        <v>0</v>
      </c>
      <c r="L305" s="62">
        <v>1E-3</v>
      </c>
      <c r="M305" s="62">
        <v>1E-3</v>
      </c>
      <c r="N305" s="62">
        <v>1E-3</v>
      </c>
      <c r="O305" s="62">
        <v>1E-3</v>
      </c>
      <c r="P305" s="62">
        <v>1E-3</v>
      </c>
      <c r="Q305" s="62">
        <v>1E-3</v>
      </c>
      <c r="R305" s="62">
        <v>1E-3</v>
      </c>
      <c r="S305" s="62">
        <v>1E-3</v>
      </c>
    </row>
    <row r="306" spans="1:19" x14ac:dyDescent="0.25">
      <c r="A306" s="65" t="s">
        <v>203</v>
      </c>
      <c r="B306" s="65" t="s">
        <v>129</v>
      </c>
      <c r="C306" s="65" t="s">
        <v>129</v>
      </c>
      <c r="D306" s="65" t="s">
        <v>1293</v>
      </c>
      <c r="E306" s="65" t="s">
        <v>24</v>
      </c>
      <c r="F306" s="65" t="s">
        <v>229</v>
      </c>
      <c r="G306" s="65"/>
      <c r="H306" s="65"/>
      <c r="I306" s="65" t="s">
        <v>1294</v>
      </c>
      <c r="J306" s="62">
        <v>4.1000000000000002E-2</v>
      </c>
      <c r="K306" s="62">
        <v>2E-3</v>
      </c>
      <c r="L306" s="62">
        <v>4.1000000000000002E-2</v>
      </c>
      <c r="M306" s="62">
        <v>4.0000000000000001E-3</v>
      </c>
      <c r="N306" s="62">
        <v>4.1000000000000002E-2</v>
      </c>
      <c r="O306" s="62">
        <v>4.0000000000000001E-3</v>
      </c>
      <c r="P306" s="62">
        <v>0</v>
      </c>
      <c r="Q306" s="62">
        <v>4.1000000000000002E-2</v>
      </c>
      <c r="R306" s="62">
        <v>4.1000000000000002E-2</v>
      </c>
      <c r="S306" s="62">
        <v>4.1000000000000002E-2</v>
      </c>
    </row>
    <row r="307" spans="1:19" x14ac:dyDescent="0.25">
      <c r="A307" s="65" t="s">
        <v>203</v>
      </c>
      <c r="B307" s="65" t="s">
        <v>129</v>
      </c>
      <c r="C307" s="65" t="s">
        <v>129</v>
      </c>
      <c r="D307" s="65" t="s">
        <v>1237</v>
      </c>
      <c r="E307" s="65" t="s">
        <v>11</v>
      </c>
      <c r="F307" s="65" t="s">
        <v>229</v>
      </c>
      <c r="G307" s="65"/>
      <c r="H307" s="65"/>
      <c r="I307" s="65" t="s">
        <v>1266</v>
      </c>
      <c r="J307" s="62">
        <v>2.5000000000000001E-2</v>
      </c>
      <c r="K307" s="62">
        <v>4.5999999999999999E-2</v>
      </c>
      <c r="L307" s="62">
        <v>2.5000000000000001E-2</v>
      </c>
      <c r="M307" s="62">
        <v>1.9E-2</v>
      </c>
      <c r="N307" s="62">
        <v>2.5000000000000001E-2</v>
      </c>
      <c r="O307" s="62">
        <v>1.9E-2</v>
      </c>
      <c r="P307" s="62">
        <v>0</v>
      </c>
      <c r="Q307" s="62">
        <v>2.5000000000000001E-2</v>
      </c>
      <c r="R307" s="62">
        <v>2.5000000000000001E-2</v>
      </c>
      <c r="S307" s="62">
        <v>2.5000000000000001E-2</v>
      </c>
    </row>
    <row r="308" spans="1:19" x14ac:dyDescent="0.25">
      <c r="A308" s="65" t="s">
        <v>203</v>
      </c>
      <c r="B308" s="65" t="s">
        <v>129</v>
      </c>
      <c r="C308" s="65" t="s">
        <v>129</v>
      </c>
      <c r="D308" s="65" t="s">
        <v>659</v>
      </c>
      <c r="E308" s="65" t="s">
        <v>11</v>
      </c>
      <c r="F308" s="65" t="s">
        <v>229</v>
      </c>
      <c r="G308" s="65"/>
      <c r="H308" s="65"/>
      <c r="I308" s="65" t="s">
        <v>1295</v>
      </c>
      <c r="J308" s="62">
        <v>2E-3</v>
      </c>
      <c r="K308" s="62">
        <v>2E-3</v>
      </c>
      <c r="L308" s="62">
        <v>2E-3</v>
      </c>
      <c r="M308" s="62">
        <v>3.0000000000000001E-3</v>
      </c>
      <c r="N308" s="62">
        <v>2E-3</v>
      </c>
      <c r="O308" s="62">
        <v>3.0000000000000001E-3</v>
      </c>
      <c r="P308" s="62">
        <v>0</v>
      </c>
      <c r="Q308" s="62">
        <v>2E-3</v>
      </c>
      <c r="R308" s="62">
        <v>2E-3</v>
      </c>
      <c r="S308" s="62">
        <v>2E-3</v>
      </c>
    </row>
    <row r="309" spans="1:19" x14ac:dyDescent="0.25">
      <c r="A309" s="65" t="s">
        <v>203</v>
      </c>
      <c r="B309" s="65" t="s">
        <v>129</v>
      </c>
      <c r="C309" s="65" t="s">
        <v>129</v>
      </c>
      <c r="D309" s="65" t="s">
        <v>660</v>
      </c>
      <c r="E309" s="65" t="s">
        <v>11</v>
      </c>
      <c r="F309" s="65" t="s">
        <v>229</v>
      </c>
      <c r="G309" s="65"/>
      <c r="H309" s="65"/>
      <c r="I309" s="65" t="s">
        <v>1296</v>
      </c>
      <c r="J309" s="62">
        <v>3.0000000000000001E-3</v>
      </c>
      <c r="K309" s="62">
        <v>3.0000000000000001E-3</v>
      </c>
      <c r="L309" s="62">
        <v>3.0000000000000001E-3</v>
      </c>
      <c r="M309" s="62">
        <v>1E-3</v>
      </c>
      <c r="N309" s="62">
        <v>3.0000000000000001E-3</v>
      </c>
      <c r="O309" s="62">
        <v>1E-3</v>
      </c>
      <c r="P309" s="62">
        <v>0</v>
      </c>
      <c r="Q309" s="62">
        <v>3.0000000000000001E-3</v>
      </c>
      <c r="R309" s="62">
        <v>3.0000000000000001E-3</v>
      </c>
      <c r="S309" s="62">
        <v>3.0000000000000001E-3</v>
      </c>
    </row>
    <row r="310" spans="1:19" x14ac:dyDescent="0.25">
      <c r="A310" s="65" t="s">
        <v>203</v>
      </c>
      <c r="B310" s="65" t="s">
        <v>129</v>
      </c>
      <c r="C310" s="65" t="s">
        <v>129</v>
      </c>
      <c r="D310" s="65" t="s">
        <v>577</v>
      </c>
      <c r="E310" s="65" t="s">
        <v>11</v>
      </c>
      <c r="F310" s="65" t="s">
        <v>229</v>
      </c>
      <c r="G310" s="65"/>
      <c r="H310" s="65"/>
      <c r="I310" s="65" t="s">
        <v>1297</v>
      </c>
      <c r="J310" s="62">
        <v>7.0000000000000001E-3</v>
      </c>
      <c r="K310" s="62">
        <v>6.0000000000000001E-3</v>
      </c>
      <c r="L310" s="62">
        <v>7.0000000000000001E-3</v>
      </c>
      <c r="M310" s="62">
        <v>7.0000000000000001E-3</v>
      </c>
      <c r="N310" s="62">
        <v>7.0000000000000001E-3</v>
      </c>
      <c r="O310" s="62">
        <v>7.0000000000000001E-3</v>
      </c>
      <c r="P310" s="62">
        <v>1E-3</v>
      </c>
      <c r="Q310" s="62">
        <v>7.0000000000000001E-3</v>
      </c>
      <c r="R310" s="62">
        <v>7.0000000000000001E-3</v>
      </c>
      <c r="S310" s="62">
        <v>7.0000000000000001E-3</v>
      </c>
    </row>
    <row r="311" spans="1:19" x14ac:dyDescent="0.25">
      <c r="A311" s="65" t="s">
        <v>209</v>
      </c>
      <c r="B311" s="65" t="s">
        <v>129</v>
      </c>
      <c r="C311" s="65" t="s">
        <v>129</v>
      </c>
      <c r="D311" s="65" t="s">
        <v>10</v>
      </c>
      <c r="E311" s="65" t="s">
        <v>11</v>
      </c>
      <c r="F311" s="65" t="s">
        <v>259</v>
      </c>
      <c r="G311" s="65"/>
      <c r="H311" s="65"/>
      <c r="I311" s="65" t="s">
        <v>403</v>
      </c>
      <c r="J311" s="62">
        <v>0.33</v>
      </c>
      <c r="K311" s="62">
        <v>0.33</v>
      </c>
      <c r="L311" s="62">
        <v>0.33</v>
      </c>
      <c r="M311" s="62">
        <v>0.18</v>
      </c>
      <c r="N311" s="62">
        <v>0.18</v>
      </c>
      <c r="O311" s="62">
        <v>0.33</v>
      </c>
      <c r="P311" s="62">
        <v>0.18</v>
      </c>
      <c r="Q311" s="62">
        <v>0.33</v>
      </c>
      <c r="R311" s="62">
        <v>0.18</v>
      </c>
      <c r="S311" s="62">
        <v>0.18</v>
      </c>
    </row>
    <row r="312" spans="1:19" x14ac:dyDescent="0.25">
      <c r="A312" s="65" t="s">
        <v>209</v>
      </c>
      <c r="B312" s="65" t="s">
        <v>129</v>
      </c>
      <c r="C312" s="65" t="s">
        <v>129</v>
      </c>
      <c r="D312" s="65" t="s">
        <v>10</v>
      </c>
      <c r="E312" s="65" t="s">
        <v>54</v>
      </c>
      <c r="F312" s="65" t="s">
        <v>259</v>
      </c>
      <c r="G312" s="65"/>
      <c r="H312" s="65"/>
      <c r="I312" s="65" t="s">
        <v>415</v>
      </c>
      <c r="J312" s="62">
        <v>0</v>
      </c>
      <c r="K312" s="62">
        <v>0</v>
      </c>
      <c r="L312" s="62">
        <v>0</v>
      </c>
      <c r="M312" s="62">
        <v>0.15</v>
      </c>
      <c r="N312" s="62">
        <v>0.15</v>
      </c>
      <c r="O312" s="62">
        <v>0</v>
      </c>
      <c r="P312" s="62">
        <v>0.15</v>
      </c>
      <c r="Q312" s="62">
        <v>0</v>
      </c>
      <c r="R312" s="62">
        <v>0.15</v>
      </c>
      <c r="S312" s="62">
        <v>0.15</v>
      </c>
    </row>
    <row r="313" spans="1:19" x14ac:dyDescent="0.25">
      <c r="A313" s="65" t="s">
        <v>209</v>
      </c>
      <c r="B313" s="65" t="s">
        <v>129</v>
      </c>
      <c r="C313" s="65" t="s">
        <v>129</v>
      </c>
      <c r="D313" s="65" t="s">
        <v>204</v>
      </c>
      <c r="E313" s="65" t="s">
        <v>11</v>
      </c>
      <c r="F313" s="65" t="s">
        <v>259</v>
      </c>
      <c r="G313" s="65"/>
      <c r="H313" s="65"/>
      <c r="I313" s="65" t="s">
        <v>421</v>
      </c>
      <c r="J313" s="62">
        <v>0.02</v>
      </c>
      <c r="K313" s="62">
        <v>0.02</v>
      </c>
      <c r="L313" s="62">
        <v>0.02</v>
      </c>
      <c r="M313" s="62">
        <v>0.02</v>
      </c>
      <c r="N313" s="62">
        <v>0.02</v>
      </c>
      <c r="O313" s="62">
        <v>0.02</v>
      </c>
      <c r="P313" s="62">
        <v>0.02</v>
      </c>
      <c r="Q313" s="62">
        <v>0.02</v>
      </c>
      <c r="R313" s="62">
        <v>0.02</v>
      </c>
      <c r="S313" s="62">
        <v>0.02</v>
      </c>
    </row>
    <row r="314" spans="1:19" x14ac:dyDescent="0.25">
      <c r="A314" s="65" t="s">
        <v>209</v>
      </c>
      <c r="B314" s="65" t="s">
        <v>129</v>
      </c>
      <c r="C314" s="65" t="s">
        <v>129</v>
      </c>
      <c r="D314" s="65" t="s">
        <v>14</v>
      </c>
      <c r="E314" s="65" t="s">
        <v>11</v>
      </c>
      <c r="F314" s="65" t="s">
        <v>259</v>
      </c>
      <c r="G314" s="65"/>
      <c r="H314" s="65"/>
      <c r="I314" s="65" t="s">
        <v>432</v>
      </c>
      <c r="J314" s="62">
        <v>0.01</v>
      </c>
      <c r="K314" s="62">
        <v>0.01</v>
      </c>
      <c r="L314" s="62">
        <v>0.01</v>
      </c>
      <c r="M314" s="62">
        <v>0.01</v>
      </c>
      <c r="N314" s="62">
        <v>0.01</v>
      </c>
      <c r="O314" s="62">
        <v>0.01</v>
      </c>
      <c r="P314" s="62">
        <v>0.01</v>
      </c>
      <c r="Q314" s="62">
        <v>0.01</v>
      </c>
      <c r="R314" s="62">
        <v>0.01</v>
      </c>
      <c r="S314" s="62">
        <v>0.01</v>
      </c>
    </row>
    <row r="315" spans="1:19" x14ac:dyDescent="0.25">
      <c r="A315" s="65" t="s">
        <v>209</v>
      </c>
      <c r="B315" s="65" t="s">
        <v>129</v>
      </c>
      <c r="C315" s="65" t="s">
        <v>129</v>
      </c>
      <c r="D315" s="65" t="s">
        <v>86</v>
      </c>
      <c r="E315" s="65" t="s">
        <v>24</v>
      </c>
      <c r="F315" s="65" t="s">
        <v>259</v>
      </c>
      <c r="G315" s="65"/>
      <c r="H315" s="65"/>
      <c r="I315" s="65" t="s">
        <v>299</v>
      </c>
      <c r="J315" s="62">
        <v>0.3</v>
      </c>
      <c r="K315" s="62">
        <v>0.3</v>
      </c>
      <c r="L315" s="62">
        <v>0.3</v>
      </c>
      <c r="M315" s="62">
        <v>0.3</v>
      </c>
      <c r="N315" s="62">
        <v>0.3</v>
      </c>
      <c r="O315" s="62">
        <v>0.3</v>
      </c>
      <c r="P315" s="62">
        <v>0.3</v>
      </c>
      <c r="Q315" s="62">
        <v>0.3</v>
      </c>
      <c r="R315" s="62">
        <v>0.3</v>
      </c>
      <c r="S315" s="62">
        <v>0.3</v>
      </c>
    </row>
    <row r="316" spans="1:19" x14ac:dyDescent="0.25">
      <c r="A316" s="65" t="s">
        <v>209</v>
      </c>
      <c r="B316" s="65" t="s">
        <v>129</v>
      </c>
      <c r="C316" s="65" t="s">
        <v>129</v>
      </c>
      <c r="D316" s="65" t="s">
        <v>210</v>
      </c>
      <c r="E316" s="65" t="s">
        <v>24</v>
      </c>
      <c r="F316" s="65" t="s">
        <v>259</v>
      </c>
      <c r="G316" s="65"/>
      <c r="H316" s="65"/>
      <c r="I316" s="65" t="s">
        <v>300</v>
      </c>
      <c r="J316" s="62">
        <v>0.12</v>
      </c>
      <c r="K316" s="62">
        <v>0.12</v>
      </c>
      <c r="L316" s="62">
        <v>0.12</v>
      </c>
      <c r="M316" s="62">
        <v>0.12</v>
      </c>
      <c r="N316" s="62">
        <v>0.12</v>
      </c>
      <c r="O316" s="62">
        <v>0.12</v>
      </c>
      <c r="P316" s="62">
        <v>0.12</v>
      </c>
      <c r="Q316" s="62">
        <v>0.12</v>
      </c>
      <c r="R316" s="62">
        <v>0.12</v>
      </c>
      <c r="S316" s="62">
        <v>0.12</v>
      </c>
    </row>
    <row r="317" spans="1:19" x14ac:dyDescent="0.25">
      <c r="A317" s="65" t="s">
        <v>209</v>
      </c>
      <c r="B317" s="65" t="s">
        <v>129</v>
      </c>
      <c r="C317" s="65" t="s">
        <v>129</v>
      </c>
      <c r="D317" s="65" t="s">
        <v>211</v>
      </c>
      <c r="E317" s="65" t="s">
        <v>24</v>
      </c>
      <c r="F317" s="65" t="s">
        <v>259</v>
      </c>
      <c r="G317" s="65"/>
      <c r="H317" s="65"/>
      <c r="I317" s="65" t="s">
        <v>304</v>
      </c>
      <c r="J317" s="62">
        <v>0</v>
      </c>
      <c r="K317" s="62">
        <v>0</v>
      </c>
      <c r="L317" s="62">
        <v>0</v>
      </c>
      <c r="M317" s="62">
        <v>0</v>
      </c>
      <c r="N317" s="62">
        <v>0</v>
      </c>
      <c r="O317" s="62">
        <v>0</v>
      </c>
      <c r="P317" s="62">
        <v>0</v>
      </c>
      <c r="Q317" s="62">
        <v>0</v>
      </c>
      <c r="R317" s="62">
        <v>0</v>
      </c>
      <c r="S317" s="62">
        <v>0</v>
      </c>
    </row>
    <row r="318" spans="1:19" x14ac:dyDescent="0.25">
      <c r="A318" s="65" t="s">
        <v>209</v>
      </c>
      <c r="B318" s="65" t="s">
        <v>129</v>
      </c>
      <c r="C318" s="65" t="s">
        <v>129</v>
      </c>
      <c r="D318" s="65" t="s">
        <v>189</v>
      </c>
      <c r="E318" s="65" t="s">
        <v>11</v>
      </c>
      <c r="F318" s="65" t="s">
        <v>259</v>
      </c>
      <c r="G318" s="65"/>
      <c r="H318" s="65"/>
      <c r="I318" s="65" t="s">
        <v>327</v>
      </c>
      <c r="J318" s="62">
        <v>0</v>
      </c>
      <c r="K318" s="62">
        <v>0</v>
      </c>
      <c r="L318" s="62">
        <v>0</v>
      </c>
      <c r="M318" s="62">
        <v>0</v>
      </c>
      <c r="N318" s="62">
        <v>0</v>
      </c>
      <c r="O318" s="62">
        <v>0</v>
      </c>
      <c r="P318" s="62">
        <v>0</v>
      </c>
      <c r="Q318" s="62">
        <v>0</v>
      </c>
      <c r="R318" s="62">
        <v>0</v>
      </c>
      <c r="S318" s="62">
        <v>0</v>
      </c>
    </row>
    <row r="319" spans="1:19" x14ac:dyDescent="0.25">
      <c r="A319" s="65" t="s">
        <v>209</v>
      </c>
      <c r="B319" s="65" t="s">
        <v>129</v>
      </c>
      <c r="C319" s="65" t="s">
        <v>129</v>
      </c>
      <c r="D319" s="65" t="s">
        <v>1237</v>
      </c>
      <c r="E319" s="65" t="s">
        <v>11</v>
      </c>
      <c r="F319" s="65" t="s">
        <v>259</v>
      </c>
      <c r="G319" s="65"/>
      <c r="H319" s="65"/>
      <c r="I319" s="65" t="s">
        <v>1274</v>
      </c>
      <c r="J319" s="62">
        <v>0.03</v>
      </c>
      <c r="K319" s="62">
        <v>0.03</v>
      </c>
      <c r="L319" s="62">
        <v>0.03</v>
      </c>
      <c r="M319" s="62">
        <v>0.03</v>
      </c>
      <c r="N319" s="62">
        <v>0.03</v>
      </c>
      <c r="O319" s="62">
        <v>0.03</v>
      </c>
      <c r="P319" s="62">
        <v>0.03</v>
      </c>
      <c r="Q319" s="62">
        <v>0.03</v>
      </c>
      <c r="R319" s="62">
        <v>0.03</v>
      </c>
      <c r="S319" s="62">
        <v>0.03</v>
      </c>
    </row>
    <row r="320" spans="1:19" x14ac:dyDescent="0.25">
      <c r="A320" s="65" t="s">
        <v>209</v>
      </c>
      <c r="B320" s="65" t="s">
        <v>129</v>
      </c>
      <c r="C320" s="65" t="s">
        <v>129</v>
      </c>
      <c r="D320" s="65" t="s">
        <v>212</v>
      </c>
      <c r="E320" s="65" t="s">
        <v>24</v>
      </c>
      <c r="F320" s="65" t="s">
        <v>259</v>
      </c>
      <c r="G320" s="65"/>
      <c r="H320" s="65"/>
      <c r="I320" s="65" t="s">
        <v>381</v>
      </c>
      <c r="J320" s="62">
        <v>0.19</v>
      </c>
      <c r="K320" s="62">
        <v>0.19</v>
      </c>
      <c r="L320" s="62">
        <v>0.19</v>
      </c>
      <c r="M320" s="62">
        <v>0.19</v>
      </c>
      <c r="N320" s="62">
        <v>0.19</v>
      </c>
      <c r="O320" s="62">
        <v>0.19</v>
      </c>
      <c r="P320" s="62">
        <v>0.19</v>
      </c>
      <c r="Q320" s="62">
        <v>0.19</v>
      </c>
      <c r="R320" s="62">
        <v>0.19</v>
      </c>
      <c r="S320" s="62">
        <v>0.19</v>
      </c>
    </row>
    <row r="321" spans="1:19" x14ac:dyDescent="0.25">
      <c r="A321" s="65" t="s">
        <v>213</v>
      </c>
      <c r="B321" s="65" t="s">
        <v>129</v>
      </c>
      <c r="C321" s="65" t="s">
        <v>129</v>
      </c>
      <c r="D321" s="65" t="s">
        <v>10</v>
      </c>
      <c r="E321" s="65" t="s">
        <v>54</v>
      </c>
      <c r="F321" s="65" t="s">
        <v>305</v>
      </c>
      <c r="G321" s="65"/>
      <c r="H321" s="65"/>
      <c r="I321" s="65" t="s">
        <v>415</v>
      </c>
      <c r="J321" s="62">
        <v>5.0999999999999997E-2</v>
      </c>
      <c r="K321" s="62">
        <v>0</v>
      </c>
      <c r="L321" s="62">
        <v>0</v>
      </c>
      <c r="M321" s="62">
        <v>0.06</v>
      </c>
      <c r="N321" s="62">
        <v>3.6999999999999998E-2</v>
      </c>
      <c r="O321" s="62">
        <v>0.06</v>
      </c>
      <c r="P321" s="62">
        <v>5.2999999999999999E-2</v>
      </c>
      <c r="Q321" s="62">
        <v>4.9000000000000002E-2</v>
      </c>
      <c r="R321" s="62">
        <v>5.2999999999999999E-2</v>
      </c>
      <c r="S321" s="62">
        <v>5.2999999999999999E-2</v>
      </c>
    </row>
    <row r="322" spans="1:19" x14ac:dyDescent="0.25">
      <c r="A322" s="65" t="s">
        <v>213</v>
      </c>
      <c r="B322" s="65" t="s">
        <v>129</v>
      </c>
      <c r="C322" s="65" t="s">
        <v>129</v>
      </c>
      <c r="D322" s="65" t="s">
        <v>10</v>
      </c>
      <c r="E322" s="65" t="s">
        <v>55</v>
      </c>
      <c r="F322" s="65" t="s">
        <v>305</v>
      </c>
      <c r="G322" s="65"/>
      <c r="H322" s="65"/>
      <c r="I322" s="65" t="s">
        <v>416</v>
      </c>
      <c r="J322" s="62">
        <v>9.9000000000000005E-2</v>
      </c>
      <c r="K322" s="62">
        <v>0</v>
      </c>
      <c r="L322" s="62">
        <v>0</v>
      </c>
      <c r="M322" s="62">
        <v>5.1999999999999998E-2</v>
      </c>
      <c r="N322" s="62">
        <v>7.3999999999999996E-2</v>
      </c>
      <c r="O322" s="62">
        <v>5.1999999999999998E-2</v>
      </c>
      <c r="P322" s="62">
        <v>0.105</v>
      </c>
      <c r="Q322" s="62">
        <v>9.9000000000000005E-2</v>
      </c>
      <c r="R322" s="62">
        <v>0.105</v>
      </c>
      <c r="S322" s="62">
        <v>0.105</v>
      </c>
    </row>
    <row r="323" spans="1:19" x14ac:dyDescent="0.25">
      <c r="A323" s="65" t="s">
        <v>213</v>
      </c>
      <c r="B323" s="65" t="s">
        <v>129</v>
      </c>
      <c r="C323" s="65" t="s">
        <v>129</v>
      </c>
      <c r="D323" s="65" t="s">
        <v>81</v>
      </c>
      <c r="E323" s="65" t="s">
        <v>54</v>
      </c>
      <c r="F323" s="65" t="s">
        <v>305</v>
      </c>
      <c r="G323" s="65"/>
      <c r="H323" s="65"/>
      <c r="I323" s="65" t="s">
        <v>436</v>
      </c>
      <c r="J323" s="62">
        <v>0.64490000000000003</v>
      </c>
      <c r="K323" s="62">
        <v>0.57930000000000004</v>
      </c>
      <c r="L323" s="62">
        <v>0.93259999999999998</v>
      </c>
      <c r="M323" s="62">
        <v>0.59099999999999997</v>
      </c>
      <c r="N323" s="62">
        <v>0.60629999999999995</v>
      </c>
      <c r="O323" s="62">
        <v>0.59099999999999997</v>
      </c>
      <c r="P323" s="62">
        <v>0.67820000000000003</v>
      </c>
      <c r="Q323" s="62">
        <v>0.66720000000000002</v>
      </c>
      <c r="R323" s="62">
        <v>0.67820000000000003</v>
      </c>
      <c r="S323" s="62">
        <v>0.67830000000000001</v>
      </c>
    </row>
    <row r="324" spans="1:19" x14ac:dyDescent="0.25">
      <c r="A324" s="65" t="s">
        <v>213</v>
      </c>
      <c r="B324" s="65" t="s">
        <v>129</v>
      </c>
      <c r="C324" s="65" t="s">
        <v>129</v>
      </c>
      <c r="D324" s="65" t="s">
        <v>82</v>
      </c>
      <c r="E324" s="65" t="s">
        <v>11</v>
      </c>
      <c r="F324" s="65" t="s">
        <v>305</v>
      </c>
      <c r="G324" s="65"/>
      <c r="H324" s="65"/>
      <c r="I324" s="65" t="s">
        <v>437</v>
      </c>
      <c r="J324" s="56">
        <v>1.2E-2</v>
      </c>
      <c r="K324" s="56">
        <v>0</v>
      </c>
      <c r="L324" s="56">
        <v>0</v>
      </c>
      <c r="M324" s="56">
        <v>0.224</v>
      </c>
      <c r="N324" s="56">
        <v>0.14499999999999999</v>
      </c>
      <c r="O324" s="56">
        <v>0.224</v>
      </c>
      <c r="P324" s="56">
        <v>1.0999999999999999E-2</v>
      </c>
      <c r="Q324" s="56">
        <v>1.2E-2</v>
      </c>
      <c r="R324" s="56">
        <v>1.0999999999999999E-2</v>
      </c>
      <c r="S324" s="56">
        <v>1.0999999999999999E-2</v>
      </c>
    </row>
    <row r="325" spans="1:19" x14ac:dyDescent="0.25">
      <c r="A325" s="65" t="s">
        <v>213</v>
      </c>
      <c r="B325" s="65" t="s">
        <v>129</v>
      </c>
      <c r="C325" s="65" t="s">
        <v>129</v>
      </c>
      <c r="D325" s="65" t="s">
        <v>214</v>
      </c>
      <c r="E325" s="65" t="s">
        <v>11</v>
      </c>
      <c r="F325" s="65" t="s">
        <v>305</v>
      </c>
      <c r="G325" s="65"/>
      <c r="H325" s="65"/>
      <c r="I325" s="65" t="s">
        <v>306</v>
      </c>
      <c r="J325" s="56">
        <v>7.1999999999999995E-2</v>
      </c>
      <c r="K325" s="56">
        <v>0</v>
      </c>
      <c r="L325" s="56">
        <v>0</v>
      </c>
      <c r="M325" s="56">
        <v>0.06</v>
      </c>
      <c r="N325" s="56">
        <v>5.0999999999999997E-2</v>
      </c>
      <c r="O325" s="56">
        <v>0.06</v>
      </c>
      <c r="P325" s="56">
        <v>7.0999999999999994E-2</v>
      </c>
      <c r="Q325" s="56">
        <v>6.7000000000000004E-2</v>
      </c>
      <c r="R325" s="56">
        <v>7.0999999999999994E-2</v>
      </c>
      <c r="S325" s="56">
        <v>7.0999999999999994E-2</v>
      </c>
    </row>
    <row r="326" spans="1:19" x14ac:dyDescent="0.25">
      <c r="A326" s="65" t="s">
        <v>213</v>
      </c>
      <c r="B326" s="65" t="s">
        <v>129</v>
      </c>
      <c r="C326" s="65" t="s">
        <v>129</v>
      </c>
      <c r="D326" s="65" t="s">
        <v>1298</v>
      </c>
      <c r="E326" s="65" t="s">
        <v>11</v>
      </c>
      <c r="F326" s="65" t="s">
        <v>305</v>
      </c>
      <c r="G326" s="65"/>
      <c r="H326" s="65"/>
      <c r="I326" s="65" t="s">
        <v>1299</v>
      </c>
      <c r="J326" s="56">
        <v>0.1195</v>
      </c>
      <c r="K326" s="56">
        <v>0.42070000000000002</v>
      </c>
      <c r="L326" s="56">
        <v>6.7400000000000002E-2</v>
      </c>
      <c r="M326" s="56">
        <v>9.9000000000000008E-3</v>
      </c>
      <c r="N326" s="56">
        <v>8.48E-2</v>
      </c>
      <c r="O326" s="56">
        <v>9.9000000000000008E-3</v>
      </c>
      <c r="P326" s="56">
        <v>8.1000000000000003E-2</v>
      </c>
      <c r="Q326" s="56">
        <v>0.10489999999999999</v>
      </c>
      <c r="R326" s="56">
        <v>8.1000000000000003E-2</v>
      </c>
      <c r="S326" s="56">
        <v>8.09E-2</v>
      </c>
    </row>
    <row r="327" spans="1:19" x14ac:dyDescent="0.25">
      <c r="A327" s="65" t="s">
        <v>213</v>
      </c>
      <c r="B327" s="65" t="s">
        <v>129</v>
      </c>
      <c r="C327" s="65" t="s">
        <v>129</v>
      </c>
      <c r="D327" s="65" t="s">
        <v>1244</v>
      </c>
      <c r="E327" s="65" t="s">
        <v>11</v>
      </c>
      <c r="F327" s="65" t="s">
        <v>305</v>
      </c>
      <c r="G327" s="65"/>
      <c r="H327" s="65"/>
      <c r="I327" s="65" t="s">
        <v>1300</v>
      </c>
      <c r="J327" s="56">
        <v>8.0000000000000004E-4</v>
      </c>
      <c r="K327" s="56">
        <v>0</v>
      </c>
      <c r="L327" s="56">
        <v>0</v>
      </c>
      <c r="M327" s="56">
        <v>2.2000000000000001E-3</v>
      </c>
      <c r="N327" s="56">
        <v>1E-3</v>
      </c>
      <c r="O327" s="56">
        <v>2.2000000000000001E-3</v>
      </c>
      <c r="P327" s="56">
        <v>5.9999999999999995E-4</v>
      </c>
      <c r="Q327" s="56">
        <v>6.9999999999999999E-4</v>
      </c>
      <c r="R327" s="56">
        <v>5.9999999999999995E-4</v>
      </c>
      <c r="S327" s="56">
        <v>5.9999999999999995E-4</v>
      </c>
    </row>
    <row r="328" spans="1:19" x14ac:dyDescent="0.25">
      <c r="A328" s="65" t="s">
        <v>213</v>
      </c>
      <c r="B328" s="65" t="s">
        <v>129</v>
      </c>
      <c r="C328" s="65" t="s">
        <v>129</v>
      </c>
      <c r="D328" s="65" t="s">
        <v>1301</v>
      </c>
      <c r="E328" s="65" t="s">
        <v>24</v>
      </c>
      <c r="F328" s="65" t="s">
        <v>305</v>
      </c>
      <c r="G328" s="65"/>
      <c r="H328" s="65"/>
      <c r="I328" s="65" t="s">
        <v>1302</v>
      </c>
      <c r="J328" s="56">
        <v>4.0000000000000002E-4</v>
      </c>
      <c r="K328" s="56">
        <v>0</v>
      </c>
      <c r="L328" s="56">
        <v>0</v>
      </c>
      <c r="M328" s="56">
        <v>1E-4</v>
      </c>
      <c r="N328" s="56">
        <v>1E-4</v>
      </c>
      <c r="O328" s="56">
        <v>1E-4</v>
      </c>
      <c r="P328" s="56">
        <v>1E-4</v>
      </c>
      <c r="Q328" s="56">
        <v>1E-4</v>
      </c>
      <c r="R328" s="56">
        <v>1E-4</v>
      </c>
      <c r="S328" s="56">
        <v>1E-4</v>
      </c>
    </row>
    <row r="329" spans="1:19" x14ac:dyDescent="0.25">
      <c r="A329" s="65" t="s">
        <v>213</v>
      </c>
      <c r="B329" s="65" t="s">
        <v>129</v>
      </c>
      <c r="C329" s="65" t="s">
        <v>129</v>
      </c>
      <c r="D329" s="65" t="s">
        <v>1303</v>
      </c>
      <c r="E329" s="65" t="s">
        <v>11</v>
      </c>
      <c r="F329" s="65" t="s">
        <v>305</v>
      </c>
      <c r="G329" s="65"/>
      <c r="H329" s="65"/>
      <c r="I329" s="65" t="s">
        <v>1304</v>
      </c>
      <c r="J329" s="56">
        <v>4.0000000000000002E-4</v>
      </c>
      <c r="K329" s="56">
        <v>0</v>
      </c>
      <c r="L329" s="56">
        <v>0</v>
      </c>
      <c r="M329" s="56">
        <v>8.0000000000000004E-4</v>
      </c>
      <c r="N329" s="56">
        <v>8.0000000000000004E-4</v>
      </c>
      <c r="O329" s="56">
        <v>8.0000000000000004E-4</v>
      </c>
      <c r="P329" s="56">
        <v>1E-4</v>
      </c>
      <c r="Q329" s="56">
        <v>1E-4</v>
      </c>
      <c r="R329" s="56">
        <v>1E-4</v>
      </c>
      <c r="S329" s="56">
        <v>1E-4</v>
      </c>
    </row>
    <row r="330" spans="1:19" x14ac:dyDescent="0.25">
      <c r="A330" s="65" t="s">
        <v>1305</v>
      </c>
      <c r="B330" s="65" t="s">
        <v>129</v>
      </c>
      <c r="C330" s="65" t="s">
        <v>129</v>
      </c>
      <c r="D330" s="65" t="s">
        <v>10</v>
      </c>
      <c r="E330" s="65" t="s">
        <v>54</v>
      </c>
      <c r="F330" s="65" t="s">
        <v>305</v>
      </c>
      <c r="G330" s="65"/>
      <c r="H330" s="65"/>
      <c r="I330" s="65" t="s">
        <v>415</v>
      </c>
      <c r="J330" s="56">
        <v>5.0999999999999997E-2</v>
      </c>
      <c r="K330" s="56">
        <v>0</v>
      </c>
      <c r="L330" s="56">
        <v>0</v>
      </c>
      <c r="M330" s="56">
        <v>0.06</v>
      </c>
      <c r="N330" s="56">
        <v>3.6999999999999998E-2</v>
      </c>
      <c r="O330" s="56">
        <v>0.06</v>
      </c>
      <c r="P330" s="56">
        <v>5.2999999999999999E-2</v>
      </c>
      <c r="Q330" s="56">
        <v>4.9000000000000002E-2</v>
      </c>
      <c r="R330" s="56">
        <v>5.2999999999999999E-2</v>
      </c>
      <c r="S330" s="56">
        <v>5.2999999999999999E-2</v>
      </c>
    </row>
    <row r="331" spans="1:19" x14ac:dyDescent="0.25">
      <c r="A331" s="65" t="s">
        <v>1305</v>
      </c>
      <c r="B331" s="65" t="s">
        <v>129</v>
      </c>
      <c r="C331" s="65" t="s">
        <v>129</v>
      </c>
      <c r="D331" s="65" t="s">
        <v>10</v>
      </c>
      <c r="E331" s="65" t="s">
        <v>55</v>
      </c>
      <c r="F331" s="65" t="s">
        <v>305</v>
      </c>
      <c r="G331" s="65"/>
      <c r="H331" s="65"/>
      <c r="I331" s="65" t="s">
        <v>416</v>
      </c>
      <c r="J331" s="56">
        <v>9.9000000000000005E-2</v>
      </c>
      <c r="K331" s="56">
        <v>0</v>
      </c>
      <c r="L331" s="56">
        <v>0</v>
      </c>
      <c r="M331" s="56">
        <v>5.1999999999999998E-2</v>
      </c>
      <c r="N331" s="56">
        <v>7.3999999999999996E-2</v>
      </c>
      <c r="O331" s="56">
        <v>5.1999999999999998E-2</v>
      </c>
      <c r="P331" s="56">
        <v>0.105</v>
      </c>
      <c r="Q331" s="56">
        <v>9.9000000000000005E-2</v>
      </c>
      <c r="R331" s="56">
        <v>0.105</v>
      </c>
      <c r="S331" s="56">
        <v>0.105</v>
      </c>
    </row>
    <row r="332" spans="1:19" x14ac:dyDescent="0.25">
      <c r="A332" s="65" t="s">
        <v>1305</v>
      </c>
      <c r="B332" s="65" t="s">
        <v>129</v>
      </c>
      <c r="C332" s="65" t="s">
        <v>129</v>
      </c>
      <c r="D332" s="65" t="s">
        <v>81</v>
      </c>
      <c r="E332" s="65" t="s">
        <v>54</v>
      </c>
      <c r="F332" s="65" t="s">
        <v>305</v>
      </c>
      <c r="G332" s="65"/>
      <c r="H332" s="65"/>
      <c r="I332" s="65" t="s">
        <v>436</v>
      </c>
      <c r="J332" s="56">
        <v>0.64490000000000003</v>
      </c>
      <c r="K332" s="56">
        <v>0.57930000000000004</v>
      </c>
      <c r="L332" s="56">
        <v>0.93259999999999998</v>
      </c>
      <c r="M332" s="56">
        <v>0.59099999999999997</v>
      </c>
      <c r="N332" s="56">
        <v>0.60629999999999995</v>
      </c>
      <c r="O332" s="56">
        <v>0.59099999999999997</v>
      </c>
      <c r="P332" s="56">
        <v>0.67820000000000003</v>
      </c>
      <c r="Q332" s="56">
        <v>0.66720000000000002</v>
      </c>
      <c r="R332" s="56">
        <v>0.67820000000000003</v>
      </c>
      <c r="S332" s="56">
        <v>0.67830000000000001</v>
      </c>
    </row>
    <row r="333" spans="1:19" x14ac:dyDescent="0.25">
      <c r="A333" s="65" t="s">
        <v>1305</v>
      </c>
      <c r="B333" s="65" t="s">
        <v>129</v>
      </c>
      <c r="C333" s="65" t="s">
        <v>129</v>
      </c>
      <c r="D333" s="65" t="s">
        <v>82</v>
      </c>
      <c r="E333" s="65" t="s">
        <v>11</v>
      </c>
      <c r="F333" s="65" t="s">
        <v>305</v>
      </c>
      <c r="G333" s="65"/>
      <c r="H333" s="65"/>
      <c r="I333" s="65" t="s">
        <v>437</v>
      </c>
      <c r="J333" s="56">
        <v>1.2E-2</v>
      </c>
      <c r="K333" s="56">
        <v>0</v>
      </c>
      <c r="L333" s="56">
        <v>0</v>
      </c>
      <c r="M333" s="56">
        <v>0.224</v>
      </c>
      <c r="N333" s="56">
        <v>0.14499999999999999</v>
      </c>
      <c r="O333" s="56">
        <v>0.224</v>
      </c>
      <c r="P333" s="56">
        <v>1.0999999999999999E-2</v>
      </c>
      <c r="Q333" s="56">
        <v>1.2E-2</v>
      </c>
      <c r="R333" s="56">
        <v>1.0999999999999999E-2</v>
      </c>
      <c r="S333" s="56">
        <v>1.0999999999999999E-2</v>
      </c>
    </row>
    <row r="334" spans="1:19" x14ac:dyDescent="0.25">
      <c r="A334" s="65" t="s">
        <v>1305</v>
      </c>
      <c r="B334" s="65" t="s">
        <v>129</v>
      </c>
      <c r="C334" s="65" t="s">
        <v>129</v>
      </c>
      <c r="D334" s="65" t="s">
        <v>214</v>
      </c>
      <c r="E334" s="65" t="s">
        <v>11</v>
      </c>
      <c r="F334" s="65" t="s">
        <v>305</v>
      </c>
      <c r="G334" s="65"/>
      <c r="H334" s="65"/>
      <c r="I334" s="65" t="s">
        <v>306</v>
      </c>
      <c r="J334" s="56">
        <v>7.1999999999999995E-2</v>
      </c>
      <c r="K334" s="56">
        <v>0</v>
      </c>
      <c r="L334" s="56">
        <v>0</v>
      </c>
      <c r="M334" s="56">
        <v>0.06</v>
      </c>
      <c r="N334" s="56">
        <v>5.0999999999999997E-2</v>
      </c>
      <c r="O334" s="56">
        <v>0.06</v>
      </c>
      <c r="P334" s="56">
        <v>7.0999999999999994E-2</v>
      </c>
      <c r="Q334" s="56">
        <v>6.7000000000000004E-2</v>
      </c>
      <c r="R334" s="56">
        <v>7.0999999999999994E-2</v>
      </c>
      <c r="S334" s="56">
        <v>7.0999999999999994E-2</v>
      </c>
    </row>
    <row r="335" spans="1:19" x14ac:dyDescent="0.25">
      <c r="A335" s="65" t="s">
        <v>1305</v>
      </c>
      <c r="B335" s="65" t="s">
        <v>129</v>
      </c>
      <c r="C335" s="65" t="s">
        <v>129</v>
      </c>
      <c r="D335" s="65" t="s">
        <v>1298</v>
      </c>
      <c r="E335" s="65" t="s">
        <v>11</v>
      </c>
      <c r="F335" s="65" t="s">
        <v>305</v>
      </c>
      <c r="G335" s="65"/>
      <c r="H335" s="65"/>
      <c r="I335" s="65" t="s">
        <v>1299</v>
      </c>
      <c r="J335" s="56">
        <v>0.1195</v>
      </c>
      <c r="K335" s="56">
        <v>0.42070000000000002</v>
      </c>
      <c r="L335" s="56">
        <v>6.7400000000000002E-2</v>
      </c>
      <c r="M335" s="56">
        <v>9.9000000000000008E-3</v>
      </c>
      <c r="N335" s="56">
        <v>8.48E-2</v>
      </c>
      <c r="O335" s="56">
        <v>9.9000000000000008E-3</v>
      </c>
      <c r="P335" s="56">
        <v>8.1000000000000003E-2</v>
      </c>
      <c r="Q335" s="56">
        <v>0.10489999999999999</v>
      </c>
      <c r="R335" s="56">
        <v>8.1000000000000003E-2</v>
      </c>
      <c r="S335" s="56">
        <v>8.09E-2</v>
      </c>
    </row>
    <row r="336" spans="1:19" x14ac:dyDescent="0.25">
      <c r="A336" s="65" t="s">
        <v>1305</v>
      </c>
      <c r="B336" s="65" t="s">
        <v>129</v>
      </c>
      <c r="C336" s="65" t="s">
        <v>129</v>
      </c>
      <c r="D336" s="65" t="s">
        <v>1244</v>
      </c>
      <c r="E336" s="65" t="s">
        <v>11</v>
      </c>
      <c r="F336" s="65" t="s">
        <v>305</v>
      </c>
      <c r="G336" s="65"/>
      <c r="H336" s="65"/>
      <c r="I336" s="65" t="s">
        <v>1300</v>
      </c>
      <c r="J336" s="56">
        <v>8.0000000000000004E-4</v>
      </c>
      <c r="K336" s="56">
        <v>0</v>
      </c>
      <c r="L336" s="56">
        <v>0</v>
      </c>
      <c r="M336" s="56">
        <v>2.2000000000000001E-3</v>
      </c>
      <c r="N336" s="56">
        <v>1E-3</v>
      </c>
      <c r="O336" s="56">
        <v>2.2000000000000001E-3</v>
      </c>
      <c r="P336" s="56">
        <v>5.9999999999999995E-4</v>
      </c>
      <c r="Q336" s="56">
        <v>6.9999999999999999E-4</v>
      </c>
      <c r="R336" s="56">
        <v>5.9999999999999995E-4</v>
      </c>
      <c r="S336" s="56">
        <v>5.9999999999999995E-4</v>
      </c>
    </row>
    <row r="337" spans="1:19" x14ac:dyDescent="0.25">
      <c r="A337" s="65" t="s">
        <v>1305</v>
      </c>
      <c r="B337" s="65" t="s">
        <v>129</v>
      </c>
      <c r="C337" s="65" t="s">
        <v>129</v>
      </c>
      <c r="D337" s="65" t="s">
        <v>1301</v>
      </c>
      <c r="E337" s="65" t="s">
        <v>24</v>
      </c>
      <c r="F337" s="65" t="s">
        <v>305</v>
      </c>
      <c r="G337" s="65"/>
      <c r="H337" s="65"/>
      <c r="I337" s="65" t="s">
        <v>1302</v>
      </c>
      <c r="J337" s="56">
        <v>4.0000000000000002E-4</v>
      </c>
      <c r="K337" s="56">
        <v>0</v>
      </c>
      <c r="L337" s="56">
        <v>0</v>
      </c>
      <c r="M337" s="56">
        <v>1E-4</v>
      </c>
      <c r="N337" s="56">
        <v>1E-4</v>
      </c>
      <c r="O337" s="56">
        <v>1E-4</v>
      </c>
      <c r="P337" s="56">
        <v>1E-4</v>
      </c>
      <c r="Q337" s="56">
        <v>1E-4</v>
      </c>
      <c r="R337" s="56">
        <v>1E-4</v>
      </c>
      <c r="S337" s="56">
        <v>1E-4</v>
      </c>
    </row>
    <row r="338" spans="1:19" x14ac:dyDescent="0.25">
      <c r="A338" t="s">
        <v>1305</v>
      </c>
      <c r="B338" t="s">
        <v>129</v>
      </c>
      <c r="C338" t="s">
        <v>129</v>
      </c>
      <c r="D338" t="s">
        <v>1303</v>
      </c>
      <c r="E338" t="s">
        <v>11</v>
      </c>
      <c r="F338" t="s">
        <v>305</v>
      </c>
      <c r="I338" t="s">
        <v>1304</v>
      </c>
      <c r="J338" s="11">
        <v>4.0000000000000002E-4</v>
      </c>
      <c r="K338" s="11">
        <v>0</v>
      </c>
      <c r="L338" s="11">
        <v>0</v>
      </c>
      <c r="M338" s="11">
        <v>8.0000000000000004E-4</v>
      </c>
      <c r="N338" s="11">
        <v>8.0000000000000004E-4</v>
      </c>
      <c r="O338" s="11">
        <v>8.0000000000000004E-4</v>
      </c>
      <c r="P338" s="11">
        <v>1E-4</v>
      </c>
      <c r="Q338" s="11">
        <v>1E-4</v>
      </c>
      <c r="R338" s="11">
        <v>1E-4</v>
      </c>
      <c r="S338" s="11">
        <v>1E-4</v>
      </c>
    </row>
    <row r="339" spans="1:19" x14ac:dyDescent="0.25">
      <c r="A339" t="s">
        <v>1306</v>
      </c>
      <c r="B339" t="s">
        <v>129</v>
      </c>
      <c r="C339" t="s">
        <v>129</v>
      </c>
      <c r="D339" t="s">
        <v>10</v>
      </c>
      <c r="E339" t="s">
        <v>54</v>
      </c>
      <c r="F339" t="s">
        <v>305</v>
      </c>
      <c r="I339" t="s">
        <v>415</v>
      </c>
      <c r="J339" s="11">
        <v>5.0999999999999997E-2</v>
      </c>
      <c r="K339" s="11">
        <v>0</v>
      </c>
      <c r="L339" s="11">
        <v>0</v>
      </c>
      <c r="M339" s="11">
        <v>0.06</v>
      </c>
      <c r="N339" s="11">
        <v>3.6999999999999998E-2</v>
      </c>
      <c r="O339" s="11">
        <v>0.06</v>
      </c>
      <c r="P339" s="11">
        <v>5.2999999999999999E-2</v>
      </c>
      <c r="Q339" s="11">
        <v>4.9000000000000002E-2</v>
      </c>
      <c r="R339" s="11">
        <v>5.2999999999999999E-2</v>
      </c>
      <c r="S339" s="11">
        <v>5.2999999999999999E-2</v>
      </c>
    </row>
    <row r="340" spans="1:19" x14ac:dyDescent="0.25">
      <c r="A340" t="s">
        <v>1306</v>
      </c>
      <c r="B340" t="s">
        <v>129</v>
      </c>
      <c r="C340" t="s">
        <v>129</v>
      </c>
      <c r="D340" t="s">
        <v>10</v>
      </c>
      <c r="E340" t="s">
        <v>55</v>
      </c>
      <c r="F340" t="s">
        <v>305</v>
      </c>
      <c r="I340" t="s">
        <v>416</v>
      </c>
      <c r="J340" s="11">
        <v>9.9000000000000005E-2</v>
      </c>
      <c r="K340" s="11">
        <v>0</v>
      </c>
      <c r="L340" s="11">
        <v>0</v>
      </c>
      <c r="M340" s="11">
        <v>5.1999999999999998E-2</v>
      </c>
      <c r="N340" s="11">
        <v>7.3999999999999996E-2</v>
      </c>
      <c r="O340" s="11">
        <v>5.1999999999999998E-2</v>
      </c>
      <c r="P340" s="11">
        <v>0.105</v>
      </c>
      <c r="Q340" s="11">
        <v>9.9000000000000005E-2</v>
      </c>
      <c r="R340" s="11">
        <v>0.105</v>
      </c>
      <c r="S340" s="11">
        <v>0.105</v>
      </c>
    </row>
    <row r="341" spans="1:19" x14ac:dyDescent="0.25">
      <c r="A341" t="s">
        <v>1306</v>
      </c>
      <c r="B341" t="s">
        <v>129</v>
      </c>
      <c r="C341" t="s">
        <v>129</v>
      </c>
      <c r="D341" t="s">
        <v>81</v>
      </c>
      <c r="E341" t="s">
        <v>54</v>
      </c>
      <c r="F341" t="s">
        <v>305</v>
      </c>
      <c r="I341" t="s">
        <v>436</v>
      </c>
      <c r="J341" s="11">
        <v>0.64490000000000003</v>
      </c>
      <c r="K341" s="11">
        <v>0.57930000000000004</v>
      </c>
      <c r="L341" s="11">
        <v>0.93259999999999998</v>
      </c>
      <c r="M341" s="11">
        <v>0.59099999999999997</v>
      </c>
      <c r="N341" s="11">
        <v>0.60629999999999995</v>
      </c>
      <c r="O341" s="11">
        <v>0.59099999999999997</v>
      </c>
      <c r="P341" s="11">
        <v>0.67820000000000003</v>
      </c>
      <c r="Q341" s="11">
        <v>0.66720000000000002</v>
      </c>
      <c r="R341" s="11">
        <v>0.67820000000000003</v>
      </c>
      <c r="S341" s="11">
        <v>0.67830000000000001</v>
      </c>
    </row>
    <row r="342" spans="1:19" x14ac:dyDescent="0.25">
      <c r="A342" t="s">
        <v>1306</v>
      </c>
      <c r="B342" t="s">
        <v>129</v>
      </c>
      <c r="C342" t="s">
        <v>129</v>
      </c>
      <c r="D342" t="s">
        <v>82</v>
      </c>
      <c r="E342" t="s">
        <v>11</v>
      </c>
      <c r="F342" t="s">
        <v>305</v>
      </c>
      <c r="I342" t="s">
        <v>437</v>
      </c>
      <c r="J342" s="11">
        <v>1.2E-2</v>
      </c>
      <c r="K342" s="11">
        <v>0</v>
      </c>
      <c r="L342" s="11">
        <v>0</v>
      </c>
      <c r="M342" s="11">
        <v>0.224</v>
      </c>
      <c r="N342" s="11">
        <v>0.14499999999999999</v>
      </c>
      <c r="O342" s="11">
        <v>0.224</v>
      </c>
      <c r="P342" s="11">
        <v>1.0999999999999999E-2</v>
      </c>
      <c r="Q342" s="11">
        <v>1.2E-2</v>
      </c>
      <c r="R342" s="11">
        <v>1.0999999999999999E-2</v>
      </c>
      <c r="S342" s="11">
        <v>1.0999999999999999E-2</v>
      </c>
    </row>
    <row r="343" spans="1:19" x14ac:dyDescent="0.25">
      <c r="A343" t="s">
        <v>1306</v>
      </c>
      <c r="B343" t="s">
        <v>129</v>
      </c>
      <c r="C343" t="s">
        <v>129</v>
      </c>
      <c r="D343" t="s">
        <v>214</v>
      </c>
      <c r="E343" t="s">
        <v>11</v>
      </c>
      <c r="F343" t="s">
        <v>305</v>
      </c>
      <c r="I343" t="s">
        <v>306</v>
      </c>
      <c r="J343" s="11">
        <v>7.1999999999999995E-2</v>
      </c>
      <c r="K343" s="11">
        <v>0</v>
      </c>
      <c r="L343" s="11">
        <v>0</v>
      </c>
      <c r="M343" s="11">
        <v>0.06</v>
      </c>
      <c r="N343" s="11">
        <v>5.0999999999999997E-2</v>
      </c>
      <c r="O343" s="11">
        <v>0.06</v>
      </c>
      <c r="P343" s="11">
        <v>7.0999999999999994E-2</v>
      </c>
      <c r="Q343" s="11">
        <v>6.7000000000000004E-2</v>
      </c>
      <c r="R343" s="11">
        <v>7.0999999999999994E-2</v>
      </c>
      <c r="S343" s="11">
        <v>7.0999999999999994E-2</v>
      </c>
    </row>
    <row r="344" spans="1:19" x14ac:dyDescent="0.25">
      <c r="A344" t="s">
        <v>1306</v>
      </c>
      <c r="B344" t="s">
        <v>129</v>
      </c>
      <c r="C344" t="s">
        <v>129</v>
      </c>
      <c r="D344" t="s">
        <v>1298</v>
      </c>
      <c r="E344" t="s">
        <v>11</v>
      </c>
      <c r="F344" t="s">
        <v>305</v>
      </c>
      <c r="I344" t="s">
        <v>1299</v>
      </c>
      <c r="J344" s="11">
        <v>0.1195</v>
      </c>
      <c r="K344" s="11">
        <v>0.42070000000000002</v>
      </c>
      <c r="L344" s="11">
        <v>6.7400000000000002E-2</v>
      </c>
      <c r="M344" s="11">
        <v>9.9000000000000008E-3</v>
      </c>
      <c r="N344" s="11">
        <v>8.48E-2</v>
      </c>
      <c r="O344" s="11">
        <v>9.9000000000000008E-3</v>
      </c>
      <c r="P344" s="11">
        <v>8.1000000000000003E-2</v>
      </c>
      <c r="Q344" s="11">
        <v>0.10489999999999999</v>
      </c>
      <c r="R344" s="11">
        <v>8.1000000000000003E-2</v>
      </c>
      <c r="S344" s="11">
        <v>8.09E-2</v>
      </c>
    </row>
    <row r="345" spans="1:19" x14ac:dyDescent="0.25">
      <c r="A345" t="s">
        <v>1306</v>
      </c>
      <c r="B345" t="s">
        <v>129</v>
      </c>
      <c r="C345" t="s">
        <v>129</v>
      </c>
      <c r="D345" t="s">
        <v>1244</v>
      </c>
      <c r="E345" t="s">
        <v>11</v>
      </c>
      <c r="F345" t="s">
        <v>305</v>
      </c>
      <c r="I345" t="s">
        <v>1300</v>
      </c>
      <c r="J345" s="11">
        <v>8.0000000000000004E-4</v>
      </c>
      <c r="K345" s="11">
        <v>0</v>
      </c>
      <c r="L345" s="11">
        <v>0</v>
      </c>
      <c r="M345" s="11">
        <v>2.2000000000000001E-3</v>
      </c>
      <c r="N345" s="11">
        <v>1E-3</v>
      </c>
      <c r="O345" s="11">
        <v>2.2000000000000001E-3</v>
      </c>
      <c r="P345" s="11">
        <v>5.9999999999999995E-4</v>
      </c>
      <c r="Q345" s="11">
        <v>6.9999999999999999E-4</v>
      </c>
      <c r="R345" s="11">
        <v>5.9999999999999995E-4</v>
      </c>
      <c r="S345" s="11">
        <v>5.9999999999999995E-4</v>
      </c>
    </row>
    <row r="346" spans="1:19" x14ac:dyDescent="0.25">
      <c r="A346" t="s">
        <v>1306</v>
      </c>
      <c r="B346" t="s">
        <v>129</v>
      </c>
      <c r="C346" t="s">
        <v>129</v>
      </c>
      <c r="D346" t="s">
        <v>1301</v>
      </c>
      <c r="E346" t="s">
        <v>24</v>
      </c>
      <c r="F346" t="s">
        <v>305</v>
      </c>
      <c r="I346" t="s">
        <v>1302</v>
      </c>
      <c r="J346" s="11">
        <v>4.0000000000000002E-4</v>
      </c>
      <c r="K346" s="11">
        <v>0</v>
      </c>
      <c r="L346" s="11">
        <v>0</v>
      </c>
      <c r="M346" s="11">
        <v>1E-4</v>
      </c>
      <c r="N346" s="11">
        <v>1E-4</v>
      </c>
      <c r="O346" s="11">
        <v>1E-4</v>
      </c>
      <c r="P346" s="11">
        <v>1E-4</v>
      </c>
      <c r="Q346" s="11">
        <v>1E-4</v>
      </c>
      <c r="R346" s="11">
        <v>1E-4</v>
      </c>
      <c r="S346" s="11">
        <v>1E-4</v>
      </c>
    </row>
    <row r="347" spans="1:19" x14ac:dyDescent="0.25">
      <c r="A347" t="s">
        <v>1306</v>
      </c>
      <c r="B347" t="s">
        <v>129</v>
      </c>
      <c r="C347" t="s">
        <v>129</v>
      </c>
      <c r="D347" t="s">
        <v>1303</v>
      </c>
      <c r="E347" t="s">
        <v>11</v>
      </c>
      <c r="F347" t="s">
        <v>305</v>
      </c>
      <c r="I347" t="s">
        <v>1304</v>
      </c>
      <c r="J347" s="11">
        <v>4.0000000000000002E-4</v>
      </c>
      <c r="K347" s="11">
        <v>0</v>
      </c>
      <c r="L347" s="11">
        <v>0</v>
      </c>
      <c r="M347" s="11">
        <v>8.0000000000000004E-4</v>
      </c>
      <c r="N347" s="11">
        <v>8.0000000000000004E-4</v>
      </c>
      <c r="O347" s="11">
        <v>8.0000000000000004E-4</v>
      </c>
      <c r="P347" s="11">
        <v>1E-4</v>
      </c>
      <c r="Q347" s="11">
        <v>1E-4</v>
      </c>
      <c r="R347" s="11">
        <v>1E-4</v>
      </c>
      <c r="S347" s="11">
        <v>1E-4</v>
      </c>
    </row>
    <row r="348" spans="1:19" x14ac:dyDescent="0.25">
      <c r="A348" t="s">
        <v>1307</v>
      </c>
      <c r="B348" t="s">
        <v>129</v>
      </c>
      <c r="C348" t="s">
        <v>129</v>
      </c>
      <c r="D348" t="s">
        <v>10</v>
      </c>
      <c r="E348" t="s">
        <v>54</v>
      </c>
      <c r="F348" t="s">
        <v>305</v>
      </c>
      <c r="I348" t="s">
        <v>415</v>
      </c>
      <c r="J348" s="11">
        <v>5.0999999999999997E-2</v>
      </c>
      <c r="K348" s="11">
        <v>0</v>
      </c>
      <c r="L348" s="11">
        <v>0</v>
      </c>
      <c r="M348" s="11">
        <v>0.06</v>
      </c>
      <c r="N348" s="11">
        <v>3.6999999999999998E-2</v>
      </c>
      <c r="O348" s="11">
        <v>0.06</v>
      </c>
      <c r="P348" s="11">
        <v>5.2999999999999999E-2</v>
      </c>
      <c r="Q348" s="11">
        <v>4.9000000000000002E-2</v>
      </c>
      <c r="R348" s="11">
        <v>5.2999999999999999E-2</v>
      </c>
      <c r="S348" s="11">
        <v>5.2999999999999999E-2</v>
      </c>
    </row>
    <row r="349" spans="1:19" x14ac:dyDescent="0.25">
      <c r="A349" t="s">
        <v>1307</v>
      </c>
      <c r="B349" t="s">
        <v>129</v>
      </c>
      <c r="C349" t="s">
        <v>129</v>
      </c>
      <c r="D349" t="s">
        <v>10</v>
      </c>
      <c r="E349" t="s">
        <v>55</v>
      </c>
      <c r="F349" t="s">
        <v>305</v>
      </c>
      <c r="I349" t="s">
        <v>416</v>
      </c>
      <c r="J349" s="11">
        <v>9.9000000000000005E-2</v>
      </c>
      <c r="K349" s="11">
        <v>0</v>
      </c>
      <c r="L349" s="11">
        <v>0</v>
      </c>
      <c r="M349" s="11">
        <v>5.1999999999999998E-2</v>
      </c>
      <c r="N349" s="11">
        <v>7.3999999999999996E-2</v>
      </c>
      <c r="O349" s="11">
        <v>5.1999999999999998E-2</v>
      </c>
      <c r="P349" s="11">
        <v>0.105</v>
      </c>
      <c r="Q349" s="11">
        <v>9.9000000000000005E-2</v>
      </c>
      <c r="R349" s="11">
        <v>0.105</v>
      </c>
      <c r="S349" s="11">
        <v>0.105</v>
      </c>
    </row>
    <row r="350" spans="1:19" x14ac:dyDescent="0.25">
      <c r="A350" t="s">
        <v>1307</v>
      </c>
      <c r="B350" t="s">
        <v>129</v>
      </c>
      <c r="C350" t="s">
        <v>129</v>
      </c>
      <c r="D350" t="s">
        <v>81</v>
      </c>
      <c r="E350" t="s">
        <v>54</v>
      </c>
      <c r="F350" t="s">
        <v>305</v>
      </c>
      <c r="I350" t="s">
        <v>436</v>
      </c>
      <c r="J350" s="11">
        <v>0.64490000000000003</v>
      </c>
      <c r="K350" s="11">
        <v>0.57930000000000004</v>
      </c>
      <c r="L350" s="11">
        <v>0.93259999999999998</v>
      </c>
      <c r="M350" s="11">
        <v>0.59099999999999997</v>
      </c>
      <c r="N350" s="11">
        <v>0.60629999999999995</v>
      </c>
      <c r="O350" s="11">
        <v>0.59099999999999997</v>
      </c>
      <c r="P350" s="11">
        <v>0.67820000000000003</v>
      </c>
      <c r="Q350" s="11">
        <v>0.66720000000000002</v>
      </c>
      <c r="R350" s="11">
        <v>0.67820000000000003</v>
      </c>
      <c r="S350" s="11">
        <v>0.67830000000000001</v>
      </c>
    </row>
    <row r="351" spans="1:19" x14ac:dyDescent="0.25">
      <c r="A351" t="s">
        <v>1307</v>
      </c>
      <c r="B351" t="s">
        <v>129</v>
      </c>
      <c r="C351" t="s">
        <v>129</v>
      </c>
      <c r="D351" t="s">
        <v>82</v>
      </c>
      <c r="E351" t="s">
        <v>11</v>
      </c>
      <c r="F351" t="s">
        <v>305</v>
      </c>
      <c r="I351" t="s">
        <v>437</v>
      </c>
      <c r="J351" s="11">
        <v>1.2E-2</v>
      </c>
      <c r="K351" s="11">
        <v>0</v>
      </c>
      <c r="L351" s="11">
        <v>0</v>
      </c>
      <c r="M351" s="11">
        <v>0.224</v>
      </c>
      <c r="N351" s="11">
        <v>0.14499999999999999</v>
      </c>
      <c r="O351" s="11">
        <v>0.224</v>
      </c>
      <c r="P351" s="11">
        <v>1.0999999999999999E-2</v>
      </c>
      <c r="Q351" s="11">
        <v>1.2E-2</v>
      </c>
      <c r="R351" s="11">
        <v>1.0999999999999999E-2</v>
      </c>
      <c r="S351" s="11">
        <v>1.0999999999999999E-2</v>
      </c>
    </row>
    <row r="352" spans="1:19" x14ac:dyDescent="0.25">
      <c r="A352" t="s">
        <v>1307</v>
      </c>
      <c r="B352" t="s">
        <v>129</v>
      </c>
      <c r="C352" t="s">
        <v>129</v>
      </c>
      <c r="D352" t="s">
        <v>214</v>
      </c>
      <c r="E352" t="s">
        <v>11</v>
      </c>
      <c r="F352" t="s">
        <v>305</v>
      </c>
      <c r="I352" t="s">
        <v>306</v>
      </c>
      <c r="J352" s="11">
        <v>7.1999999999999995E-2</v>
      </c>
      <c r="K352" s="11">
        <v>0</v>
      </c>
      <c r="L352" s="11">
        <v>0</v>
      </c>
      <c r="M352" s="11">
        <v>0.06</v>
      </c>
      <c r="N352" s="11">
        <v>5.0999999999999997E-2</v>
      </c>
      <c r="O352" s="11">
        <v>0.06</v>
      </c>
      <c r="P352" s="11">
        <v>7.0999999999999994E-2</v>
      </c>
      <c r="Q352" s="11">
        <v>6.7000000000000004E-2</v>
      </c>
      <c r="R352" s="11">
        <v>7.0999999999999994E-2</v>
      </c>
      <c r="S352" s="11">
        <v>7.0999999999999994E-2</v>
      </c>
    </row>
    <row r="353" spans="1:19" x14ac:dyDescent="0.25">
      <c r="A353" t="s">
        <v>1307</v>
      </c>
      <c r="B353" t="s">
        <v>129</v>
      </c>
      <c r="C353" t="s">
        <v>129</v>
      </c>
      <c r="D353" t="s">
        <v>1298</v>
      </c>
      <c r="E353" t="s">
        <v>11</v>
      </c>
      <c r="F353" t="s">
        <v>305</v>
      </c>
      <c r="I353" t="s">
        <v>1299</v>
      </c>
      <c r="J353" s="11">
        <v>0.1195</v>
      </c>
      <c r="K353" s="11">
        <v>0.42070000000000002</v>
      </c>
      <c r="L353" s="11">
        <v>6.7400000000000002E-2</v>
      </c>
      <c r="M353" s="11">
        <v>9.9000000000000008E-3</v>
      </c>
      <c r="N353" s="11">
        <v>8.48E-2</v>
      </c>
      <c r="O353" s="11">
        <v>9.9000000000000008E-3</v>
      </c>
      <c r="P353" s="11">
        <v>8.1000000000000003E-2</v>
      </c>
      <c r="Q353" s="11">
        <v>0.10489999999999999</v>
      </c>
      <c r="R353" s="11">
        <v>8.1000000000000003E-2</v>
      </c>
      <c r="S353" s="11">
        <v>8.09E-2</v>
      </c>
    </row>
    <row r="354" spans="1:19" x14ac:dyDescent="0.25">
      <c r="A354" t="s">
        <v>1307</v>
      </c>
      <c r="B354" t="s">
        <v>129</v>
      </c>
      <c r="C354" t="s">
        <v>129</v>
      </c>
      <c r="D354" t="s">
        <v>1244</v>
      </c>
      <c r="E354" t="s">
        <v>11</v>
      </c>
      <c r="F354" t="s">
        <v>305</v>
      </c>
      <c r="I354" t="s">
        <v>1300</v>
      </c>
      <c r="J354" s="11">
        <v>8.0000000000000004E-4</v>
      </c>
      <c r="K354" s="11">
        <v>0</v>
      </c>
      <c r="L354" s="11">
        <v>0</v>
      </c>
      <c r="M354" s="11">
        <v>2.2000000000000001E-3</v>
      </c>
      <c r="N354" s="11">
        <v>1E-3</v>
      </c>
      <c r="O354" s="11">
        <v>2.2000000000000001E-3</v>
      </c>
      <c r="P354" s="11">
        <v>5.9999999999999995E-4</v>
      </c>
      <c r="Q354" s="11">
        <v>6.9999999999999999E-4</v>
      </c>
      <c r="R354" s="11">
        <v>5.9999999999999995E-4</v>
      </c>
      <c r="S354" s="11">
        <v>5.9999999999999995E-4</v>
      </c>
    </row>
    <row r="355" spans="1:19" x14ac:dyDescent="0.25">
      <c r="A355" t="s">
        <v>1307</v>
      </c>
      <c r="B355" t="s">
        <v>129</v>
      </c>
      <c r="C355" t="s">
        <v>129</v>
      </c>
      <c r="D355" t="s">
        <v>1301</v>
      </c>
      <c r="E355" t="s">
        <v>24</v>
      </c>
      <c r="F355" t="s">
        <v>305</v>
      </c>
      <c r="I355" t="s">
        <v>1302</v>
      </c>
      <c r="J355" s="11">
        <v>4.0000000000000002E-4</v>
      </c>
      <c r="K355" s="11">
        <v>0</v>
      </c>
      <c r="L355" s="11">
        <v>0</v>
      </c>
      <c r="M355" s="11">
        <v>1E-4</v>
      </c>
      <c r="N355" s="11">
        <v>1E-4</v>
      </c>
      <c r="O355" s="11">
        <v>1E-4</v>
      </c>
      <c r="P355" s="11">
        <v>1E-4</v>
      </c>
      <c r="Q355" s="11">
        <v>1E-4</v>
      </c>
      <c r="R355" s="11">
        <v>1E-4</v>
      </c>
      <c r="S355" s="11">
        <v>1E-4</v>
      </c>
    </row>
    <row r="356" spans="1:19" x14ac:dyDescent="0.25">
      <c r="A356" t="s">
        <v>1307</v>
      </c>
      <c r="B356" t="s">
        <v>129</v>
      </c>
      <c r="C356" t="s">
        <v>129</v>
      </c>
      <c r="D356" t="s">
        <v>1303</v>
      </c>
      <c r="E356" t="s">
        <v>11</v>
      </c>
      <c r="F356" t="s">
        <v>305</v>
      </c>
      <c r="I356" t="s">
        <v>1304</v>
      </c>
      <c r="J356" s="11">
        <v>4.0000000000000002E-4</v>
      </c>
      <c r="K356" s="11">
        <v>0</v>
      </c>
      <c r="L356" s="11">
        <v>0</v>
      </c>
      <c r="M356" s="11">
        <v>8.0000000000000004E-4</v>
      </c>
      <c r="N356" s="11">
        <v>8.0000000000000004E-4</v>
      </c>
      <c r="O356" s="11">
        <v>8.0000000000000004E-4</v>
      </c>
      <c r="P356" s="11">
        <v>1E-4</v>
      </c>
      <c r="Q356" s="11">
        <v>1E-4</v>
      </c>
      <c r="R356" s="11">
        <v>1E-4</v>
      </c>
      <c r="S356" s="11">
        <v>1E-4</v>
      </c>
    </row>
    <row r="357" spans="1:19" x14ac:dyDescent="0.25">
      <c r="A357" t="s">
        <v>193</v>
      </c>
      <c r="B357" t="s">
        <v>129</v>
      </c>
      <c r="C357" t="s">
        <v>129</v>
      </c>
      <c r="D357" t="s">
        <v>10</v>
      </c>
      <c r="E357" t="s">
        <v>54</v>
      </c>
      <c r="F357" t="s">
        <v>305</v>
      </c>
      <c r="I357" t="s">
        <v>415</v>
      </c>
      <c r="J357" s="11">
        <v>5.0999999999999997E-2</v>
      </c>
      <c r="K357" s="11">
        <v>0</v>
      </c>
      <c r="L357" s="11">
        <v>0</v>
      </c>
      <c r="M357" s="11">
        <v>0.06</v>
      </c>
      <c r="N357" s="11">
        <v>3.6999999999999998E-2</v>
      </c>
      <c r="O357" s="11">
        <v>0.06</v>
      </c>
      <c r="P357" s="11">
        <v>5.2999999999999999E-2</v>
      </c>
      <c r="Q357" s="11">
        <v>4.9000000000000002E-2</v>
      </c>
      <c r="R357" s="11">
        <v>5.2999999999999999E-2</v>
      </c>
      <c r="S357" s="11">
        <v>5.2999999999999999E-2</v>
      </c>
    </row>
    <row r="358" spans="1:19" x14ac:dyDescent="0.25">
      <c r="A358" t="s">
        <v>193</v>
      </c>
      <c r="B358" t="s">
        <v>129</v>
      </c>
      <c r="C358" t="s">
        <v>129</v>
      </c>
      <c r="D358" t="s">
        <v>10</v>
      </c>
      <c r="E358" t="s">
        <v>55</v>
      </c>
      <c r="F358" t="s">
        <v>305</v>
      </c>
      <c r="I358" t="s">
        <v>416</v>
      </c>
      <c r="J358" s="11">
        <v>9.9000000000000005E-2</v>
      </c>
      <c r="K358" s="11">
        <v>0</v>
      </c>
      <c r="L358" s="11">
        <v>0</v>
      </c>
      <c r="M358" s="11">
        <v>5.1999999999999998E-2</v>
      </c>
      <c r="N358" s="11">
        <v>7.3999999999999996E-2</v>
      </c>
      <c r="O358" s="11">
        <v>5.1999999999999998E-2</v>
      </c>
      <c r="P358" s="11">
        <v>0.105</v>
      </c>
      <c r="Q358" s="11">
        <v>9.9000000000000005E-2</v>
      </c>
      <c r="R358" s="11">
        <v>0.105</v>
      </c>
      <c r="S358" s="11">
        <v>0.105</v>
      </c>
    </row>
    <row r="359" spans="1:19" x14ac:dyDescent="0.25">
      <c r="A359" t="s">
        <v>193</v>
      </c>
      <c r="B359" t="s">
        <v>129</v>
      </c>
      <c r="C359" t="s">
        <v>129</v>
      </c>
      <c r="D359" t="s">
        <v>81</v>
      </c>
      <c r="E359" t="s">
        <v>54</v>
      </c>
      <c r="F359" t="s">
        <v>305</v>
      </c>
      <c r="I359" t="s">
        <v>436</v>
      </c>
      <c r="J359" s="11">
        <v>0.64490000000000003</v>
      </c>
      <c r="K359" s="11">
        <v>0.57930000000000004</v>
      </c>
      <c r="L359" s="11">
        <v>0.93259999999999998</v>
      </c>
      <c r="M359" s="11">
        <v>0.59099999999999997</v>
      </c>
      <c r="N359" s="11">
        <v>0.60629999999999995</v>
      </c>
      <c r="O359" s="11">
        <v>0.59099999999999997</v>
      </c>
      <c r="P359" s="11">
        <v>0.67820000000000003</v>
      </c>
      <c r="Q359" s="11">
        <v>0.66720000000000002</v>
      </c>
      <c r="R359" s="11">
        <v>0.67820000000000003</v>
      </c>
      <c r="S359" s="11">
        <v>0.67830000000000001</v>
      </c>
    </row>
    <row r="360" spans="1:19" x14ac:dyDescent="0.25">
      <c r="A360" t="s">
        <v>193</v>
      </c>
      <c r="B360" t="s">
        <v>129</v>
      </c>
      <c r="C360" t="s">
        <v>129</v>
      </c>
      <c r="D360" t="s">
        <v>82</v>
      </c>
      <c r="E360" t="s">
        <v>11</v>
      </c>
      <c r="F360" t="s">
        <v>305</v>
      </c>
      <c r="I360" t="s">
        <v>437</v>
      </c>
      <c r="J360" s="11">
        <v>1.2E-2</v>
      </c>
      <c r="K360" s="11">
        <v>0</v>
      </c>
      <c r="L360" s="11">
        <v>0</v>
      </c>
      <c r="M360" s="11">
        <v>0.224</v>
      </c>
      <c r="N360" s="11">
        <v>0.14499999999999999</v>
      </c>
      <c r="O360" s="11">
        <v>0.224</v>
      </c>
      <c r="P360" s="11">
        <v>1.0999999999999999E-2</v>
      </c>
      <c r="Q360" s="11">
        <v>1.2E-2</v>
      </c>
      <c r="R360" s="11">
        <v>1.0999999999999999E-2</v>
      </c>
      <c r="S360" s="11">
        <v>1.0999999999999999E-2</v>
      </c>
    </row>
    <row r="361" spans="1:19" x14ac:dyDescent="0.25">
      <c r="A361" t="s">
        <v>193</v>
      </c>
      <c r="B361" t="s">
        <v>129</v>
      </c>
      <c r="C361" t="s">
        <v>129</v>
      </c>
      <c r="D361" t="s">
        <v>214</v>
      </c>
      <c r="E361" t="s">
        <v>11</v>
      </c>
      <c r="F361" t="s">
        <v>305</v>
      </c>
      <c r="I361" t="s">
        <v>306</v>
      </c>
      <c r="J361" s="11">
        <v>7.1999999999999995E-2</v>
      </c>
      <c r="K361" s="11">
        <v>0</v>
      </c>
      <c r="L361" s="11">
        <v>0</v>
      </c>
      <c r="M361" s="11">
        <v>0.06</v>
      </c>
      <c r="N361" s="11">
        <v>5.0999999999999997E-2</v>
      </c>
      <c r="O361" s="11">
        <v>0.06</v>
      </c>
      <c r="P361" s="11">
        <v>7.0999999999999994E-2</v>
      </c>
      <c r="Q361" s="11">
        <v>6.7000000000000004E-2</v>
      </c>
      <c r="R361" s="11">
        <v>7.0999999999999994E-2</v>
      </c>
      <c r="S361" s="11">
        <v>7.0999999999999994E-2</v>
      </c>
    </row>
    <row r="362" spans="1:19" x14ac:dyDescent="0.25">
      <c r="A362" t="s">
        <v>193</v>
      </c>
      <c r="B362" t="s">
        <v>129</v>
      </c>
      <c r="C362" t="s">
        <v>129</v>
      </c>
      <c r="D362" t="s">
        <v>1298</v>
      </c>
      <c r="E362" t="s">
        <v>11</v>
      </c>
      <c r="F362" t="s">
        <v>305</v>
      </c>
      <c r="I362" t="s">
        <v>1299</v>
      </c>
      <c r="J362" s="11">
        <v>0.1195</v>
      </c>
      <c r="K362" s="11">
        <v>0.42070000000000002</v>
      </c>
      <c r="L362" s="11">
        <v>6.7400000000000002E-2</v>
      </c>
      <c r="M362" s="11">
        <v>9.9000000000000008E-3</v>
      </c>
      <c r="N362" s="11">
        <v>8.48E-2</v>
      </c>
      <c r="O362" s="11">
        <v>9.9000000000000008E-3</v>
      </c>
      <c r="P362" s="11">
        <v>8.1000000000000003E-2</v>
      </c>
      <c r="Q362" s="11">
        <v>0.10489999999999999</v>
      </c>
      <c r="R362" s="11">
        <v>8.1000000000000003E-2</v>
      </c>
      <c r="S362" s="11">
        <v>8.09E-2</v>
      </c>
    </row>
    <row r="363" spans="1:19" x14ac:dyDescent="0.25">
      <c r="A363" t="s">
        <v>193</v>
      </c>
      <c r="B363" t="s">
        <v>129</v>
      </c>
      <c r="C363" t="s">
        <v>129</v>
      </c>
      <c r="D363" t="s">
        <v>1244</v>
      </c>
      <c r="E363" t="s">
        <v>11</v>
      </c>
      <c r="F363" t="s">
        <v>305</v>
      </c>
      <c r="I363" t="s">
        <v>1300</v>
      </c>
      <c r="J363" s="11">
        <v>8.0000000000000004E-4</v>
      </c>
      <c r="K363" s="11">
        <v>0</v>
      </c>
      <c r="L363" s="11">
        <v>0</v>
      </c>
      <c r="M363" s="11">
        <v>2.2000000000000001E-3</v>
      </c>
      <c r="N363" s="11">
        <v>1E-3</v>
      </c>
      <c r="O363" s="11">
        <v>2.2000000000000001E-3</v>
      </c>
      <c r="P363" s="11">
        <v>5.9999999999999995E-4</v>
      </c>
      <c r="Q363" s="11">
        <v>6.9999999999999999E-4</v>
      </c>
      <c r="R363" s="11">
        <v>5.9999999999999995E-4</v>
      </c>
      <c r="S363" s="11">
        <v>5.9999999999999995E-4</v>
      </c>
    </row>
    <row r="364" spans="1:19" x14ac:dyDescent="0.25">
      <c r="A364" t="s">
        <v>193</v>
      </c>
      <c r="B364" t="s">
        <v>129</v>
      </c>
      <c r="C364" t="s">
        <v>129</v>
      </c>
      <c r="D364" t="s">
        <v>1301</v>
      </c>
      <c r="E364" t="s">
        <v>24</v>
      </c>
      <c r="F364" t="s">
        <v>305</v>
      </c>
      <c r="I364" t="s">
        <v>1302</v>
      </c>
      <c r="J364" s="11">
        <v>4.0000000000000002E-4</v>
      </c>
      <c r="K364" s="11">
        <v>0</v>
      </c>
      <c r="L364" s="11">
        <v>0</v>
      </c>
      <c r="M364" s="11">
        <v>1E-4</v>
      </c>
      <c r="N364" s="11">
        <v>1E-4</v>
      </c>
      <c r="O364" s="11">
        <v>1E-4</v>
      </c>
      <c r="P364" s="11">
        <v>1E-4</v>
      </c>
      <c r="Q364" s="11">
        <v>1E-4</v>
      </c>
      <c r="R364" s="11">
        <v>1E-4</v>
      </c>
      <c r="S364" s="11">
        <v>1E-4</v>
      </c>
    </row>
    <row r="365" spans="1:19" x14ac:dyDescent="0.25">
      <c r="A365" t="s">
        <v>193</v>
      </c>
      <c r="B365" t="s">
        <v>129</v>
      </c>
      <c r="C365" t="s">
        <v>129</v>
      </c>
      <c r="D365" t="s">
        <v>1303</v>
      </c>
      <c r="E365" t="s">
        <v>11</v>
      </c>
      <c r="F365" t="s">
        <v>305</v>
      </c>
      <c r="I365" t="s">
        <v>1304</v>
      </c>
      <c r="J365" s="11">
        <v>4.0000000000000002E-4</v>
      </c>
      <c r="K365" s="11">
        <v>0</v>
      </c>
      <c r="L365" s="11">
        <v>0</v>
      </c>
      <c r="M365" s="11">
        <v>8.0000000000000004E-4</v>
      </c>
      <c r="N365" s="11">
        <v>8.0000000000000004E-4</v>
      </c>
      <c r="O365" s="11">
        <v>8.0000000000000004E-4</v>
      </c>
      <c r="P365" s="11">
        <v>1E-4</v>
      </c>
      <c r="Q365" s="11">
        <v>1E-4</v>
      </c>
      <c r="R365" s="11">
        <v>1E-4</v>
      </c>
      <c r="S365" s="11">
        <v>1E-4</v>
      </c>
    </row>
    <row r="366" spans="1:19" x14ac:dyDescent="0.25">
      <c r="A366" t="s">
        <v>215</v>
      </c>
      <c r="B366" t="s">
        <v>129</v>
      </c>
      <c r="C366" t="s">
        <v>129</v>
      </c>
      <c r="D366" t="s">
        <v>10</v>
      </c>
      <c r="E366" t="s">
        <v>11</v>
      </c>
      <c r="F366" t="s">
        <v>289</v>
      </c>
      <c r="I366" t="s">
        <v>403</v>
      </c>
      <c r="J366" s="11">
        <v>0.69</v>
      </c>
      <c r="K366" s="11">
        <v>0.69</v>
      </c>
      <c r="L366" s="11">
        <v>0.69</v>
      </c>
      <c r="M366" s="11">
        <v>0.69</v>
      </c>
      <c r="N366" s="11">
        <v>0.69</v>
      </c>
      <c r="O366" s="11">
        <v>0.69</v>
      </c>
      <c r="P366" s="11">
        <v>0.69</v>
      </c>
      <c r="Q366" s="11">
        <v>0.69</v>
      </c>
      <c r="R366" s="11">
        <v>0.69</v>
      </c>
      <c r="S366" s="11">
        <v>0.69</v>
      </c>
    </row>
    <row r="367" spans="1:19" x14ac:dyDescent="0.25">
      <c r="A367" t="s">
        <v>215</v>
      </c>
      <c r="B367" t="s">
        <v>129</v>
      </c>
      <c r="C367" t="s">
        <v>129</v>
      </c>
      <c r="D367" t="s">
        <v>169</v>
      </c>
      <c r="E367" t="s">
        <v>24</v>
      </c>
      <c r="F367" t="s">
        <v>289</v>
      </c>
      <c r="I367" t="s">
        <v>439</v>
      </c>
      <c r="J367" s="11">
        <v>0.31</v>
      </c>
      <c r="K367" s="11">
        <v>0.31</v>
      </c>
      <c r="L367" s="11">
        <v>0.31</v>
      </c>
      <c r="M367" s="11">
        <v>0.31</v>
      </c>
      <c r="N367" s="11">
        <v>0.31</v>
      </c>
      <c r="O367" s="11">
        <v>0.31</v>
      </c>
      <c r="P367" s="11">
        <v>0.31</v>
      </c>
      <c r="Q367" s="11">
        <v>0.31</v>
      </c>
      <c r="R367" s="11">
        <v>0.31</v>
      </c>
      <c r="S367" s="11">
        <v>0.31</v>
      </c>
    </row>
  </sheetData>
  <autoFilter ref="A1:S337" xr:uid="{00000000-0009-0000-0000-000002000000}"/>
  <sortState xmlns:xlrd2="http://schemas.microsoft.com/office/spreadsheetml/2017/richdata2" ref="A3:Q325">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A862"/>
  <sheetViews>
    <sheetView workbookViewId="0">
      <selection activeCell="B4" sqref="B4:B862"/>
    </sheetView>
  </sheetViews>
  <sheetFormatPr defaultRowHeight="12.5" x14ac:dyDescent="0.25"/>
  <cols>
    <col min="2" max="2" width="38" customWidth="1"/>
    <col min="3" max="3" width="62.26953125" customWidth="1"/>
    <col min="5" max="6" width="7.81640625" customWidth="1"/>
    <col min="7" max="7" width="14.26953125" customWidth="1"/>
    <col min="8" max="8" width="39" bestFit="1" customWidth="1"/>
    <col min="9" max="9" width="12" bestFit="1" customWidth="1"/>
    <col min="10" max="10" width="13.81640625" bestFit="1" customWidth="1"/>
    <col min="11" max="11" width="62.26953125" bestFit="1" customWidth="1"/>
    <col min="12" max="12" width="4.7265625" style="28" customWidth="1"/>
    <col min="13" max="13" width="18.7265625" bestFit="1" customWidth="1"/>
    <col min="14" max="14" width="10" customWidth="1"/>
    <col min="15" max="15" width="11.1796875" customWidth="1"/>
    <col min="16" max="16" width="14.1796875" customWidth="1"/>
    <col min="17" max="17" width="13.1796875" customWidth="1"/>
    <col min="18" max="18" width="53.26953125" customWidth="1"/>
    <col min="19" max="19" width="35" bestFit="1" customWidth="1"/>
    <col min="20" max="20" width="35" customWidth="1"/>
    <col min="21" max="21" width="8.453125" customWidth="1"/>
    <col min="22" max="22" width="66.453125" bestFit="1" customWidth="1"/>
    <col min="23" max="23" width="7" bestFit="1" customWidth="1"/>
    <col min="24" max="24" width="10" customWidth="1"/>
    <col min="25" max="25" width="11.1796875" customWidth="1"/>
    <col min="26" max="26" width="35.453125" customWidth="1"/>
    <col min="27" max="27" width="18" customWidth="1"/>
    <col min="28" max="28" width="14.54296875" customWidth="1"/>
    <col min="29" max="29" width="19.26953125" customWidth="1"/>
    <col min="30" max="30" width="12.1796875" bestFit="1" customWidth="1"/>
    <col min="31" max="31" width="21.7265625" bestFit="1" customWidth="1"/>
    <col min="32" max="32" width="35.1796875" bestFit="1" customWidth="1"/>
    <col min="33" max="33" width="47" bestFit="1" customWidth="1"/>
  </cols>
  <sheetData>
    <row r="1" spans="2:27" ht="13" x14ac:dyDescent="0.3">
      <c r="H1" t="s">
        <v>415</v>
      </c>
      <c r="J1" s="24">
        <f>COUNTIF(AgencyFund,Agency)</f>
        <v>0</v>
      </c>
      <c r="M1" s="30" t="s">
        <v>129</v>
      </c>
      <c r="N1" t="e">
        <f ca="1">IF(pgmcheck=1,OFFSET(AgencyProgram,MATCH((AgyCode),AgencyProgram,0)-1,4,COUNTIF(AgencyProgram,AgyCode)),PgmList)</f>
        <v>#VALUE!</v>
      </c>
      <c r="R1" t="s">
        <v>560</v>
      </c>
    </row>
    <row r="2" spans="2:27" x14ac:dyDescent="0.25">
      <c r="B2" t="s">
        <v>471</v>
      </c>
      <c r="K2" t="s">
        <v>558</v>
      </c>
      <c r="N2" t="s">
        <v>559</v>
      </c>
      <c r="P2">
        <f>IFERROR(INDEX($M$4:$M$67,MATCH(AgyCode,Table_clallam_Titles_Entity[Agency],0)),0)</f>
        <v>0</v>
      </c>
      <c r="R2">
        <f ca="1">IF(pgmcheck=1,OFFSET(AgencyProgram,MATCH((AgyCode),AgencyProgram,0)-1,4,COUNTIF(AgencyProgram,AgyCode)),OFFSET(pgmcheck,0,1))</f>
        <v>0</v>
      </c>
      <c r="S2" t="e">
        <f ca="1">IF(pgmcheck=1,OFFSET(AgencyProgram,MATCH((AgyCode),AgencyProgram,0)-1,4,COUNTIF(AgencyProgram,AgyCode)),PgmList)</f>
        <v>#VALUE!</v>
      </c>
      <c r="X2" t="s">
        <v>620</v>
      </c>
    </row>
    <row r="3" spans="2:27" ht="13" x14ac:dyDescent="0.3">
      <c r="B3" t="s">
        <v>1</v>
      </c>
      <c r="C3" t="s">
        <v>216</v>
      </c>
      <c r="D3" t="s">
        <v>217</v>
      </c>
      <c r="H3" s="8" t="s">
        <v>1</v>
      </c>
      <c r="K3" s="23" t="s">
        <v>216</v>
      </c>
      <c r="L3" s="29"/>
      <c r="N3" t="s">
        <v>1</v>
      </c>
      <c r="O3" t="s">
        <v>631</v>
      </c>
      <c r="P3" t="s">
        <v>472</v>
      </c>
      <c r="Q3" t="s">
        <v>473</v>
      </c>
      <c r="R3" t="s">
        <v>474</v>
      </c>
      <c r="S3" t="s">
        <v>630</v>
      </c>
    </row>
    <row r="4" spans="2:27" ht="14.5" x14ac:dyDescent="0.35">
      <c r="B4" s="71" t="s">
        <v>665</v>
      </c>
      <c r="C4" s="71" t="s">
        <v>403</v>
      </c>
      <c r="D4" t="str">
        <f>LEFT(Table_clallam_Oversight_ActiveFunds[[#This Row],[Fund]],5)</f>
        <v>001-1</v>
      </c>
      <c r="F4" t="s">
        <v>467</v>
      </c>
      <c r="G4">
        <v>1</v>
      </c>
      <c r="H4" s="9" t="s">
        <v>465</v>
      </c>
      <c r="I4" t="str">
        <f t="shared" ref="I4:I35" si="0">LEFT(H4,3)</f>
        <v>All</v>
      </c>
      <c r="J4" t="str">
        <f>MID(K4,1,5)</f>
        <v>001-0</v>
      </c>
      <c r="K4" s="73" t="s">
        <v>981</v>
      </c>
      <c r="L4" s="12"/>
      <c r="M4">
        <v>1</v>
      </c>
      <c r="N4" s="47" t="s">
        <v>71</v>
      </c>
      <c r="O4" s="48" t="s">
        <v>475</v>
      </c>
      <c r="P4" s="48" t="s">
        <v>476</v>
      </c>
      <c r="Q4" s="48" t="b">
        <v>0</v>
      </c>
      <c r="R4" s="48" t="s">
        <v>477</v>
      </c>
      <c r="S4" s="49" t="str">
        <f>[2]ActiveFunds!$O4&amp;"-"&amp;[2]ActiveFunds!$R4</f>
        <v>HBE-Health Care Auth-Health Benefit Exchange</v>
      </c>
      <c r="U4" t="str">
        <f>N4&amp;O4</f>
        <v>107HBE</v>
      </c>
      <c r="V4" t="str">
        <f>O4&amp;"-"&amp;R4</f>
        <v>HBE-Health Care Auth-Health Benefit Exchange</v>
      </c>
      <c r="X4" s="44" t="s">
        <v>1</v>
      </c>
      <c r="Y4" s="45" t="s">
        <v>3</v>
      </c>
      <c r="Z4" s="45" t="s">
        <v>610</v>
      </c>
      <c r="AA4" s="46" t="s">
        <v>611</v>
      </c>
    </row>
    <row r="5" spans="2:27" ht="14.5" x14ac:dyDescent="0.35">
      <c r="B5" s="71" t="s">
        <v>665</v>
      </c>
      <c r="C5" s="71" t="s">
        <v>666</v>
      </c>
      <c r="D5" t="str">
        <f>LEFT(Table_clallam_Oversight_ActiveFunds[[#This Row],[Fund]],5)</f>
        <v>108-1</v>
      </c>
      <c r="F5" t="s">
        <v>9</v>
      </c>
      <c r="G5">
        <v>2</v>
      </c>
      <c r="H5" s="72" t="s">
        <v>665</v>
      </c>
      <c r="I5" t="str">
        <f t="shared" si="0"/>
        <v>011</v>
      </c>
      <c r="J5" t="str">
        <f t="shared" ref="J5:J68" si="1">MID(K5,1,5)</f>
        <v>001-1</v>
      </c>
      <c r="K5" s="73" t="s">
        <v>403</v>
      </c>
      <c r="L5" s="12"/>
      <c r="M5">
        <v>1</v>
      </c>
      <c r="N5" s="50" t="s">
        <v>71</v>
      </c>
      <c r="O5" s="51" t="s">
        <v>72</v>
      </c>
      <c r="P5" s="51" t="s">
        <v>476</v>
      </c>
      <c r="Q5" s="51" t="b">
        <v>0</v>
      </c>
      <c r="R5" s="51" t="s">
        <v>478</v>
      </c>
      <c r="S5" s="52" t="str">
        <f>[2]ActiveFunds!$O5&amp;"-"&amp;[2]ActiveFunds!$R5</f>
        <v>OTH-Health Care Auth-Other</v>
      </c>
      <c r="U5" t="str">
        <f t="shared" ref="U5:U68" si="2">N5&amp;O5</f>
        <v>107OTH</v>
      </c>
      <c r="V5" t="str">
        <f t="shared" ref="V5:V68" si="3">O5&amp;"-"&amp;R5</f>
        <v>OTH-Health Care Auth-Other</v>
      </c>
      <c r="X5" s="47" t="s">
        <v>52</v>
      </c>
      <c r="Y5" s="48" t="s">
        <v>483</v>
      </c>
      <c r="Z5" s="48" t="s">
        <v>613</v>
      </c>
      <c r="AA5" s="49" t="s">
        <v>612</v>
      </c>
    </row>
    <row r="6" spans="2:27" ht="14.5" x14ac:dyDescent="0.35">
      <c r="B6" s="71" t="s">
        <v>348</v>
      </c>
      <c r="C6" s="71" t="s">
        <v>403</v>
      </c>
      <c r="D6" t="str">
        <f>LEFT(Table_clallam_Oversight_ActiveFunds[[#This Row],[Fund]],5)</f>
        <v>001-1</v>
      </c>
      <c r="F6" t="s">
        <v>12</v>
      </c>
      <c r="G6">
        <v>3</v>
      </c>
      <c r="H6" s="72" t="s">
        <v>348</v>
      </c>
      <c r="I6" t="str">
        <f t="shared" si="0"/>
        <v>012</v>
      </c>
      <c r="J6" t="str">
        <f t="shared" si="1"/>
        <v>001-2</v>
      </c>
      <c r="K6" s="73" t="s">
        <v>415</v>
      </c>
      <c r="L6" s="12"/>
      <c r="M6">
        <v>1</v>
      </c>
      <c r="N6" s="47" t="s">
        <v>71</v>
      </c>
      <c r="O6" s="48" t="s">
        <v>479</v>
      </c>
      <c r="P6" s="48" t="s">
        <v>476</v>
      </c>
      <c r="Q6" s="48" t="b">
        <v>0</v>
      </c>
      <c r="R6" s="48" t="s">
        <v>480</v>
      </c>
      <c r="S6" s="49" t="str">
        <f>[2]ActiveFunds!$O6&amp;"-"&amp;[2]ActiveFunds!$R6</f>
        <v>PEB-Health Care Auth-Employee Benefits</v>
      </c>
      <c r="U6" t="str">
        <f t="shared" si="2"/>
        <v>107PEB</v>
      </c>
      <c r="V6" t="str">
        <f t="shared" si="3"/>
        <v>PEB-Health Care Auth-Employee Benefits</v>
      </c>
      <c r="X6" s="50" t="s">
        <v>52</v>
      </c>
      <c r="Y6" s="51" t="s">
        <v>483</v>
      </c>
      <c r="Z6" s="51" t="s">
        <v>614</v>
      </c>
      <c r="AA6" s="52" t="s">
        <v>612</v>
      </c>
    </row>
    <row r="7" spans="2:27" ht="14.5" x14ac:dyDescent="0.35">
      <c r="B7" s="71" t="s">
        <v>348</v>
      </c>
      <c r="C7" s="71" t="s">
        <v>666</v>
      </c>
      <c r="D7" t="str">
        <f>LEFT(Table_clallam_Oversight_ActiveFunds[[#This Row],[Fund]],5)</f>
        <v>108-1</v>
      </c>
      <c r="F7" t="s">
        <v>13</v>
      </c>
      <c r="G7">
        <v>4</v>
      </c>
      <c r="H7" s="72" t="s">
        <v>667</v>
      </c>
      <c r="I7" t="str">
        <f t="shared" si="0"/>
        <v>013</v>
      </c>
      <c r="J7" t="str">
        <f t="shared" si="1"/>
        <v>001-7</v>
      </c>
      <c r="K7" s="73" t="s">
        <v>684</v>
      </c>
      <c r="L7" s="12"/>
      <c r="M7">
        <v>1</v>
      </c>
      <c r="N7" s="47" t="s">
        <v>71</v>
      </c>
      <c r="O7" s="48" t="s">
        <v>637</v>
      </c>
      <c r="P7" s="48" t="s">
        <v>476</v>
      </c>
      <c r="Q7" s="48" t="b">
        <v>0</v>
      </c>
      <c r="R7" s="48" t="s">
        <v>1308</v>
      </c>
      <c r="S7" s="52" t="str">
        <f>[2]ActiveFunds!$O7&amp;"-"&amp;[2]ActiveFunds!$R7</f>
        <v>SEB-School Employee Benefits Board</v>
      </c>
      <c r="U7" t="str">
        <f t="shared" si="2"/>
        <v>107SEB</v>
      </c>
      <c r="V7" t="str">
        <f t="shared" si="3"/>
        <v>SEB-School Employee Benefits Board</v>
      </c>
      <c r="X7" s="47" t="s">
        <v>52</v>
      </c>
      <c r="Y7" s="48" t="s">
        <v>483</v>
      </c>
      <c r="Z7" s="48" t="s">
        <v>615</v>
      </c>
      <c r="AA7" s="49" t="s">
        <v>612</v>
      </c>
    </row>
    <row r="8" spans="2:27" ht="14.5" x14ac:dyDescent="0.35">
      <c r="B8" s="71" t="s">
        <v>667</v>
      </c>
      <c r="C8" s="71" t="s">
        <v>666</v>
      </c>
      <c r="D8" t="str">
        <f>LEFT(Table_clallam_Oversight_ActiveFunds[[#This Row],[Fund]],5)</f>
        <v>108-1</v>
      </c>
      <c r="F8" t="s">
        <v>15</v>
      </c>
      <c r="G8">
        <v>5</v>
      </c>
      <c r="H8" s="72" t="s">
        <v>669</v>
      </c>
      <c r="I8" t="str">
        <f t="shared" si="0"/>
        <v>014</v>
      </c>
      <c r="J8" t="str">
        <f t="shared" si="1"/>
        <v>001-A</v>
      </c>
      <c r="K8" s="73" t="s">
        <v>696</v>
      </c>
      <c r="L8" s="12"/>
      <c r="M8">
        <v>1</v>
      </c>
      <c r="N8" s="50" t="s">
        <v>52</v>
      </c>
      <c r="O8" s="51" t="s">
        <v>150</v>
      </c>
      <c r="P8" s="51" t="s">
        <v>476</v>
      </c>
      <c r="Q8" s="51" t="b">
        <v>0</v>
      </c>
      <c r="R8" s="51" t="s">
        <v>481</v>
      </c>
      <c r="S8" s="49" t="str">
        <f>[2]ActiveFunds!$O8&amp;"-"&amp;[2]ActiveFunds!$R8</f>
        <v>010-Children &amp; Family Services</v>
      </c>
      <c r="U8" t="str">
        <f t="shared" si="2"/>
        <v>300010</v>
      </c>
      <c r="V8" t="str">
        <f t="shared" si="3"/>
        <v>010-Children &amp; Family Services</v>
      </c>
      <c r="X8" s="50" t="s">
        <v>52</v>
      </c>
      <c r="Y8" s="51" t="s">
        <v>483</v>
      </c>
      <c r="Z8" s="51" t="s">
        <v>616</v>
      </c>
      <c r="AA8" s="52" t="s">
        <v>612</v>
      </c>
    </row>
    <row r="9" spans="2:27" ht="14.5" x14ac:dyDescent="0.35">
      <c r="B9" s="71" t="s">
        <v>667</v>
      </c>
      <c r="C9" s="71" t="s">
        <v>668</v>
      </c>
      <c r="D9" t="str">
        <f>LEFT(Table_clallam_Oversight_ActiveFunds[[#This Row],[Fund]],5)</f>
        <v>218-1</v>
      </c>
      <c r="F9" t="s">
        <v>17</v>
      </c>
      <c r="G9">
        <v>6</v>
      </c>
      <c r="H9" s="72" t="s">
        <v>389</v>
      </c>
      <c r="I9" t="str">
        <f t="shared" si="0"/>
        <v>020</v>
      </c>
      <c r="J9" t="str">
        <f t="shared" si="1"/>
        <v>001-C</v>
      </c>
      <c r="K9" s="73" t="s">
        <v>697</v>
      </c>
      <c r="L9" s="12"/>
      <c r="M9">
        <v>1</v>
      </c>
      <c r="N9" s="47" t="s">
        <v>52</v>
      </c>
      <c r="O9" s="48" t="s">
        <v>17</v>
      </c>
      <c r="P9" s="48" t="s">
        <v>476</v>
      </c>
      <c r="Q9" s="48" t="b">
        <v>0</v>
      </c>
      <c r="R9" s="48" t="s">
        <v>482</v>
      </c>
      <c r="S9" s="52" t="str">
        <f>[2]ActiveFunds!$O9&amp;"-"&amp;[2]ActiveFunds!$R9</f>
        <v>020-Juvenile Rehabilitation</v>
      </c>
      <c r="U9" t="str">
        <f t="shared" si="2"/>
        <v>300020</v>
      </c>
      <c r="V9" t="str">
        <f t="shared" si="3"/>
        <v>020-Juvenile Rehabilitation</v>
      </c>
      <c r="X9" s="47" t="s">
        <v>52</v>
      </c>
      <c r="Y9" s="48" t="s">
        <v>22</v>
      </c>
      <c r="Z9" s="48" t="s">
        <v>618</v>
      </c>
      <c r="AA9" s="49" t="s">
        <v>617</v>
      </c>
    </row>
    <row r="10" spans="2:27" ht="14.5" x14ac:dyDescent="0.35">
      <c r="B10" s="71" t="s">
        <v>669</v>
      </c>
      <c r="C10" s="71" t="s">
        <v>403</v>
      </c>
      <c r="D10" t="str">
        <f>LEFT(Table_clallam_Oversight_ActiveFunds[[#This Row],[Fund]],5)</f>
        <v>001-1</v>
      </c>
      <c r="F10" t="s">
        <v>18</v>
      </c>
      <c r="G10">
        <v>7</v>
      </c>
      <c r="H10" s="72" t="s">
        <v>672</v>
      </c>
      <c r="I10" t="str">
        <f t="shared" si="0"/>
        <v>035</v>
      </c>
      <c r="J10" t="str">
        <f t="shared" si="1"/>
        <v>001-D</v>
      </c>
      <c r="K10" s="73" t="s">
        <v>954</v>
      </c>
      <c r="L10" s="12"/>
      <c r="M10">
        <v>1</v>
      </c>
      <c r="N10" s="50" t="s">
        <v>52</v>
      </c>
      <c r="O10" s="51" t="s">
        <v>483</v>
      </c>
      <c r="P10" s="51" t="s">
        <v>476</v>
      </c>
      <c r="Q10" s="51" t="b">
        <v>1</v>
      </c>
      <c r="R10" s="51" t="s">
        <v>484</v>
      </c>
      <c r="S10" s="49" t="str">
        <f>[2]ActiveFunds!$O10&amp;"-"&amp;[2]ActiveFunds!$R10</f>
        <v>030-Mental Health</v>
      </c>
      <c r="U10" t="str">
        <f t="shared" si="2"/>
        <v>300030</v>
      </c>
      <c r="V10" t="str">
        <f t="shared" si="3"/>
        <v>030-Mental Health</v>
      </c>
      <c r="X10" s="50" t="s">
        <v>52</v>
      </c>
      <c r="Y10" s="51" t="s">
        <v>22</v>
      </c>
      <c r="Z10" s="51" t="s">
        <v>619</v>
      </c>
      <c r="AA10" s="52" t="s">
        <v>617</v>
      </c>
    </row>
    <row r="11" spans="2:27" ht="14.5" x14ac:dyDescent="0.35">
      <c r="B11" s="71" t="s">
        <v>669</v>
      </c>
      <c r="C11" s="71" t="s">
        <v>670</v>
      </c>
      <c r="D11" t="str">
        <f>LEFT(Table_clallam_Oversight_ActiveFunds[[#This Row],[Fund]],5)</f>
        <v>553-1</v>
      </c>
      <c r="F11" t="s">
        <v>20</v>
      </c>
      <c r="G11">
        <v>8</v>
      </c>
      <c r="H11" s="72" t="s">
        <v>676</v>
      </c>
      <c r="I11" t="str">
        <f t="shared" si="0"/>
        <v>036</v>
      </c>
      <c r="J11" t="str">
        <f t="shared" si="1"/>
        <v>001-H</v>
      </c>
      <c r="K11" s="73" t="s">
        <v>698</v>
      </c>
      <c r="L11" s="12"/>
      <c r="M11">
        <v>1</v>
      </c>
      <c r="N11" s="47" t="s">
        <v>52</v>
      </c>
      <c r="O11" s="48" t="s">
        <v>22</v>
      </c>
      <c r="P11" s="48" t="s">
        <v>476</v>
      </c>
      <c r="Q11" s="48" t="b">
        <v>1</v>
      </c>
      <c r="R11" s="48" t="s">
        <v>485</v>
      </c>
      <c r="S11" s="52" t="str">
        <f>[2]ActiveFunds!$O11&amp;"-"&amp;[2]ActiveFunds!$R11</f>
        <v>040-Developmental Disabilities</v>
      </c>
      <c r="U11" t="str">
        <f t="shared" si="2"/>
        <v>300040</v>
      </c>
      <c r="V11" t="str">
        <f t="shared" si="3"/>
        <v>040-Developmental Disabilities</v>
      </c>
      <c r="X11" s="47" t="s">
        <v>52</v>
      </c>
      <c r="Y11" s="48" t="s">
        <v>22</v>
      </c>
      <c r="Z11" s="48" t="s">
        <v>615</v>
      </c>
      <c r="AA11" s="49" t="s">
        <v>617</v>
      </c>
    </row>
    <row r="12" spans="2:27" ht="14.5" x14ac:dyDescent="0.35">
      <c r="B12" s="71" t="s">
        <v>669</v>
      </c>
      <c r="C12" s="71" t="s">
        <v>671</v>
      </c>
      <c r="D12" t="str">
        <f>LEFT(Table_clallam_Oversight_ActiveFunds[[#This Row],[Fund]],5)</f>
        <v>099-1</v>
      </c>
      <c r="F12" t="s">
        <v>21</v>
      </c>
      <c r="G12">
        <v>9</v>
      </c>
      <c r="H12" s="72" t="s">
        <v>677</v>
      </c>
      <c r="I12" t="str">
        <f t="shared" si="0"/>
        <v>037</v>
      </c>
      <c r="J12" t="str">
        <f t="shared" si="1"/>
        <v>001-W</v>
      </c>
      <c r="K12" s="73" t="s">
        <v>789</v>
      </c>
      <c r="L12" s="12"/>
      <c r="M12">
        <v>1</v>
      </c>
      <c r="N12" s="50" t="s">
        <v>52</v>
      </c>
      <c r="O12" s="51" t="s">
        <v>28</v>
      </c>
      <c r="P12" s="51" t="s">
        <v>476</v>
      </c>
      <c r="Q12" s="51" t="b">
        <v>0</v>
      </c>
      <c r="R12" s="51" t="s">
        <v>486</v>
      </c>
      <c r="S12" s="49" t="str">
        <f>[2]ActiveFunds!$O12&amp;"-"&amp;[2]ActiveFunds!$R12</f>
        <v>050-Long-Term Care Services</v>
      </c>
      <c r="U12" t="str">
        <f t="shared" si="2"/>
        <v>300050</v>
      </c>
      <c r="V12" t="str">
        <f t="shared" si="3"/>
        <v>050-Long-Term Care Services</v>
      </c>
      <c r="X12" s="10" t="s">
        <v>52</v>
      </c>
      <c r="Y12" s="21" t="s">
        <v>22</v>
      </c>
      <c r="Z12" s="21" t="s">
        <v>616</v>
      </c>
      <c r="AA12" s="40" t="s">
        <v>617</v>
      </c>
    </row>
    <row r="13" spans="2:27" ht="14.5" x14ac:dyDescent="0.35">
      <c r="B13" s="71" t="s">
        <v>669</v>
      </c>
      <c r="C13" s="71" t="s">
        <v>668</v>
      </c>
      <c r="D13" t="str">
        <f>LEFT(Table_clallam_Oversight_ActiveFunds[[#This Row],[Fund]],5)</f>
        <v>218-1</v>
      </c>
      <c r="F13" t="s">
        <v>22</v>
      </c>
      <c r="G13">
        <v>10</v>
      </c>
      <c r="H13" s="72" t="s">
        <v>679</v>
      </c>
      <c r="I13" t="str">
        <f t="shared" si="0"/>
        <v>038</v>
      </c>
      <c r="J13" t="str">
        <f t="shared" si="1"/>
        <v>001-X</v>
      </c>
      <c r="K13" s="73" t="s">
        <v>685</v>
      </c>
      <c r="L13" s="12"/>
      <c r="M13">
        <v>1</v>
      </c>
      <c r="N13" s="47" t="s">
        <v>52</v>
      </c>
      <c r="O13" s="48" t="s">
        <v>487</v>
      </c>
      <c r="P13" s="48" t="s">
        <v>476</v>
      </c>
      <c r="Q13" s="48" t="b">
        <v>0</v>
      </c>
      <c r="R13" s="48" t="s">
        <v>488</v>
      </c>
      <c r="S13" s="52" t="str">
        <f>[2]ActiveFunds!$O13&amp;"-"&amp;[2]ActiveFunds!$R13</f>
        <v>060-Economic Services Administration</v>
      </c>
      <c r="U13" t="str">
        <f t="shared" si="2"/>
        <v>300060</v>
      </c>
      <c r="V13" t="str">
        <f t="shared" si="3"/>
        <v>060-Economic Services Administration</v>
      </c>
    </row>
    <row r="14" spans="2:27" ht="14.5" x14ac:dyDescent="0.35">
      <c r="B14" s="71" t="s">
        <v>389</v>
      </c>
      <c r="C14" s="71" t="s">
        <v>670</v>
      </c>
      <c r="D14" t="str">
        <f>LEFT(Table_clallam_Oversight_ActiveFunds[[#This Row],[Fund]],5)</f>
        <v>553-1</v>
      </c>
      <c r="F14" t="s">
        <v>25</v>
      </c>
      <c r="G14">
        <v>11</v>
      </c>
      <c r="H14" s="72" t="s">
        <v>680</v>
      </c>
      <c r="I14" t="str">
        <f t="shared" si="0"/>
        <v>040</v>
      </c>
      <c r="J14" t="str">
        <f t="shared" si="1"/>
        <v>001-Y</v>
      </c>
      <c r="K14" s="73" t="s">
        <v>733</v>
      </c>
      <c r="L14" s="12"/>
      <c r="M14">
        <v>1</v>
      </c>
      <c r="N14" s="50" t="s">
        <v>52</v>
      </c>
      <c r="O14" s="51" t="s">
        <v>489</v>
      </c>
      <c r="P14" s="51" t="s">
        <v>476</v>
      </c>
      <c r="Q14" s="51" t="b">
        <v>0</v>
      </c>
      <c r="R14" s="51" t="s">
        <v>490</v>
      </c>
      <c r="S14" s="49" t="str">
        <f>[2]ActiveFunds!$O14&amp;"-"&amp;[2]ActiveFunds!$R14</f>
        <v>070-Alcohol &amp; Substance Abuse</v>
      </c>
      <c r="U14" t="str">
        <f t="shared" si="2"/>
        <v>300070</v>
      </c>
      <c r="V14" t="str">
        <f t="shared" si="3"/>
        <v>070-Alcohol &amp; Substance Abuse</v>
      </c>
    </row>
    <row r="15" spans="2:27" ht="14.5" x14ac:dyDescent="0.35">
      <c r="B15" s="71" t="s">
        <v>389</v>
      </c>
      <c r="C15" s="71" t="s">
        <v>666</v>
      </c>
      <c r="D15" t="str">
        <f>LEFT(Table_clallam_Oversight_ActiveFunds[[#This Row],[Fund]],5)</f>
        <v>108-1</v>
      </c>
      <c r="F15" t="s">
        <v>26</v>
      </c>
      <c r="G15">
        <v>12</v>
      </c>
      <c r="H15" s="72" t="s">
        <v>349</v>
      </c>
      <c r="I15" t="str">
        <f t="shared" si="0"/>
        <v>045</v>
      </c>
      <c r="J15" t="str">
        <f t="shared" si="1"/>
        <v>001-Z</v>
      </c>
      <c r="K15" s="73" t="s">
        <v>749</v>
      </c>
      <c r="L15" s="12"/>
      <c r="M15">
        <v>1</v>
      </c>
      <c r="N15" s="47" t="s">
        <v>52</v>
      </c>
      <c r="O15" s="48" t="s">
        <v>48</v>
      </c>
      <c r="P15" s="48" t="s">
        <v>476</v>
      </c>
      <c r="Q15" s="48" t="b">
        <v>0</v>
      </c>
      <c r="R15" s="48" t="s">
        <v>491</v>
      </c>
      <c r="S15" s="52" t="str">
        <f>[2]ActiveFunds!$O15&amp;"-"&amp;[2]ActiveFunds!$R15</f>
        <v>100-Vocational Rehabilitation</v>
      </c>
      <c r="U15" t="str">
        <f t="shared" si="2"/>
        <v>300100</v>
      </c>
      <c r="V15" t="str">
        <f t="shared" si="3"/>
        <v>100-Vocational Rehabilitation</v>
      </c>
      <c r="X15" t="s">
        <v>616</v>
      </c>
    </row>
    <row r="16" spans="2:27" ht="14.5" x14ac:dyDescent="0.35">
      <c r="B16" s="71" t="s">
        <v>672</v>
      </c>
      <c r="C16" s="71" t="s">
        <v>403</v>
      </c>
      <c r="D16" t="str">
        <f>LEFT(Table_clallam_Oversight_ActiveFunds[[#This Row],[Fund]],5)</f>
        <v>001-1</v>
      </c>
      <c r="F16" t="s">
        <v>27</v>
      </c>
      <c r="G16">
        <v>13</v>
      </c>
      <c r="H16" s="72" t="s">
        <v>412</v>
      </c>
      <c r="I16" t="str">
        <f t="shared" si="0"/>
        <v>046</v>
      </c>
      <c r="J16" t="str">
        <f t="shared" si="1"/>
        <v>002-1</v>
      </c>
      <c r="K16" s="73" t="s">
        <v>962</v>
      </c>
      <c r="L16" s="12"/>
      <c r="M16">
        <v>1</v>
      </c>
      <c r="N16" s="50" t="s">
        <v>52</v>
      </c>
      <c r="O16" s="51" t="s">
        <v>74</v>
      </c>
      <c r="P16" s="51" t="s">
        <v>476</v>
      </c>
      <c r="Q16" s="51" t="b">
        <v>0</v>
      </c>
      <c r="R16" s="51" t="s">
        <v>492</v>
      </c>
      <c r="S16" s="49" t="str">
        <f>[2]ActiveFunds!$O16&amp;"-"&amp;[2]ActiveFunds!$R16</f>
        <v>110-Administration &amp; Supporting Services</v>
      </c>
      <c r="U16" t="str">
        <f t="shared" si="2"/>
        <v>300110</v>
      </c>
      <c r="V16" t="str">
        <f t="shared" si="3"/>
        <v>110-Administration &amp; Supporting Services</v>
      </c>
      <c r="X16" t="s">
        <v>614</v>
      </c>
    </row>
    <row r="17" spans="2:26" ht="14.5" x14ac:dyDescent="0.35">
      <c r="B17" s="71" t="s">
        <v>672</v>
      </c>
      <c r="C17" s="71" t="s">
        <v>673</v>
      </c>
      <c r="D17" t="str">
        <f>LEFT(Table_clallam_Oversight_ActiveFunds[[#This Row],[Fund]],5)</f>
        <v>418-1</v>
      </c>
      <c r="F17" t="s">
        <v>28</v>
      </c>
      <c r="G17">
        <v>14</v>
      </c>
      <c r="H17" s="72" t="s">
        <v>350</v>
      </c>
      <c r="I17" t="str">
        <f t="shared" si="0"/>
        <v>048</v>
      </c>
      <c r="J17" t="str">
        <f t="shared" si="1"/>
        <v>003-1</v>
      </c>
      <c r="K17" s="73" t="s">
        <v>917</v>
      </c>
      <c r="L17" s="12"/>
      <c r="M17">
        <v>1</v>
      </c>
      <c r="N17" s="47" t="s">
        <v>52</v>
      </c>
      <c r="O17" s="48" t="s">
        <v>493</v>
      </c>
      <c r="P17" s="48" t="s">
        <v>476</v>
      </c>
      <c r="Q17" s="48" t="b">
        <v>0</v>
      </c>
      <c r="R17" s="48" t="s">
        <v>494</v>
      </c>
      <c r="S17" s="52" t="str">
        <f>[2]ActiveFunds!$O17&amp;"-"&amp;[2]ActiveFunds!$R17</f>
        <v>135-Special Commitment Center</v>
      </c>
      <c r="U17" t="str">
        <f t="shared" si="2"/>
        <v>300135</v>
      </c>
      <c r="V17" t="str">
        <f t="shared" si="3"/>
        <v>135-Special Commitment Center</v>
      </c>
      <c r="X17" t="s">
        <v>613</v>
      </c>
    </row>
    <row r="18" spans="2:26" ht="14.5" x14ac:dyDescent="0.35">
      <c r="B18" s="71" t="s">
        <v>672</v>
      </c>
      <c r="C18" s="71" t="s">
        <v>674</v>
      </c>
      <c r="D18" t="str">
        <f>LEFT(Table_clallam_Oversight_ActiveFunds[[#This Row],[Fund]],5)</f>
        <v>492-1</v>
      </c>
      <c r="F18" t="s">
        <v>29</v>
      </c>
      <c r="G18">
        <v>15</v>
      </c>
      <c r="H18" s="72" t="s">
        <v>682</v>
      </c>
      <c r="I18" t="str">
        <f t="shared" si="0"/>
        <v>050</v>
      </c>
      <c r="J18" t="str">
        <f t="shared" si="1"/>
        <v>006-1</v>
      </c>
      <c r="K18" s="73" t="s">
        <v>699</v>
      </c>
      <c r="L18" s="12"/>
      <c r="M18">
        <v>1</v>
      </c>
      <c r="N18" s="50" t="s">
        <v>52</v>
      </c>
      <c r="O18" s="51" t="s">
        <v>144</v>
      </c>
      <c r="P18" s="51" t="s">
        <v>476</v>
      </c>
      <c r="Q18" s="51" t="b">
        <v>0</v>
      </c>
      <c r="R18" s="51" t="s">
        <v>495</v>
      </c>
      <c r="S18" s="49" t="str">
        <f>[2]ActiveFunds!$O18&amp;"-"&amp;[2]ActiveFunds!$R18</f>
        <v>145-Payments to Other Agencies</v>
      </c>
      <c r="U18" t="str">
        <f t="shared" si="2"/>
        <v>300145</v>
      </c>
      <c r="V18" t="str">
        <f t="shared" si="3"/>
        <v>145-Payments to Other Agencies</v>
      </c>
      <c r="X18" t="s">
        <v>614</v>
      </c>
    </row>
    <row r="19" spans="2:26" ht="14.5" x14ac:dyDescent="0.35">
      <c r="B19" s="71" t="s">
        <v>672</v>
      </c>
      <c r="C19" s="71" t="s">
        <v>675</v>
      </c>
      <c r="D19" t="str">
        <f>LEFT(Table_clallam_Oversight_ActiveFunds[[#This Row],[Fund]],5)</f>
        <v>600-1</v>
      </c>
      <c r="F19" t="s">
        <v>30</v>
      </c>
      <c r="G19">
        <v>16</v>
      </c>
      <c r="H19" s="72" t="s">
        <v>683</v>
      </c>
      <c r="I19" t="str">
        <f t="shared" si="0"/>
        <v>055</v>
      </c>
      <c r="J19" t="str">
        <f t="shared" si="1"/>
        <v>007-1</v>
      </c>
      <c r="K19" s="73" t="s">
        <v>1131</v>
      </c>
      <c r="L19" s="12"/>
      <c r="M19">
        <v>1</v>
      </c>
      <c r="N19" s="47" t="s">
        <v>52</v>
      </c>
      <c r="O19" s="48" t="s">
        <v>61</v>
      </c>
      <c r="P19" s="48" t="s">
        <v>476</v>
      </c>
      <c r="Q19" s="48" t="b">
        <v>0</v>
      </c>
      <c r="R19" s="48" t="s">
        <v>496</v>
      </c>
      <c r="S19" s="52" t="str">
        <f>[2]ActiveFunds!$O19&amp;"-"&amp;[2]ActiveFunds!$R19</f>
        <v>150-Information System Services</v>
      </c>
      <c r="U19" t="str">
        <f t="shared" si="2"/>
        <v>300150</v>
      </c>
      <c r="V19" t="str">
        <f t="shared" si="3"/>
        <v>150-Information System Services</v>
      </c>
      <c r="X19" t="s">
        <v>616</v>
      </c>
    </row>
    <row r="20" spans="2:26" ht="14.5" x14ac:dyDescent="0.35">
      <c r="B20" s="71" t="s">
        <v>676</v>
      </c>
      <c r="C20" s="71" t="s">
        <v>403</v>
      </c>
      <c r="D20" t="str">
        <f>LEFT(Table_clallam_Oversight_ActiveFunds[[#This Row],[Fund]],5)</f>
        <v>001-1</v>
      </c>
      <c r="F20" t="s">
        <v>31</v>
      </c>
      <c r="G20">
        <v>17</v>
      </c>
      <c r="H20" s="72" t="s">
        <v>688</v>
      </c>
      <c r="I20" t="str">
        <f t="shared" si="0"/>
        <v>056</v>
      </c>
      <c r="J20" t="str">
        <f t="shared" si="1"/>
        <v>014-1</v>
      </c>
      <c r="K20" s="73" t="s">
        <v>1170</v>
      </c>
      <c r="L20" s="12"/>
      <c r="M20">
        <v>1</v>
      </c>
      <c r="N20" s="50" t="s">
        <v>52</v>
      </c>
      <c r="O20" s="51" t="s">
        <v>95</v>
      </c>
      <c r="P20" s="51" t="s">
        <v>476</v>
      </c>
      <c r="Q20" s="51" t="b">
        <v>0</v>
      </c>
      <c r="R20" s="51" t="s">
        <v>497</v>
      </c>
      <c r="S20" s="49" t="str">
        <f>[2]ActiveFunds!$O20&amp;"-"&amp;[2]ActiveFunds!$R20</f>
        <v>160-Consolidated Field Services</v>
      </c>
      <c r="U20" t="str">
        <f t="shared" si="2"/>
        <v>300160</v>
      </c>
      <c r="V20" t="str">
        <f t="shared" si="3"/>
        <v>160-Consolidated Field Services</v>
      </c>
    </row>
    <row r="21" spans="2:26" ht="14.5" x14ac:dyDescent="0.35">
      <c r="B21" s="71" t="s">
        <v>677</v>
      </c>
      <c r="C21" s="71" t="s">
        <v>403</v>
      </c>
      <c r="D21" t="str">
        <f>LEFT(Table_clallam_Oversight_ActiveFunds[[#This Row],[Fund]],5)</f>
        <v>001-1</v>
      </c>
      <c r="F21" t="s">
        <v>32</v>
      </c>
      <c r="G21">
        <v>18</v>
      </c>
      <c r="H21" s="72" t="s">
        <v>689</v>
      </c>
      <c r="I21" t="str">
        <f t="shared" si="0"/>
        <v>057</v>
      </c>
      <c r="J21" t="str">
        <f t="shared" si="1"/>
        <v>018-1</v>
      </c>
      <c r="K21" s="73" t="s">
        <v>1132</v>
      </c>
      <c r="L21" s="12"/>
      <c r="M21">
        <v>1</v>
      </c>
      <c r="N21" s="47" t="s">
        <v>149</v>
      </c>
      <c r="O21" s="48" t="s">
        <v>150</v>
      </c>
      <c r="P21" s="48" t="s">
        <v>476</v>
      </c>
      <c r="Q21" s="48" t="b">
        <v>0</v>
      </c>
      <c r="R21" s="48" t="s">
        <v>498</v>
      </c>
      <c r="S21" s="52" t="str">
        <f>[2]ActiveFunds!$O21&amp;"-"&amp;[2]ActiveFunds!$R21</f>
        <v>010-Headquarters</v>
      </c>
      <c r="U21" t="str">
        <f t="shared" si="2"/>
        <v>305010</v>
      </c>
      <c r="V21" t="str">
        <f t="shared" si="3"/>
        <v>010-Headquarters</v>
      </c>
      <c r="Z21" t="e">
        <f>IF(AND(LEFT(X5,3)="300",LEFT(Y5,3)="030"),$Z$5:$Z$8,IF(AND(LEFT(X5,3)="300",LEFT(Y5,3)="040"),$Z$9:$Z$12,""))</f>
        <v>#VALUE!</v>
      </c>
    </row>
    <row r="22" spans="2:26" ht="14.5" x14ac:dyDescent="0.35">
      <c r="B22" s="71" t="s">
        <v>677</v>
      </c>
      <c r="C22" s="71" t="s">
        <v>678</v>
      </c>
      <c r="D22" t="str">
        <f>LEFT(Table_clallam_Oversight_ActiveFunds[[#This Row],[Fund]],5)</f>
        <v>442-6</v>
      </c>
      <c r="F22" t="s">
        <v>33</v>
      </c>
      <c r="G22">
        <v>19</v>
      </c>
      <c r="H22" s="72" t="s">
        <v>691</v>
      </c>
      <c r="I22" t="str">
        <f t="shared" si="0"/>
        <v>075</v>
      </c>
      <c r="J22" t="str">
        <f t="shared" si="1"/>
        <v>01B-1</v>
      </c>
      <c r="K22" s="73" t="s">
        <v>1133</v>
      </c>
      <c r="L22" s="12"/>
      <c r="M22">
        <v>1</v>
      </c>
      <c r="N22" s="50" t="s">
        <v>149</v>
      </c>
      <c r="O22" s="51" t="s">
        <v>17</v>
      </c>
      <c r="P22" s="51" t="s">
        <v>476</v>
      </c>
      <c r="Q22" s="51" t="b">
        <v>0</v>
      </c>
      <c r="R22" s="51" t="s">
        <v>499</v>
      </c>
      <c r="S22" s="49" t="str">
        <f>[2]ActiveFunds!$O22&amp;"-"&amp;[2]ActiveFunds!$R22</f>
        <v>020-Field Services</v>
      </c>
      <c r="U22" t="str">
        <f t="shared" si="2"/>
        <v>305020</v>
      </c>
      <c r="V22" t="str">
        <f t="shared" si="3"/>
        <v>020-Field Services</v>
      </c>
      <c r="Z22" t="e">
        <f t="shared" ref="Z22:Z30" si="4">IF(AND(LEFT(X6,3)="300",LEFT(Y6,3)="030"),$Z$5:$Z$8,IF(AND(LEFT(X6,3)="300",LEFT(Y6,3)="040"),$Z$9:$Z$12,""))</f>
        <v>#VALUE!</v>
      </c>
    </row>
    <row r="23" spans="2:26" ht="14.5" x14ac:dyDescent="0.35">
      <c r="B23" s="71" t="s">
        <v>679</v>
      </c>
      <c r="C23" s="71" t="s">
        <v>403</v>
      </c>
      <c r="D23" t="str">
        <f>LEFT(Table_clallam_Oversight_ActiveFunds[[#This Row],[Fund]],5)</f>
        <v>001-1</v>
      </c>
      <c r="F23" t="s">
        <v>34</v>
      </c>
      <c r="G23">
        <v>20</v>
      </c>
      <c r="H23" s="72" t="s">
        <v>695</v>
      </c>
      <c r="I23" t="str">
        <f t="shared" si="0"/>
        <v>076</v>
      </c>
      <c r="J23" t="str">
        <f t="shared" si="1"/>
        <v>01F-6</v>
      </c>
      <c r="K23" s="73" t="s">
        <v>904</v>
      </c>
      <c r="L23" s="12"/>
      <c r="M23">
        <v>1</v>
      </c>
      <c r="N23" s="47" t="s">
        <v>149</v>
      </c>
      <c r="O23" s="48" t="s">
        <v>18</v>
      </c>
      <c r="P23" s="48" t="s">
        <v>476</v>
      </c>
      <c r="Q23" s="48" t="b">
        <v>0</v>
      </c>
      <c r="R23" s="48" t="s">
        <v>500</v>
      </c>
      <c r="S23" s="52" t="str">
        <f>[2]ActiveFunds!$O23&amp;"-"&amp;[2]ActiveFunds!$R23</f>
        <v>035-Institutional Services</v>
      </c>
      <c r="U23" t="str">
        <f t="shared" si="2"/>
        <v>305035</v>
      </c>
      <c r="V23" t="str">
        <f t="shared" si="3"/>
        <v>035-Institutional Services</v>
      </c>
      <c r="Z23" t="e">
        <f t="shared" si="4"/>
        <v>#VALUE!</v>
      </c>
    </row>
    <row r="24" spans="2:26" ht="14.5" x14ac:dyDescent="0.35">
      <c r="B24" s="71" t="s">
        <v>680</v>
      </c>
      <c r="C24" s="71" t="s">
        <v>403</v>
      </c>
      <c r="D24" t="str">
        <f>LEFT(Table_clallam_Oversight_ActiveFunds[[#This Row],[Fund]],5)</f>
        <v>001-1</v>
      </c>
      <c r="F24" t="s">
        <v>35</v>
      </c>
      <c r="G24">
        <v>21</v>
      </c>
      <c r="H24" s="72" t="s">
        <v>707</v>
      </c>
      <c r="I24" t="str">
        <f t="shared" si="0"/>
        <v>080</v>
      </c>
      <c r="J24" t="str">
        <f t="shared" si="1"/>
        <v>01M-1</v>
      </c>
      <c r="K24" s="73" t="s">
        <v>223</v>
      </c>
      <c r="L24" s="12"/>
      <c r="M24">
        <v>1</v>
      </c>
      <c r="N24" s="77" t="s">
        <v>1239</v>
      </c>
      <c r="O24" s="78" t="s">
        <v>150</v>
      </c>
      <c r="P24" s="48" t="s">
        <v>476</v>
      </c>
      <c r="Q24" s="48" t="b">
        <v>0</v>
      </c>
      <c r="R24" s="48" t="s">
        <v>1309</v>
      </c>
      <c r="S24" s="52" t="str">
        <f>[2]ActiveFunds!$O24&amp;"-"&amp;[2]ActiveFunds!$R24</f>
        <v>010-Children and Family</v>
      </c>
      <c r="U24" t="str">
        <f t="shared" si="2"/>
        <v>307010</v>
      </c>
      <c r="V24" t="str">
        <f t="shared" si="3"/>
        <v>010-Children and Family</v>
      </c>
      <c r="Z24" t="e">
        <f t="shared" si="4"/>
        <v>#VALUE!</v>
      </c>
    </row>
    <row r="25" spans="2:26" ht="14.5" x14ac:dyDescent="0.35">
      <c r="B25" s="71" t="s">
        <v>680</v>
      </c>
      <c r="C25" s="71" t="s">
        <v>681</v>
      </c>
      <c r="D25" t="str">
        <f>LEFT(Table_clallam_Oversight_ActiveFunds[[#This Row],[Fund]],5)</f>
        <v>197-6</v>
      </c>
      <c r="F25" t="s">
        <v>39</v>
      </c>
      <c r="G25">
        <v>22</v>
      </c>
      <c r="H25" s="72" t="s">
        <v>709</v>
      </c>
      <c r="I25" t="str">
        <f t="shared" si="0"/>
        <v>082</v>
      </c>
      <c r="J25" t="str">
        <f t="shared" si="1"/>
        <v>024-1</v>
      </c>
      <c r="K25" s="73" t="s">
        <v>849</v>
      </c>
      <c r="L25" s="12"/>
      <c r="M25">
        <v>1</v>
      </c>
      <c r="N25" s="77" t="s">
        <v>1239</v>
      </c>
      <c r="O25" s="78" t="s">
        <v>17</v>
      </c>
      <c r="P25" s="48" t="s">
        <v>476</v>
      </c>
      <c r="Q25" s="48" t="b">
        <v>0</v>
      </c>
      <c r="R25" s="48" t="s">
        <v>482</v>
      </c>
      <c r="S25" s="52" t="str">
        <f>[2]ActiveFunds!$O25&amp;"-"&amp;[2]ActiveFunds!$R25</f>
        <v>020-Juvenile Rehabilitation</v>
      </c>
      <c r="U25" t="str">
        <f t="shared" si="2"/>
        <v>307020</v>
      </c>
      <c r="V25" t="str">
        <f t="shared" si="3"/>
        <v>020-Juvenile Rehabilitation</v>
      </c>
      <c r="Z25" t="e">
        <f t="shared" si="4"/>
        <v>#VALUE!</v>
      </c>
    </row>
    <row r="26" spans="2:26" ht="14.5" x14ac:dyDescent="0.35">
      <c r="B26" s="71" t="s">
        <v>349</v>
      </c>
      <c r="C26" s="71" t="s">
        <v>403</v>
      </c>
      <c r="D26" t="str">
        <f>LEFT(Table_clallam_Oversight_ActiveFunds[[#This Row],[Fund]],5)</f>
        <v>001-1</v>
      </c>
      <c r="F26" t="s">
        <v>40</v>
      </c>
      <c r="G26">
        <v>23</v>
      </c>
      <c r="H26" s="72" t="s">
        <v>711</v>
      </c>
      <c r="I26" t="str">
        <f t="shared" si="0"/>
        <v>083</v>
      </c>
      <c r="J26" t="str">
        <f t="shared" si="1"/>
        <v>025-1</v>
      </c>
      <c r="K26" s="73" t="s">
        <v>865</v>
      </c>
      <c r="L26" s="12"/>
      <c r="M26">
        <v>1</v>
      </c>
      <c r="N26" s="77" t="s">
        <v>1239</v>
      </c>
      <c r="O26" s="78" t="s">
        <v>483</v>
      </c>
      <c r="P26" s="48" t="s">
        <v>476</v>
      </c>
      <c r="Q26" s="48" t="b">
        <v>0</v>
      </c>
      <c r="R26" s="48" t="s">
        <v>1310</v>
      </c>
      <c r="S26" s="52" t="str">
        <f>[2]ActiveFunds!$O26&amp;"-"&amp;[2]ActiveFunds!$R26</f>
        <v>030-Early Learning</v>
      </c>
      <c r="U26" t="str">
        <f t="shared" si="2"/>
        <v>307030</v>
      </c>
      <c r="V26" t="str">
        <f t="shared" si="3"/>
        <v>030-Early Learning</v>
      </c>
      <c r="Z26" t="e">
        <f t="shared" si="4"/>
        <v>#VALUE!</v>
      </c>
    </row>
    <row r="27" spans="2:26" ht="14.5" x14ac:dyDescent="0.35">
      <c r="B27" s="71" t="s">
        <v>412</v>
      </c>
      <c r="C27" s="71" t="s">
        <v>403</v>
      </c>
      <c r="D27" t="str">
        <f>LEFT(Table_clallam_Oversight_ActiveFunds[[#This Row],[Fund]],5)</f>
        <v>001-1</v>
      </c>
      <c r="F27" t="s">
        <v>41</v>
      </c>
      <c r="G27">
        <v>24</v>
      </c>
      <c r="H27" s="72" t="s">
        <v>714</v>
      </c>
      <c r="I27" t="str">
        <f t="shared" si="0"/>
        <v>085</v>
      </c>
      <c r="J27" t="str">
        <f t="shared" si="1"/>
        <v>026-1</v>
      </c>
      <c r="K27" s="73" t="s">
        <v>918</v>
      </c>
      <c r="L27" s="12"/>
      <c r="M27">
        <v>1</v>
      </c>
      <c r="N27" s="77" t="s">
        <v>1239</v>
      </c>
      <c r="O27" s="78" t="s">
        <v>41</v>
      </c>
      <c r="P27" s="48" t="s">
        <v>476</v>
      </c>
      <c r="Q27" s="48" t="b">
        <v>0</v>
      </c>
      <c r="R27" s="48" t="s">
        <v>1311</v>
      </c>
      <c r="S27" s="52" t="str">
        <f>[2]ActiveFunds!$O27&amp;"-"&amp;[2]ActiveFunds!$R27</f>
        <v>090-Program Support</v>
      </c>
      <c r="U27" t="str">
        <f t="shared" si="2"/>
        <v>307090</v>
      </c>
      <c r="V27" t="str">
        <f t="shared" si="3"/>
        <v>090-Program Support</v>
      </c>
      <c r="Z27" t="e">
        <f t="shared" si="4"/>
        <v>#VALUE!</v>
      </c>
    </row>
    <row r="28" spans="2:26" ht="14.5" x14ac:dyDescent="0.35">
      <c r="B28" s="71" t="s">
        <v>350</v>
      </c>
      <c r="C28" s="71" t="s">
        <v>403</v>
      </c>
      <c r="D28" t="str">
        <f>LEFT(Table_clallam_Oversight_ActiveFunds[[#This Row],[Fund]],5)</f>
        <v>001-1</v>
      </c>
      <c r="F28" t="s">
        <v>44</v>
      </c>
      <c r="G28">
        <v>25</v>
      </c>
      <c r="H28" s="72" t="s">
        <v>722</v>
      </c>
      <c r="I28" t="str">
        <f t="shared" si="0"/>
        <v>086</v>
      </c>
      <c r="J28" t="str">
        <f t="shared" si="1"/>
        <v>027-1</v>
      </c>
      <c r="K28" s="73" t="s">
        <v>1096</v>
      </c>
      <c r="L28" s="12"/>
      <c r="M28">
        <v>1</v>
      </c>
      <c r="N28" s="50" t="s">
        <v>151</v>
      </c>
      <c r="O28" s="51" t="s">
        <v>48</v>
      </c>
      <c r="P28" s="51" t="s">
        <v>476</v>
      </c>
      <c r="Q28" s="51" t="b">
        <v>0</v>
      </c>
      <c r="R28" s="51" t="s">
        <v>501</v>
      </c>
      <c r="S28" s="49" t="str">
        <f>[2]ActiveFunds!$O28&amp;"-"&amp;[2]ActiveFunds!$R28</f>
        <v>100-Administration &amp; Support Services</v>
      </c>
      <c r="U28" t="str">
        <f t="shared" si="2"/>
        <v>310100</v>
      </c>
      <c r="V28" t="str">
        <f t="shared" si="3"/>
        <v>100-Administration &amp; Support Services</v>
      </c>
      <c r="Z28" t="e">
        <f t="shared" si="4"/>
        <v>#VALUE!</v>
      </c>
    </row>
    <row r="29" spans="2:26" ht="14.5" x14ac:dyDescent="0.35">
      <c r="B29" s="71" t="s">
        <v>682</v>
      </c>
      <c r="C29" s="71" t="s">
        <v>403</v>
      </c>
      <c r="D29" t="str">
        <f>LEFT(Table_clallam_Oversight_ActiveFunds[[#This Row],[Fund]],5)</f>
        <v>001-1</v>
      </c>
      <c r="F29" t="s">
        <v>47</v>
      </c>
      <c r="G29">
        <v>26</v>
      </c>
      <c r="H29" s="72" t="s">
        <v>723</v>
      </c>
      <c r="I29" t="str">
        <f t="shared" si="0"/>
        <v>087</v>
      </c>
      <c r="J29" t="str">
        <f t="shared" si="1"/>
        <v>02A-1</v>
      </c>
      <c r="K29" s="73" t="s">
        <v>1171</v>
      </c>
      <c r="L29" s="12"/>
      <c r="M29">
        <v>1</v>
      </c>
      <c r="N29" s="47" t="s">
        <v>151</v>
      </c>
      <c r="O29" s="48" t="s">
        <v>502</v>
      </c>
      <c r="P29" s="48" t="s">
        <v>476</v>
      </c>
      <c r="Q29" s="48" t="b">
        <v>0</v>
      </c>
      <c r="R29" s="48" t="s">
        <v>503</v>
      </c>
      <c r="S29" s="52" t="str">
        <f>[2]ActiveFunds!$O29&amp;"-"&amp;[2]ActiveFunds!$R29</f>
        <v>200-Correctional Operations</v>
      </c>
      <c r="U29" t="str">
        <f t="shared" si="2"/>
        <v>310200</v>
      </c>
      <c r="V29" t="str">
        <f t="shared" si="3"/>
        <v>200-Correctional Operations</v>
      </c>
      <c r="Z29" t="str">
        <f t="shared" si="4"/>
        <v/>
      </c>
    </row>
    <row r="30" spans="2:26" ht="14.5" x14ac:dyDescent="0.35">
      <c r="B30" s="71" t="s">
        <v>683</v>
      </c>
      <c r="C30" s="71" t="s">
        <v>403</v>
      </c>
      <c r="D30" t="str">
        <f>LEFT(Table_clallam_Oversight_ActiveFunds[[#This Row],[Fund]],5)</f>
        <v>001-1</v>
      </c>
      <c r="F30" t="s">
        <v>48</v>
      </c>
      <c r="G30">
        <v>27</v>
      </c>
      <c r="H30" s="72" t="s">
        <v>724</v>
      </c>
      <c r="I30" t="str">
        <f t="shared" si="0"/>
        <v>090</v>
      </c>
      <c r="J30" t="str">
        <f t="shared" si="1"/>
        <v>02G-1</v>
      </c>
      <c r="K30" s="73" t="s">
        <v>700</v>
      </c>
      <c r="L30" s="12"/>
      <c r="M30">
        <v>1</v>
      </c>
      <c r="N30" s="50" t="s">
        <v>151</v>
      </c>
      <c r="O30" s="51" t="s">
        <v>52</v>
      </c>
      <c r="P30" s="51" t="s">
        <v>476</v>
      </c>
      <c r="Q30" s="51" t="b">
        <v>0</v>
      </c>
      <c r="R30" s="51" t="s">
        <v>504</v>
      </c>
      <c r="S30" s="49" t="str">
        <f>[2]ActiveFunds!$O30&amp;"-"&amp;[2]ActiveFunds!$R30</f>
        <v>300-Community Supervision</v>
      </c>
      <c r="U30" t="str">
        <f t="shared" si="2"/>
        <v>310300</v>
      </c>
      <c r="V30" t="str">
        <f t="shared" si="3"/>
        <v>300-Community Supervision</v>
      </c>
      <c r="Z30" t="str">
        <f t="shared" si="4"/>
        <v/>
      </c>
    </row>
    <row r="31" spans="2:26" ht="14.5" x14ac:dyDescent="0.35">
      <c r="B31" s="71" t="s">
        <v>683</v>
      </c>
      <c r="C31" s="71" t="s">
        <v>415</v>
      </c>
      <c r="D31" t="str">
        <f>LEFT(Table_clallam_Oversight_ActiveFunds[[#This Row],[Fund]],5)</f>
        <v>001-2</v>
      </c>
      <c r="F31" t="s">
        <v>50</v>
      </c>
      <c r="G31">
        <v>28</v>
      </c>
      <c r="H31" s="72" t="s">
        <v>726</v>
      </c>
      <c r="I31" t="str">
        <f t="shared" si="0"/>
        <v>091</v>
      </c>
      <c r="J31" t="str">
        <f t="shared" si="1"/>
        <v>02H-6</v>
      </c>
      <c r="K31" s="73" t="s">
        <v>992</v>
      </c>
      <c r="L31" s="12"/>
      <c r="M31">
        <v>1</v>
      </c>
      <c r="N31" s="47" t="s">
        <v>151</v>
      </c>
      <c r="O31" s="48" t="s">
        <v>505</v>
      </c>
      <c r="P31" s="48" t="s">
        <v>476</v>
      </c>
      <c r="Q31" s="48" t="b">
        <v>0</v>
      </c>
      <c r="R31" s="48" t="s">
        <v>506</v>
      </c>
      <c r="S31" s="49" t="str">
        <f>[2]ActiveFunds!$O31&amp;"-"&amp;[2]ActiveFunds!$R31</f>
        <v>400-Correctional Industries</v>
      </c>
      <c r="U31" t="str">
        <f t="shared" si="2"/>
        <v>310400</v>
      </c>
      <c r="V31" t="str">
        <f t="shared" si="3"/>
        <v>400-Correctional Industries</v>
      </c>
    </row>
    <row r="32" spans="2:26" ht="14.5" x14ac:dyDescent="0.35">
      <c r="B32" s="71" t="s">
        <v>683</v>
      </c>
      <c r="C32" s="71" t="s">
        <v>684</v>
      </c>
      <c r="D32" t="str">
        <f>LEFT(Table_clallam_Oversight_ActiveFunds[[#This Row],[Fund]],5)</f>
        <v>001-7</v>
      </c>
      <c r="F32" t="s">
        <v>51</v>
      </c>
      <c r="G32">
        <v>29</v>
      </c>
      <c r="H32" s="72" t="s">
        <v>727</v>
      </c>
      <c r="I32" t="str">
        <f t="shared" si="0"/>
        <v>095</v>
      </c>
      <c r="J32" t="str">
        <f t="shared" si="1"/>
        <v>02J-1</v>
      </c>
      <c r="K32" s="73" t="s">
        <v>847</v>
      </c>
      <c r="L32" s="12"/>
      <c r="M32">
        <v>1</v>
      </c>
      <c r="N32" s="47" t="s">
        <v>151</v>
      </c>
      <c r="O32" s="78" t="s">
        <v>650</v>
      </c>
      <c r="P32" s="48" t="s">
        <v>476</v>
      </c>
      <c r="Q32" s="48" t="b">
        <v>0</v>
      </c>
      <c r="R32" s="48" t="s">
        <v>1312</v>
      </c>
      <c r="S32" s="52" t="str">
        <f>[2]ActiveFunds!$O32&amp;"-"&amp;[2]ActiveFunds!$R32</f>
        <v>500-Health Care Services</v>
      </c>
      <c r="U32" t="str">
        <f t="shared" si="2"/>
        <v>310500</v>
      </c>
      <c r="V32" t="str">
        <f t="shared" si="3"/>
        <v>500-Health Care Services</v>
      </c>
    </row>
    <row r="33" spans="2:22" ht="14.5" x14ac:dyDescent="0.35">
      <c r="B33" s="71" t="s">
        <v>683</v>
      </c>
      <c r="C33" s="71" t="s">
        <v>685</v>
      </c>
      <c r="D33" t="str">
        <f>LEFT(Table_clallam_Oversight_ActiveFunds[[#This Row],[Fund]],5)</f>
        <v>001-X</v>
      </c>
      <c r="F33" t="s">
        <v>53</v>
      </c>
      <c r="G33">
        <v>30</v>
      </c>
      <c r="H33" s="72" t="s">
        <v>731</v>
      </c>
      <c r="I33" t="str">
        <f t="shared" si="0"/>
        <v>099</v>
      </c>
      <c r="J33" t="str">
        <f t="shared" si="1"/>
        <v>02K-1</v>
      </c>
      <c r="K33" s="73" t="s">
        <v>851</v>
      </c>
      <c r="L33" s="12"/>
      <c r="M33">
        <v>1</v>
      </c>
      <c r="N33" s="50" t="s">
        <v>151</v>
      </c>
      <c r="O33" s="51" t="s">
        <v>19</v>
      </c>
      <c r="P33" s="51" t="s">
        <v>476</v>
      </c>
      <c r="Q33" s="51" t="b">
        <v>0</v>
      </c>
      <c r="R33" s="51" t="s">
        <v>507</v>
      </c>
      <c r="S33" s="49" t="str">
        <f>[2]ActiveFunds!$O33&amp;"-"&amp;[2]ActiveFunds!$R33</f>
        <v>600-Interagency Payments</v>
      </c>
      <c r="U33" t="str">
        <f t="shared" si="2"/>
        <v>310600</v>
      </c>
      <c r="V33" t="str">
        <f t="shared" si="3"/>
        <v>600-Interagency Payments</v>
      </c>
    </row>
    <row r="34" spans="2:22" ht="14.5" x14ac:dyDescent="0.35">
      <c r="B34" s="71" t="s">
        <v>683</v>
      </c>
      <c r="C34" s="71" t="s">
        <v>686</v>
      </c>
      <c r="D34" t="str">
        <f>LEFT(Table_clallam_Oversight_ActiveFunds[[#This Row],[Fund]],5)</f>
        <v>16A-1</v>
      </c>
      <c r="F34" t="s">
        <v>69</v>
      </c>
      <c r="G34">
        <v>31</v>
      </c>
      <c r="H34" s="72" t="s">
        <v>732</v>
      </c>
      <c r="I34" t="str">
        <f t="shared" si="0"/>
        <v>100</v>
      </c>
      <c r="J34" t="str">
        <f t="shared" si="1"/>
        <v>02M-1</v>
      </c>
      <c r="K34" s="73" t="s">
        <v>1045</v>
      </c>
      <c r="L34" s="12"/>
      <c r="M34">
        <v>1</v>
      </c>
      <c r="N34" s="47" t="s">
        <v>151</v>
      </c>
      <c r="O34" s="48" t="s">
        <v>508</v>
      </c>
      <c r="P34" s="48" t="s">
        <v>476</v>
      </c>
      <c r="Q34" s="48" t="b">
        <v>0</v>
      </c>
      <c r="R34" s="48" t="s">
        <v>509</v>
      </c>
      <c r="S34" s="52" t="str">
        <f>[2]ActiveFunds!$O34&amp;"-"&amp;[2]ActiveFunds!$R34</f>
        <v>700-Offender Change</v>
      </c>
      <c r="U34" t="str">
        <f t="shared" si="2"/>
        <v>310700</v>
      </c>
      <c r="V34" t="str">
        <f t="shared" si="3"/>
        <v>700-Offender Change</v>
      </c>
    </row>
    <row r="35" spans="2:22" ht="14.5" x14ac:dyDescent="0.35">
      <c r="B35" s="71" t="s">
        <v>683</v>
      </c>
      <c r="C35" s="71" t="s">
        <v>687</v>
      </c>
      <c r="D35" t="str">
        <f>LEFT(Table_clallam_Oversight_ActiveFunds[[#This Row],[Fund]],5)</f>
        <v>543-1</v>
      </c>
      <c r="F35" t="s">
        <v>70</v>
      </c>
      <c r="G35">
        <v>32</v>
      </c>
      <c r="H35" s="72" t="s">
        <v>743</v>
      </c>
      <c r="I35" t="str">
        <f t="shared" si="0"/>
        <v>101</v>
      </c>
      <c r="J35" t="str">
        <f t="shared" si="1"/>
        <v>02P-1</v>
      </c>
      <c r="K35" s="73" t="s">
        <v>1097</v>
      </c>
      <c r="L35" s="12"/>
      <c r="M35">
        <v>1</v>
      </c>
      <c r="N35" s="50" t="s">
        <v>154</v>
      </c>
      <c r="O35" s="51" t="s">
        <v>155</v>
      </c>
      <c r="P35" s="51" t="s">
        <v>476</v>
      </c>
      <c r="Q35" s="51" t="b">
        <v>0</v>
      </c>
      <c r="R35" s="51" t="s">
        <v>510</v>
      </c>
      <c r="S35" s="49" t="str">
        <f>[2]ActiveFunds!$O35&amp;"-"&amp;[2]ActiveFunds!$R35</f>
        <v>PCA-Policy Coordination &amp; Administration</v>
      </c>
      <c r="U35" t="str">
        <f t="shared" si="2"/>
        <v>340PCA</v>
      </c>
      <c r="V35" t="str">
        <f t="shared" si="3"/>
        <v>PCA-Policy Coordination &amp; Administration</v>
      </c>
    </row>
    <row r="36" spans="2:22" ht="14.5" x14ac:dyDescent="0.35">
      <c r="B36" s="71" t="s">
        <v>688</v>
      </c>
      <c r="C36" s="71" t="s">
        <v>403</v>
      </c>
      <c r="D36" t="str">
        <f>LEFT(Table_clallam_Oversight_ActiveFunds[[#This Row],[Fund]],5)</f>
        <v>001-1</v>
      </c>
      <c r="F36" t="s">
        <v>71</v>
      </c>
      <c r="G36">
        <v>33</v>
      </c>
      <c r="H36" s="72" t="s">
        <v>744</v>
      </c>
      <c r="I36" t="str">
        <f t="shared" ref="I36:I67" si="5">LEFT(H36,3)</f>
        <v>102</v>
      </c>
      <c r="J36" t="str">
        <f t="shared" si="1"/>
        <v>02R-1</v>
      </c>
      <c r="K36" s="73" t="s">
        <v>963</v>
      </c>
      <c r="L36" s="12"/>
      <c r="M36">
        <v>1</v>
      </c>
      <c r="N36" s="47" t="s">
        <v>154</v>
      </c>
      <c r="O36" s="48" t="s">
        <v>156</v>
      </c>
      <c r="P36" s="48" t="s">
        <v>476</v>
      </c>
      <c r="Q36" s="48" t="b">
        <v>0</v>
      </c>
      <c r="R36" s="48" t="s">
        <v>1313</v>
      </c>
      <c r="S36" s="52" t="str">
        <f>[2]ActiveFunds!$O36&amp;"-"&amp;[2]ActiveFunds!$R36</f>
        <v>SFA-Student Financial Services</v>
      </c>
      <c r="U36" t="str">
        <f t="shared" si="2"/>
        <v>340SFA</v>
      </c>
      <c r="V36" t="str">
        <f t="shared" si="3"/>
        <v>SFA-Student Financial Services</v>
      </c>
    </row>
    <row r="37" spans="2:22" ht="14.5" x14ac:dyDescent="0.35">
      <c r="B37" s="71" t="s">
        <v>688</v>
      </c>
      <c r="C37" s="71" t="s">
        <v>415</v>
      </c>
      <c r="D37" t="str">
        <f>LEFT(Table_clallam_Oversight_ActiveFunds[[#This Row],[Fund]],5)</f>
        <v>001-2</v>
      </c>
      <c r="F37" t="s">
        <v>74</v>
      </c>
      <c r="G37">
        <v>34</v>
      </c>
      <c r="H37" s="72" t="s">
        <v>748</v>
      </c>
      <c r="I37" t="str">
        <f t="shared" si="5"/>
        <v>103</v>
      </c>
      <c r="J37" t="str">
        <f t="shared" si="1"/>
        <v>02W-1</v>
      </c>
      <c r="K37" s="73" t="s">
        <v>831</v>
      </c>
      <c r="L37" s="12"/>
      <c r="M37">
        <v>1</v>
      </c>
      <c r="N37" s="50" t="s">
        <v>160</v>
      </c>
      <c r="O37" s="51" t="s">
        <v>150</v>
      </c>
      <c r="P37" s="51" t="s">
        <v>476</v>
      </c>
      <c r="Q37" s="48" t="b">
        <v>0</v>
      </c>
      <c r="R37" s="51" t="s">
        <v>1314</v>
      </c>
      <c r="S37" s="49" t="str">
        <f>[2]ActiveFunds!$O37&amp;"-"&amp;[2]ActiveFunds!$R37</f>
        <v xml:space="preserve">010-OSPI &amp; Statewide Programs                                   </v>
      </c>
      <c r="U37" t="str">
        <f t="shared" si="2"/>
        <v>350010</v>
      </c>
      <c r="V37" t="str">
        <f t="shared" si="3"/>
        <v xml:space="preserve">010-OSPI &amp; Statewide Programs                                   </v>
      </c>
    </row>
    <row r="38" spans="2:22" ht="14.5" x14ac:dyDescent="0.35">
      <c r="B38" s="71" t="s">
        <v>688</v>
      </c>
      <c r="C38" s="71" t="s">
        <v>684</v>
      </c>
      <c r="D38" t="str">
        <f>LEFT(Table_clallam_Oversight_ActiveFunds[[#This Row],[Fund]],5)</f>
        <v>001-7</v>
      </c>
      <c r="F38" t="s">
        <v>76</v>
      </c>
      <c r="G38">
        <v>35</v>
      </c>
      <c r="H38" s="72" t="s">
        <v>776</v>
      </c>
      <c r="I38" t="str">
        <f t="shared" si="5"/>
        <v>104</v>
      </c>
      <c r="J38" t="str">
        <f t="shared" si="1"/>
        <v>030-6</v>
      </c>
      <c r="K38" s="73" t="s">
        <v>1172</v>
      </c>
      <c r="L38" s="12"/>
      <c r="M38">
        <v>1</v>
      </c>
      <c r="N38" s="47" t="s">
        <v>160</v>
      </c>
      <c r="O38" s="48" t="s">
        <v>1315</v>
      </c>
      <c r="P38" s="48" t="s">
        <v>476</v>
      </c>
      <c r="Q38" s="48" t="b">
        <v>0</v>
      </c>
      <c r="R38" s="48" t="s">
        <v>1316</v>
      </c>
      <c r="S38" s="52" t="str">
        <f>[2]ActiveFunds!$O38&amp;"-"&amp;[2]ActiveFunds!$R38</f>
        <v xml:space="preserve">01X-State Board of Education                                    </v>
      </c>
      <c r="U38" t="str">
        <f t="shared" si="2"/>
        <v>35001X</v>
      </c>
      <c r="V38" t="str">
        <f t="shared" si="3"/>
        <v xml:space="preserve">01X-State Board of Education                                    </v>
      </c>
    </row>
    <row r="39" spans="2:22" ht="14.5" x14ac:dyDescent="0.35">
      <c r="B39" s="71" t="s">
        <v>688</v>
      </c>
      <c r="C39" s="71" t="s">
        <v>686</v>
      </c>
      <c r="D39" t="str">
        <f>LEFT(Table_clallam_Oversight_ActiveFunds[[#This Row],[Fund]],5)</f>
        <v>16A-1</v>
      </c>
      <c r="F39" t="s">
        <v>78</v>
      </c>
      <c r="G39">
        <v>36</v>
      </c>
      <c r="H39" s="72" t="s">
        <v>778</v>
      </c>
      <c r="I39" t="str">
        <f t="shared" si="5"/>
        <v>105</v>
      </c>
      <c r="J39" t="str">
        <f t="shared" si="1"/>
        <v>031-1</v>
      </c>
      <c r="K39" s="73" t="s">
        <v>829</v>
      </c>
      <c r="L39" s="12"/>
      <c r="M39">
        <v>1</v>
      </c>
      <c r="N39" s="50" t="s">
        <v>160</v>
      </c>
      <c r="O39" s="51" t="s">
        <v>1317</v>
      </c>
      <c r="P39" s="51" t="s">
        <v>476</v>
      </c>
      <c r="Q39" s="48" t="b">
        <v>0</v>
      </c>
      <c r="R39" s="51" t="s">
        <v>1318</v>
      </c>
      <c r="S39" s="49" t="str">
        <f>[2]ActiveFunds!$O39&amp;"-"&amp;[2]ActiveFunds!$R39</f>
        <v xml:space="preserve">01Y-Professional Educator Standards Board                       </v>
      </c>
      <c r="U39" t="str">
        <f t="shared" si="2"/>
        <v>35001Y</v>
      </c>
      <c r="V39" t="str">
        <f t="shared" si="3"/>
        <v xml:space="preserve">01Y-Professional Educator Standards Board                       </v>
      </c>
    </row>
    <row r="40" spans="2:22" ht="14.5" x14ac:dyDescent="0.35">
      <c r="B40" s="71" t="s">
        <v>689</v>
      </c>
      <c r="C40" s="71" t="s">
        <v>403</v>
      </c>
      <c r="D40" t="str">
        <f>LEFT(Table_clallam_Oversight_ActiveFunds[[#This Row],[Fund]],5)</f>
        <v>001-1</v>
      </c>
      <c r="F40" t="s">
        <v>80</v>
      </c>
      <c r="G40">
        <v>37</v>
      </c>
      <c r="H40" s="72" t="s">
        <v>788</v>
      </c>
      <c r="I40" t="str">
        <f t="shared" si="5"/>
        <v>107</v>
      </c>
      <c r="J40" t="str">
        <f t="shared" si="1"/>
        <v>032-1</v>
      </c>
      <c r="K40" s="73" t="s">
        <v>1098</v>
      </c>
      <c r="L40" s="12"/>
      <c r="M40">
        <v>1</v>
      </c>
      <c r="N40" s="47" t="s">
        <v>160</v>
      </c>
      <c r="O40" s="48" t="s">
        <v>1319</v>
      </c>
      <c r="P40" s="48" t="s">
        <v>476</v>
      </c>
      <c r="Q40" s="48" t="b">
        <v>0</v>
      </c>
      <c r="R40" s="48" t="s">
        <v>1320</v>
      </c>
      <c r="S40" s="52" t="str">
        <f>[2]ActiveFunds!$O40&amp;"-"&amp;[2]ActiveFunds!$R40</f>
        <v xml:space="preserve">01Z-Hold Harmless Payments                                      </v>
      </c>
      <c r="U40" t="str">
        <f t="shared" si="2"/>
        <v>35001Z</v>
      </c>
      <c r="V40" t="str">
        <f t="shared" si="3"/>
        <v xml:space="preserve">01Z-Hold Harmless Payments                                      </v>
      </c>
    </row>
    <row r="41" spans="2:22" ht="14.5" x14ac:dyDescent="0.35">
      <c r="B41" s="71" t="s">
        <v>689</v>
      </c>
      <c r="C41" s="71" t="s">
        <v>415</v>
      </c>
      <c r="D41" t="str">
        <f>LEFT(Table_clallam_Oversight_ActiveFunds[[#This Row],[Fund]],5)</f>
        <v>001-2</v>
      </c>
      <c r="F41" t="s">
        <v>81</v>
      </c>
      <c r="G41">
        <v>38</v>
      </c>
      <c r="H41" s="72" t="s">
        <v>811</v>
      </c>
      <c r="I41" t="str">
        <f t="shared" si="5"/>
        <v>110</v>
      </c>
      <c r="J41" t="str">
        <f t="shared" si="1"/>
        <v>039-1</v>
      </c>
      <c r="K41" s="73" t="s">
        <v>1046</v>
      </c>
      <c r="L41" s="12"/>
      <c r="M41">
        <v>1</v>
      </c>
      <c r="N41" s="50" t="s">
        <v>160</v>
      </c>
      <c r="O41" s="51" t="s">
        <v>511</v>
      </c>
      <c r="P41" s="51" t="s">
        <v>476</v>
      </c>
      <c r="Q41" s="48" t="b">
        <v>0</v>
      </c>
      <c r="R41" s="51" t="s">
        <v>1321</v>
      </c>
      <c r="S41" s="49" t="str">
        <f>[2]ActiveFunds!$O41&amp;"-"&amp;[2]ActiveFunds!$R41</f>
        <v xml:space="preserve">021-General Apportionment                                       </v>
      </c>
      <c r="U41" t="str">
        <f t="shared" si="2"/>
        <v>350021</v>
      </c>
      <c r="V41" t="str">
        <f t="shared" si="3"/>
        <v xml:space="preserve">021-General Apportionment                                       </v>
      </c>
    </row>
    <row r="42" spans="2:22" ht="14.5" x14ac:dyDescent="0.35">
      <c r="B42" s="71" t="s">
        <v>689</v>
      </c>
      <c r="C42" s="71" t="s">
        <v>686</v>
      </c>
      <c r="D42" t="str">
        <f>LEFT(Table_clallam_Oversight_ActiveFunds[[#This Row],[Fund]],5)</f>
        <v>16A-1</v>
      </c>
      <c r="F42" t="s">
        <v>82</v>
      </c>
      <c r="G42">
        <v>39</v>
      </c>
      <c r="H42" s="72" t="s">
        <v>815</v>
      </c>
      <c r="I42" t="str">
        <f t="shared" si="5"/>
        <v>116</v>
      </c>
      <c r="J42" t="str">
        <f t="shared" si="1"/>
        <v>039-2</v>
      </c>
      <c r="K42" s="73" t="s">
        <v>1047</v>
      </c>
      <c r="L42" s="12"/>
      <c r="M42">
        <v>1</v>
      </c>
      <c r="N42" s="47" t="s">
        <v>160</v>
      </c>
      <c r="O42" s="48" t="s">
        <v>512</v>
      </c>
      <c r="P42" s="48" t="s">
        <v>476</v>
      </c>
      <c r="Q42" s="48" t="b">
        <v>0</v>
      </c>
      <c r="R42" s="48" t="s">
        <v>1322</v>
      </c>
      <c r="S42" s="52" t="str">
        <f>[2]ActiveFunds!$O42&amp;"-"&amp;[2]ActiveFunds!$R42</f>
        <v xml:space="preserve">022-Pupil Transportation                                        </v>
      </c>
      <c r="U42" t="str">
        <f t="shared" si="2"/>
        <v>350022</v>
      </c>
      <c r="V42" t="str">
        <f t="shared" si="3"/>
        <v xml:space="preserve">022-Pupil Transportation                                        </v>
      </c>
    </row>
    <row r="43" spans="2:22" ht="14.5" x14ac:dyDescent="0.35">
      <c r="B43" s="71" t="s">
        <v>689</v>
      </c>
      <c r="C43" s="71" t="s">
        <v>690</v>
      </c>
      <c r="D43" t="str">
        <f>LEFT(Table_clallam_Oversight_ActiveFunds[[#This Row],[Fund]],5)</f>
        <v>17L-6</v>
      </c>
      <c r="F43" t="s">
        <v>83</v>
      </c>
      <c r="G43">
        <v>40</v>
      </c>
      <c r="H43" s="72" t="s">
        <v>818</v>
      </c>
      <c r="I43" t="str">
        <f t="shared" si="5"/>
        <v>117</v>
      </c>
      <c r="J43" t="str">
        <f t="shared" si="1"/>
        <v>039-7</v>
      </c>
      <c r="K43" s="73" t="s">
        <v>1048</v>
      </c>
      <c r="L43" s="12"/>
      <c r="M43">
        <v>1</v>
      </c>
      <c r="N43" s="50" t="s">
        <v>160</v>
      </c>
      <c r="O43" s="51" t="s">
        <v>113</v>
      </c>
      <c r="P43" s="51" t="s">
        <v>476</v>
      </c>
      <c r="Q43" s="48" t="b">
        <v>0</v>
      </c>
      <c r="R43" s="51" t="s">
        <v>1323</v>
      </c>
      <c r="S43" s="49" t="str">
        <f>[2]ActiveFunds!$O43&amp;"-"&amp;[2]ActiveFunds!$R43</f>
        <v xml:space="preserve">025-School Food Services                                        </v>
      </c>
      <c r="U43" t="str">
        <f t="shared" si="2"/>
        <v>350025</v>
      </c>
      <c r="V43" t="str">
        <f t="shared" si="3"/>
        <v xml:space="preserve">025-School Food Services                                        </v>
      </c>
    </row>
    <row r="44" spans="2:22" ht="14.5" x14ac:dyDescent="0.35">
      <c r="B44" s="71" t="s">
        <v>691</v>
      </c>
      <c r="C44" s="71" t="s">
        <v>403</v>
      </c>
      <c r="D44" t="str">
        <f>LEFT(Table_clallam_Oversight_ActiveFunds[[#This Row],[Fund]],5)</f>
        <v>001-1</v>
      </c>
      <c r="F44" t="s">
        <v>86</v>
      </c>
      <c r="G44">
        <v>41</v>
      </c>
      <c r="H44" s="72" t="s">
        <v>821</v>
      </c>
      <c r="I44" t="str">
        <f t="shared" si="5"/>
        <v>118</v>
      </c>
      <c r="J44" t="str">
        <f t="shared" si="1"/>
        <v>03B-1</v>
      </c>
      <c r="K44" s="73" t="s">
        <v>242</v>
      </c>
      <c r="L44" s="12"/>
      <c r="M44">
        <v>1</v>
      </c>
      <c r="N44" s="47" t="s">
        <v>160</v>
      </c>
      <c r="O44" s="48" t="s">
        <v>132</v>
      </c>
      <c r="P44" s="48" t="s">
        <v>476</v>
      </c>
      <c r="Q44" s="48" t="b">
        <v>0</v>
      </c>
      <c r="R44" s="48" t="s">
        <v>1324</v>
      </c>
      <c r="S44" s="52" t="str">
        <f>[2]ActiveFunds!$O44&amp;"-"&amp;[2]ActiveFunds!$R44</f>
        <v xml:space="preserve">026-Special Education                                           </v>
      </c>
      <c r="U44" t="str">
        <f t="shared" si="2"/>
        <v>350026</v>
      </c>
      <c r="V44" t="str">
        <f t="shared" si="3"/>
        <v xml:space="preserve">026-Special Education                                           </v>
      </c>
    </row>
    <row r="45" spans="2:22" ht="14.5" x14ac:dyDescent="0.35">
      <c r="B45" s="71" t="s">
        <v>691</v>
      </c>
      <c r="C45" s="71" t="s">
        <v>692</v>
      </c>
      <c r="D45" t="str">
        <f>LEFT(Table_clallam_Oversight_ActiveFunds[[#This Row],[Fund]],5)</f>
        <v>09R-1</v>
      </c>
      <c r="F45" t="s">
        <v>88</v>
      </c>
      <c r="G45">
        <v>42</v>
      </c>
      <c r="H45" s="72" t="s">
        <v>822</v>
      </c>
      <c r="I45" t="str">
        <f t="shared" si="5"/>
        <v>119</v>
      </c>
      <c r="J45" t="str">
        <f t="shared" si="1"/>
        <v>03C-1</v>
      </c>
      <c r="K45" s="73" t="s">
        <v>790</v>
      </c>
      <c r="L45" s="12"/>
      <c r="M45">
        <v>1</v>
      </c>
      <c r="N45" s="50" t="s">
        <v>160</v>
      </c>
      <c r="O45" s="51" t="s">
        <v>513</v>
      </c>
      <c r="P45" s="51" t="s">
        <v>476</v>
      </c>
      <c r="Q45" s="48" t="b">
        <v>0</v>
      </c>
      <c r="R45" s="51" t="s">
        <v>1325</v>
      </c>
      <c r="S45" s="49" t="str">
        <f>[2]ActiveFunds!$O45&amp;"-"&amp;[2]ActiveFunds!$R45</f>
        <v xml:space="preserve">028-Educational Service Districts                               </v>
      </c>
      <c r="U45" t="str">
        <f t="shared" si="2"/>
        <v>350028</v>
      </c>
      <c r="V45" t="str">
        <f t="shared" si="3"/>
        <v xml:space="preserve">028-Educational Service Districts                               </v>
      </c>
    </row>
    <row r="46" spans="2:22" ht="14.5" x14ac:dyDescent="0.35">
      <c r="B46" s="71" t="s">
        <v>691</v>
      </c>
      <c r="C46" s="71" t="s">
        <v>693</v>
      </c>
      <c r="D46" t="str">
        <f>LEFT(Table_clallam_Oversight_ActiveFunds[[#This Row],[Fund]],5)</f>
        <v>26B-1</v>
      </c>
      <c r="F46" t="s">
        <v>92</v>
      </c>
      <c r="G46">
        <v>43</v>
      </c>
      <c r="H46" s="72" t="s">
        <v>823</v>
      </c>
      <c r="I46" t="str">
        <f t="shared" si="5"/>
        <v>120</v>
      </c>
      <c r="J46" t="str">
        <f t="shared" si="1"/>
        <v>03F-1</v>
      </c>
      <c r="K46" s="73" t="s">
        <v>947</v>
      </c>
      <c r="L46" s="12"/>
      <c r="M46">
        <v>1</v>
      </c>
      <c r="N46" s="47" t="s">
        <v>160</v>
      </c>
      <c r="O46" s="48" t="s">
        <v>514</v>
      </c>
      <c r="P46" s="48" t="s">
        <v>476</v>
      </c>
      <c r="Q46" s="48" t="b">
        <v>0</v>
      </c>
      <c r="R46" s="48" t="s">
        <v>1326</v>
      </c>
      <c r="S46" s="52" t="str">
        <f>[2]ActiveFunds!$O46&amp;"-"&amp;[2]ActiveFunds!$R46</f>
        <v xml:space="preserve">029-Levy Equalization                                           </v>
      </c>
      <c r="U46" t="str">
        <f t="shared" si="2"/>
        <v>350029</v>
      </c>
      <c r="V46" t="str">
        <f t="shared" si="3"/>
        <v xml:space="preserve">029-Levy Equalization                                           </v>
      </c>
    </row>
    <row r="47" spans="2:22" ht="14.5" x14ac:dyDescent="0.35">
      <c r="B47" s="71" t="s">
        <v>691</v>
      </c>
      <c r="C47" s="71" t="s">
        <v>694</v>
      </c>
      <c r="D47" t="str">
        <f>LEFT(Table_clallam_Oversight_ActiveFunds[[#This Row],[Fund]],5)</f>
        <v>081-1</v>
      </c>
      <c r="F47" t="s">
        <v>93</v>
      </c>
      <c r="G47">
        <v>44</v>
      </c>
      <c r="H47" s="72" t="s">
        <v>824</v>
      </c>
      <c r="I47" t="str">
        <f t="shared" si="5"/>
        <v>124</v>
      </c>
      <c r="J47" t="str">
        <f t="shared" si="1"/>
        <v>03L-1</v>
      </c>
      <c r="K47" s="73" t="s">
        <v>873</v>
      </c>
      <c r="L47" s="12"/>
      <c r="M47">
        <v>1</v>
      </c>
      <c r="N47" s="50" t="s">
        <v>160</v>
      </c>
      <c r="O47" s="51" t="s">
        <v>515</v>
      </c>
      <c r="P47" s="51" t="s">
        <v>476</v>
      </c>
      <c r="Q47" s="48" t="b">
        <v>0</v>
      </c>
      <c r="R47" s="51" t="s">
        <v>1327</v>
      </c>
      <c r="S47" s="49" t="str">
        <f>[2]ActiveFunds!$O47&amp;"-"&amp;[2]ActiveFunds!$R47</f>
        <v xml:space="preserve">032-Elementary &amp; Secondary School Improvement                   </v>
      </c>
      <c r="U47" t="str">
        <f t="shared" si="2"/>
        <v>350032</v>
      </c>
      <c r="V47" t="str">
        <f t="shared" si="3"/>
        <v xml:space="preserve">032-Elementary &amp; Secondary School Improvement                   </v>
      </c>
    </row>
    <row r="48" spans="2:22" ht="14.5" x14ac:dyDescent="0.35">
      <c r="B48" s="71" t="s">
        <v>695</v>
      </c>
      <c r="C48" s="71" t="s">
        <v>403</v>
      </c>
      <c r="D48" t="str">
        <f>LEFT(Table_clallam_Oversight_ActiveFunds[[#This Row],[Fund]],5)</f>
        <v>001-1</v>
      </c>
      <c r="F48" t="s">
        <v>95</v>
      </c>
      <c r="G48">
        <v>45</v>
      </c>
      <c r="H48" s="72" t="s">
        <v>828</v>
      </c>
      <c r="I48" t="str">
        <f t="shared" si="5"/>
        <v>126</v>
      </c>
      <c r="J48" t="str">
        <f t="shared" si="1"/>
        <v>03M-1</v>
      </c>
      <c r="K48" s="73" t="s">
        <v>874</v>
      </c>
      <c r="L48" s="12"/>
      <c r="M48">
        <v>1</v>
      </c>
      <c r="N48" s="47" t="s">
        <v>160</v>
      </c>
      <c r="O48" s="48" t="s">
        <v>18</v>
      </c>
      <c r="P48" s="48" t="s">
        <v>476</v>
      </c>
      <c r="Q48" s="48" t="b">
        <v>0</v>
      </c>
      <c r="R48" s="48" t="s">
        <v>1328</v>
      </c>
      <c r="S48" s="52" t="str">
        <f>[2]ActiveFunds!$O48&amp;"-"&amp;[2]ActiveFunds!$R48</f>
        <v xml:space="preserve">035-Institutional Education                                     </v>
      </c>
      <c r="U48" t="str">
        <f t="shared" si="2"/>
        <v>350035</v>
      </c>
      <c r="V48" t="str">
        <f t="shared" si="3"/>
        <v xml:space="preserve">035-Institutional Education                                     </v>
      </c>
    </row>
    <row r="49" spans="2:22" ht="14.5" x14ac:dyDescent="0.35">
      <c r="B49" s="71" t="s">
        <v>695</v>
      </c>
      <c r="C49" s="71" t="s">
        <v>415</v>
      </c>
      <c r="D49" t="str">
        <f>LEFT(Table_clallam_Oversight_ActiveFunds[[#This Row],[Fund]],5)</f>
        <v>001-2</v>
      </c>
      <c r="F49" t="s">
        <v>97</v>
      </c>
      <c r="G49">
        <v>46</v>
      </c>
      <c r="H49" s="72" t="s">
        <v>830</v>
      </c>
      <c r="I49" t="str">
        <f t="shared" si="5"/>
        <v>140</v>
      </c>
      <c r="J49" t="str">
        <f t="shared" si="1"/>
        <v>03N-1</v>
      </c>
      <c r="K49" s="73" t="s">
        <v>832</v>
      </c>
      <c r="L49" s="12"/>
      <c r="M49">
        <v>1</v>
      </c>
      <c r="N49" s="50" t="s">
        <v>160</v>
      </c>
      <c r="O49" s="51" t="s">
        <v>25</v>
      </c>
      <c r="P49" s="51" t="s">
        <v>476</v>
      </c>
      <c r="Q49" s="48" t="b">
        <v>0</v>
      </c>
      <c r="R49" s="51" t="s">
        <v>1329</v>
      </c>
      <c r="S49" s="49" t="str">
        <f>[2]ActiveFunds!$O49&amp;"-"&amp;[2]ActiveFunds!$R49</f>
        <v xml:space="preserve">045-Education of Highly Capable Students                        </v>
      </c>
      <c r="U49" t="str">
        <f t="shared" si="2"/>
        <v>350045</v>
      </c>
      <c r="V49" t="str">
        <f t="shared" si="3"/>
        <v xml:space="preserve">045-Education of Highly Capable Students                        </v>
      </c>
    </row>
    <row r="50" spans="2:22" ht="14.5" x14ac:dyDescent="0.35">
      <c r="B50" s="71" t="s">
        <v>695</v>
      </c>
      <c r="C50" s="71" t="s">
        <v>684</v>
      </c>
      <c r="D50" t="str">
        <f>LEFT(Table_clallam_Oversight_ActiveFunds[[#This Row],[Fund]],5)</f>
        <v>001-7</v>
      </c>
      <c r="F50" t="s">
        <v>99</v>
      </c>
      <c r="G50">
        <v>47</v>
      </c>
      <c r="H50" s="72" t="s">
        <v>837</v>
      </c>
      <c r="I50" t="str">
        <f t="shared" si="5"/>
        <v>142</v>
      </c>
      <c r="J50" t="str">
        <f t="shared" si="1"/>
        <v>03P-1</v>
      </c>
      <c r="K50" s="73" t="s">
        <v>875</v>
      </c>
      <c r="L50" s="12"/>
      <c r="M50">
        <v>1</v>
      </c>
      <c r="N50" s="47" t="s">
        <v>160</v>
      </c>
      <c r="O50" s="48" t="s">
        <v>29</v>
      </c>
      <c r="P50" s="48" t="s">
        <v>476</v>
      </c>
      <c r="Q50" s="48" t="b">
        <v>0</v>
      </c>
      <c r="R50" s="48" t="s">
        <v>1330</v>
      </c>
      <c r="S50" s="52" t="str">
        <f>[2]ActiveFunds!$O50&amp;"-"&amp;[2]ActiveFunds!$R50</f>
        <v xml:space="preserve">055-Education Reform                                            </v>
      </c>
      <c r="U50" t="str">
        <f t="shared" si="2"/>
        <v>350055</v>
      </c>
      <c r="V50" t="str">
        <f t="shared" si="3"/>
        <v xml:space="preserve">055-Education Reform                                            </v>
      </c>
    </row>
    <row r="51" spans="2:22" ht="14.5" x14ac:dyDescent="0.35">
      <c r="B51" s="71" t="s">
        <v>695</v>
      </c>
      <c r="C51" s="71" t="s">
        <v>696</v>
      </c>
      <c r="D51" t="str">
        <f>LEFT(Table_clallam_Oversight_ActiveFunds[[#This Row],[Fund]],5)</f>
        <v>001-A</v>
      </c>
      <c r="F51" t="s">
        <v>101</v>
      </c>
      <c r="G51">
        <v>48</v>
      </c>
      <c r="H51" s="72" t="s">
        <v>838</v>
      </c>
      <c r="I51" t="str">
        <f t="shared" si="5"/>
        <v>147</v>
      </c>
      <c r="J51" t="str">
        <f t="shared" si="1"/>
        <v>03R-1</v>
      </c>
      <c r="K51" s="73" t="s">
        <v>964</v>
      </c>
      <c r="L51" s="12"/>
      <c r="M51">
        <v>1</v>
      </c>
      <c r="N51" s="50" t="s">
        <v>160</v>
      </c>
      <c r="O51" s="51" t="s">
        <v>1331</v>
      </c>
      <c r="P51" s="51" t="s">
        <v>476</v>
      </c>
      <c r="Q51" s="48" t="b">
        <v>0</v>
      </c>
      <c r="R51" s="51" t="s">
        <v>1332</v>
      </c>
      <c r="S51" s="49" t="str">
        <f>[2]ActiveFunds!$O51&amp;"-"&amp;[2]ActiveFunds!$R51</f>
        <v xml:space="preserve">05X-Grants and Pass-Through Funding                             </v>
      </c>
      <c r="U51" t="str">
        <f t="shared" si="2"/>
        <v>35005X</v>
      </c>
      <c r="V51" t="str">
        <f t="shared" si="3"/>
        <v xml:space="preserve">05X-Grants and Pass-Through Funding                             </v>
      </c>
    </row>
    <row r="52" spans="2:22" ht="14.5" x14ac:dyDescent="0.35">
      <c r="B52" s="71" t="s">
        <v>695</v>
      </c>
      <c r="C52" s="71" t="s">
        <v>697</v>
      </c>
      <c r="D52" t="str">
        <f>LEFT(Table_clallam_Oversight_ActiveFunds[[#This Row],[Fund]],5)</f>
        <v>001-C</v>
      </c>
      <c r="F52" t="s">
        <v>103</v>
      </c>
      <c r="G52">
        <v>49</v>
      </c>
      <c r="H52" s="72" t="s">
        <v>840</v>
      </c>
      <c r="I52" t="str">
        <f t="shared" si="5"/>
        <v>160</v>
      </c>
      <c r="J52" t="str">
        <f t="shared" si="1"/>
        <v>041-1</v>
      </c>
      <c r="K52" s="73" t="s">
        <v>1173</v>
      </c>
      <c r="L52" s="12"/>
      <c r="M52">
        <v>1</v>
      </c>
      <c r="N52" s="47" t="s">
        <v>160</v>
      </c>
      <c r="O52" s="48" t="s">
        <v>487</v>
      </c>
      <c r="P52" s="48" t="s">
        <v>476</v>
      </c>
      <c r="Q52" s="48" t="b">
        <v>0</v>
      </c>
      <c r="R52" s="48" t="s">
        <v>1333</v>
      </c>
      <c r="S52" s="52" t="str">
        <f>[2]ActiveFunds!$O52&amp;"-"&amp;[2]ActiveFunds!$R52</f>
        <v xml:space="preserve">060-Transitional Bilingual Instruction                          </v>
      </c>
      <c r="U52" t="str">
        <f t="shared" si="2"/>
        <v>350060</v>
      </c>
      <c r="V52" t="str">
        <f t="shared" si="3"/>
        <v xml:space="preserve">060-Transitional Bilingual Instruction                          </v>
      </c>
    </row>
    <row r="53" spans="2:22" ht="14.5" x14ac:dyDescent="0.35">
      <c r="B53" s="71" t="s">
        <v>695</v>
      </c>
      <c r="C53" s="71" t="s">
        <v>698</v>
      </c>
      <c r="D53" t="str">
        <f>LEFT(Table_clallam_Oversight_ActiveFunds[[#This Row],[Fund]],5)</f>
        <v>001-H</v>
      </c>
      <c r="F53" t="s">
        <v>107</v>
      </c>
      <c r="G53">
        <v>50</v>
      </c>
      <c r="H53" s="72" t="s">
        <v>843</v>
      </c>
      <c r="I53" t="str">
        <f t="shared" si="5"/>
        <v>163</v>
      </c>
      <c r="J53" t="str">
        <f t="shared" si="1"/>
        <v>042-1</v>
      </c>
      <c r="K53" s="73" t="s">
        <v>976</v>
      </c>
      <c r="L53" s="12"/>
      <c r="M53">
        <v>1</v>
      </c>
      <c r="N53" s="50" t="s">
        <v>160</v>
      </c>
      <c r="O53" s="51" t="s">
        <v>516</v>
      </c>
      <c r="P53" s="51" t="s">
        <v>476</v>
      </c>
      <c r="Q53" s="48" t="b">
        <v>0</v>
      </c>
      <c r="R53" s="51" t="s">
        <v>1334</v>
      </c>
      <c r="S53" s="49" t="str">
        <f>[2]ActiveFunds!$O53&amp;"-"&amp;[2]ActiveFunds!$R53</f>
        <v xml:space="preserve">061-Learning Assistance Program (LAP)                           </v>
      </c>
      <c r="U53" t="str">
        <f t="shared" si="2"/>
        <v>350061</v>
      </c>
      <c r="V53" t="str">
        <f t="shared" si="3"/>
        <v xml:space="preserve">061-Learning Assistance Program (LAP)                           </v>
      </c>
    </row>
    <row r="54" spans="2:22" ht="14.5" x14ac:dyDescent="0.35">
      <c r="B54" s="71" t="s">
        <v>695</v>
      </c>
      <c r="C54" s="71" t="s">
        <v>685</v>
      </c>
      <c r="D54" t="str">
        <f>LEFT(Table_clallam_Oversight_ActiveFunds[[#This Row],[Fund]],5)</f>
        <v>001-X</v>
      </c>
      <c r="F54" t="s">
        <v>109</v>
      </c>
      <c r="G54">
        <v>51</v>
      </c>
      <c r="H54" s="72" t="s">
        <v>846</v>
      </c>
      <c r="I54" t="str">
        <f t="shared" si="5"/>
        <v>165</v>
      </c>
      <c r="J54" t="str">
        <f t="shared" si="1"/>
        <v>044-1</v>
      </c>
      <c r="K54" s="73" t="s">
        <v>833</v>
      </c>
      <c r="L54" s="12"/>
      <c r="M54">
        <v>1</v>
      </c>
      <c r="N54" s="47" t="s">
        <v>160</v>
      </c>
      <c r="O54" s="48" t="s">
        <v>517</v>
      </c>
      <c r="P54" s="48" t="s">
        <v>476</v>
      </c>
      <c r="Q54" s="48" t="b">
        <v>0</v>
      </c>
      <c r="R54" s="48" t="s">
        <v>1335</v>
      </c>
      <c r="S54" s="52" t="str">
        <f>[2]ActiveFunds!$O54&amp;"-"&amp;[2]ActiveFunds!$R54</f>
        <v xml:space="preserve">068-Charter Schools Apportionment                               </v>
      </c>
      <c r="U54" t="str">
        <f t="shared" si="2"/>
        <v>350068</v>
      </c>
      <c r="V54" t="str">
        <f t="shared" si="3"/>
        <v xml:space="preserve">068-Charter Schools Apportionment                               </v>
      </c>
    </row>
    <row r="55" spans="2:22" ht="14.5" x14ac:dyDescent="0.35">
      <c r="B55" s="71" t="s">
        <v>695</v>
      </c>
      <c r="C55" s="71" t="s">
        <v>699</v>
      </c>
      <c r="D55" t="str">
        <f>LEFT(Table_clallam_Oversight_ActiveFunds[[#This Row],[Fund]],5)</f>
        <v>006-1</v>
      </c>
      <c r="F55" t="s">
        <v>112</v>
      </c>
      <c r="G55">
        <v>52</v>
      </c>
      <c r="H55" s="72" t="s">
        <v>848</v>
      </c>
      <c r="I55" t="str">
        <f t="shared" si="5"/>
        <v>166</v>
      </c>
      <c r="J55" t="str">
        <f t="shared" si="1"/>
        <v>045-1</v>
      </c>
      <c r="K55" s="73" t="s">
        <v>1049</v>
      </c>
      <c r="L55" s="12"/>
      <c r="M55">
        <v>1</v>
      </c>
      <c r="N55" s="50" t="s">
        <v>160</v>
      </c>
      <c r="O55" s="51" t="s">
        <v>167</v>
      </c>
      <c r="P55" s="51" t="s">
        <v>476</v>
      </c>
      <c r="Q55" s="48" t="b">
        <v>0</v>
      </c>
      <c r="R55" s="51" t="s">
        <v>1336</v>
      </c>
      <c r="S55" s="49" t="str">
        <f>[2]ActiveFunds!$O55&amp;"-"&amp;[2]ActiveFunds!$R55</f>
        <v xml:space="preserve">359-Charter School Commission                                   </v>
      </c>
      <c r="U55" t="str">
        <f t="shared" si="2"/>
        <v>350359</v>
      </c>
      <c r="V55" t="str">
        <f t="shared" si="3"/>
        <v xml:space="preserve">359-Charter School Commission                                   </v>
      </c>
    </row>
    <row r="56" spans="2:22" ht="14.5" x14ac:dyDescent="0.35">
      <c r="B56" s="71" t="s">
        <v>695</v>
      </c>
      <c r="C56" s="71" t="s">
        <v>700</v>
      </c>
      <c r="D56" t="str">
        <f>LEFT(Table_clallam_Oversight_ActiveFunds[[#This Row],[Fund]],5)</f>
        <v>02G-1</v>
      </c>
      <c r="F56" t="s">
        <v>64</v>
      </c>
      <c r="G56">
        <v>53</v>
      </c>
      <c r="H56" s="72" t="s">
        <v>850</v>
      </c>
      <c r="I56" t="str">
        <f t="shared" si="5"/>
        <v>167</v>
      </c>
      <c r="J56" t="str">
        <f t="shared" si="1"/>
        <v>045-6</v>
      </c>
      <c r="K56" s="73" t="s">
        <v>853</v>
      </c>
      <c r="L56" s="12"/>
      <c r="M56">
        <v>1</v>
      </c>
      <c r="N56" s="47" t="s">
        <v>160</v>
      </c>
      <c r="O56" s="48" t="s">
        <v>518</v>
      </c>
      <c r="P56" s="48" t="s">
        <v>476</v>
      </c>
      <c r="Q56" s="48" t="b">
        <v>0</v>
      </c>
      <c r="R56" s="48" t="s">
        <v>1337</v>
      </c>
      <c r="S56" s="52" t="str">
        <f>[2]ActiveFunds!$O56&amp;"-"&amp;[2]ActiveFunds!$R56</f>
        <v xml:space="preserve">714-Compensation Adjustments                                    </v>
      </c>
      <c r="U56" t="str">
        <f t="shared" si="2"/>
        <v>350714</v>
      </c>
      <c r="V56" t="str">
        <f t="shared" si="3"/>
        <v xml:space="preserve">714-Compensation Adjustments                                    </v>
      </c>
    </row>
    <row r="57" spans="2:22" ht="14.5" x14ac:dyDescent="0.35">
      <c r="B57" s="71" t="s">
        <v>695</v>
      </c>
      <c r="C57" s="71" t="s">
        <v>701</v>
      </c>
      <c r="D57" t="str">
        <f>LEFT(Table_clallam_Oversight_ActiveFunds[[#This Row],[Fund]],5)</f>
        <v>202-1</v>
      </c>
      <c r="F57" t="s">
        <v>114</v>
      </c>
      <c r="G57">
        <v>54</v>
      </c>
      <c r="H57" s="72" t="s">
        <v>852</v>
      </c>
      <c r="I57" t="str">
        <f t="shared" si="5"/>
        <v>179</v>
      </c>
      <c r="J57" t="str">
        <f t="shared" si="1"/>
        <v>048-1</v>
      </c>
      <c r="K57" s="73" t="s">
        <v>934</v>
      </c>
      <c r="L57" s="12"/>
      <c r="M57">
        <v>1</v>
      </c>
      <c r="N57" s="47" t="s">
        <v>49</v>
      </c>
      <c r="O57" s="48" t="s">
        <v>519</v>
      </c>
      <c r="P57" s="48" t="s">
        <v>520</v>
      </c>
      <c r="Q57" s="48" t="b">
        <v>0</v>
      </c>
      <c r="R57" s="48" t="s">
        <v>521</v>
      </c>
      <c r="S57" s="52" t="str">
        <f>[2]ActiveFunds!$O57&amp;"-"&amp;[2]ActiveFunds!$R57</f>
        <v>B00-Program B - Toll Operations &amp; Maintenance</v>
      </c>
      <c r="U57" t="str">
        <f t="shared" si="2"/>
        <v>405B00</v>
      </c>
      <c r="V57" t="str">
        <f t="shared" si="3"/>
        <v>B00-Program B - Toll Operations &amp; Maintenance</v>
      </c>
    </row>
    <row r="58" spans="2:22" ht="14.5" x14ac:dyDescent="0.35">
      <c r="B58" s="71" t="s">
        <v>695</v>
      </c>
      <c r="C58" s="71" t="s">
        <v>702</v>
      </c>
      <c r="D58" t="str">
        <f>LEFT(Table_clallam_Oversight_ActiveFunds[[#This Row],[Fund]],5)</f>
        <v>24B-1</v>
      </c>
      <c r="F58" t="s">
        <v>117</v>
      </c>
      <c r="G58">
        <v>55</v>
      </c>
      <c r="H58" s="72" t="s">
        <v>857</v>
      </c>
      <c r="I58" t="str">
        <f t="shared" si="5"/>
        <v>185</v>
      </c>
      <c r="J58" t="str">
        <f t="shared" si="1"/>
        <v>04E-1</v>
      </c>
      <c r="K58" s="73" t="s">
        <v>919</v>
      </c>
      <c r="L58" s="12"/>
      <c r="M58">
        <v>1</v>
      </c>
      <c r="N58" s="50" t="s">
        <v>49</v>
      </c>
      <c r="O58" s="51" t="s">
        <v>522</v>
      </c>
      <c r="P58" s="51" t="s">
        <v>520</v>
      </c>
      <c r="Q58" s="51" t="b">
        <v>0</v>
      </c>
      <c r="R58" s="51" t="s">
        <v>523</v>
      </c>
      <c r="S58" s="49" t="str">
        <f>[2]ActiveFunds!$O58&amp;"-"&amp;[2]ActiveFunds!$R58</f>
        <v>C00-Program C - Information Technology</v>
      </c>
      <c r="U58" t="str">
        <f t="shared" si="2"/>
        <v>405C00</v>
      </c>
      <c r="V58" t="str">
        <f t="shared" si="3"/>
        <v>C00-Program C - Information Technology</v>
      </c>
    </row>
    <row r="59" spans="2:22" ht="14.5" x14ac:dyDescent="0.35">
      <c r="B59" s="71" t="s">
        <v>695</v>
      </c>
      <c r="C59" s="71" t="s">
        <v>703</v>
      </c>
      <c r="D59" t="str">
        <f>LEFT(Table_clallam_Oversight_ActiveFunds[[#This Row],[Fund]],5)</f>
        <v>24J-1</v>
      </c>
      <c r="F59" t="s">
        <v>119</v>
      </c>
      <c r="G59">
        <v>56</v>
      </c>
      <c r="H59" s="72" t="s">
        <v>861</v>
      </c>
      <c r="I59" t="str">
        <f t="shared" si="5"/>
        <v>190</v>
      </c>
      <c r="J59" t="str">
        <f t="shared" si="1"/>
        <v>04F-1</v>
      </c>
      <c r="K59" s="73" t="s">
        <v>920</v>
      </c>
      <c r="L59" s="12"/>
      <c r="M59">
        <v>1</v>
      </c>
      <c r="N59" s="47" t="s">
        <v>49</v>
      </c>
      <c r="O59" s="48" t="s">
        <v>524</v>
      </c>
      <c r="P59" s="48" t="s">
        <v>520</v>
      </c>
      <c r="Q59" s="48" t="b">
        <v>0</v>
      </c>
      <c r="R59" s="48" t="s">
        <v>525</v>
      </c>
      <c r="S59" s="52" t="str">
        <f>[2]ActiveFunds!$O59&amp;"-"&amp;[2]ActiveFunds!$R59</f>
        <v>D00-Program D - Facilities - Operating</v>
      </c>
      <c r="U59" t="str">
        <f t="shared" si="2"/>
        <v>405D00</v>
      </c>
      <c r="V59" t="str">
        <f t="shared" si="3"/>
        <v>D00-Program D - Facilities - Operating</v>
      </c>
    </row>
    <row r="60" spans="2:22" ht="14.5" x14ac:dyDescent="0.35">
      <c r="B60" s="71" t="s">
        <v>695</v>
      </c>
      <c r="C60" s="71" t="s">
        <v>704</v>
      </c>
      <c r="D60" t="str">
        <f>LEFT(Table_clallam_Oversight_ActiveFunds[[#This Row],[Fund]],5)</f>
        <v>441-1</v>
      </c>
      <c r="F60" t="s">
        <v>121</v>
      </c>
      <c r="G60">
        <v>57</v>
      </c>
      <c r="H60" s="72" t="s">
        <v>863</v>
      </c>
      <c r="I60" t="str">
        <f t="shared" si="5"/>
        <v>195</v>
      </c>
      <c r="J60" t="str">
        <f t="shared" si="1"/>
        <v>04H-1</v>
      </c>
      <c r="K60" s="73" t="s">
        <v>1174</v>
      </c>
      <c r="L60" s="12"/>
      <c r="M60">
        <v>1</v>
      </c>
      <c r="N60" s="50" t="s">
        <v>49</v>
      </c>
      <c r="O60" s="51" t="s">
        <v>526</v>
      </c>
      <c r="P60" s="51" t="s">
        <v>520</v>
      </c>
      <c r="Q60" s="51" t="b">
        <v>0</v>
      </c>
      <c r="R60" s="51" t="s">
        <v>527</v>
      </c>
      <c r="S60" s="49" t="str">
        <f>[2]ActiveFunds!$O60&amp;"-"&amp;[2]ActiveFunds!$R60</f>
        <v>E00-Program E - Transportation Equipment Fund</v>
      </c>
      <c r="U60" t="str">
        <f t="shared" si="2"/>
        <v>405E00</v>
      </c>
      <c r="V60" t="str">
        <f t="shared" si="3"/>
        <v>E00-Program E - Transportation Equipment Fund</v>
      </c>
    </row>
    <row r="61" spans="2:22" ht="14.5" x14ac:dyDescent="0.35">
      <c r="B61" s="71" t="s">
        <v>695</v>
      </c>
      <c r="C61" s="71" t="s">
        <v>705</v>
      </c>
      <c r="D61" t="str">
        <f>LEFT(Table_clallam_Oversight_ActiveFunds[[#This Row],[Fund]],5)</f>
        <v>447-6</v>
      </c>
      <c r="F61" t="s">
        <v>122</v>
      </c>
      <c r="G61">
        <v>58</v>
      </c>
      <c r="H61" s="72" t="s">
        <v>864</v>
      </c>
      <c r="I61" t="str">
        <f t="shared" si="5"/>
        <v>205</v>
      </c>
      <c r="J61" t="str">
        <f t="shared" si="1"/>
        <v>04M-1</v>
      </c>
      <c r="K61" s="73" t="s">
        <v>1147</v>
      </c>
      <c r="L61" s="12"/>
      <c r="M61">
        <v>1</v>
      </c>
      <c r="N61" s="47" t="s">
        <v>49</v>
      </c>
      <c r="O61" s="48" t="s">
        <v>528</v>
      </c>
      <c r="P61" s="48" t="s">
        <v>520</v>
      </c>
      <c r="Q61" s="48" t="b">
        <v>0</v>
      </c>
      <c r="R61" s="48" t="s">
        <v>529</v>
      </c>
      <c r="S61" s="52" t="str">
        <f>[2]ActiveFunds!$O61&amp;"-"&amp;[2]ActiveFunds!$R61</f>
        <v>F00-Program F - Aviation</v>
      </c>
      <c r="U61" t="str">
        <f t="shared" si="2"/>
        <v>405F00</v>
      </c>
      <c r="V61" t="str">
        <f t="shared" si="3"/>
        <v>F00-Program F - Aviation</v>
      </c>
    </row>
    <row r="62" spans="2:22" ht="14.5" x14ac:dyDescent="0.35">
      <c r="B62" s="71" t="s">
        <v>695</v>
      </c>
      <c r="C62" s="71" t="s">
        <v>706</v>
      </c>
      <c r="D62" t="str">
        <f>LEFT(Table_clallam_Oversight_ActiveFunds[[#This Row],[Fund]],5)</f>
        <v>706-2</v>
      </c>
      <c r="F62" t="s">
        <v>124</v>
      </c>
      <c r="G62">
        <v>59</v>
      </c>
      <c r="H62" s="72" t="s">
        <v>866</v>
      </c>
      <c r="I62" t="str">
        <f t="shared" si="5"/>
        <v>215</v>
      </c>
      <c r="J62" t="str">
        <f t="shared" si="1"/>
        <v>04R-2</v>
      </c>
      <c r="K62" s="73" t="s">
        <v>965</v>
      </c>
      <c r="L62" s="12"/>
      <c r="M62">
        <v>1</v>
      </c>
      <c r="N62" s="50" t="s">
        <v>49</v>
      </c>
      <c r="O62" s="51" t="s">
        <v>530</v>
      </c>
      <c r="P62" s="51" t="s">
        <v>520</v>
      </c>
      <c r="Q62" s="51" t="b">
        <v>0</v>
      </c>
      <c r="R62" s="51" t="s">
        <v>531</v>
      </c>
      <c r="S62" s="49" t="str">
        <f>[2]ActiveFunds!$O62&amp;"-"&amp;[2]ActiveFunds!$R62</f>
        <v>G00-Program G - Local Climate Initiatives</v>
      </c>
      <c r="U62" t="str">
        <f t="shared" si="2"/>
        <v>405G00</v>
      </c>
      <c r="V62" t="str">
        <f t="shared" si="3"/>
        <v>G00-Program G - Local Climate Initiatives</v>
      </c>
    </row>
    <row r="63" spans="2:22" ht="14.5" x14ac:dyDescent="0.35">
      <c r="B63" s="71" t="s">
        <v>695</v>
      </c>
      <c r="C63" s="71" t="s">
        <v>706</v>
      </c>
      <c r="D63" t="str">
        <f>LEFT(Table_clallam_Oversight_ActiveFunds[[#This Row],[Fund]],5)</f>
        <v>706-2</v>
      </c>
      <c r="F63" t="s">
        <v>128</v>
      </c>
      <c r="G63">
        <v>60</v>
      </c>
      <c r="H63" s="72" t="s">
        <v>870</v>
      </c>
      <c r="I63" t="str">
        <f t="shared" si="5"/>
        <v>220</v>
      </c>
      <c r="J63" t="str">
        <f t="shared" si="1"/>
        <v>04V-1</v>
      </c>
      <c r="K63" s="73" t="s">
        <v>876</v>
      </c>
      <c r="L63" s="12"/>
      <c r="M63">
        <v>1</v>
      </c>
      <c r="N63" s="47" t="s">
        <v>49</v>
      </c>
      <c r="O63" s="48" t="s">
        <v>532</v>
      </c>
      <c r="P63" s="48" t="s">
        <v>520</v>
      </c>
      <c r="Q63" s="48" t="b">
        <v>0</v>
      </c>
      <c r="R63" s="48" t="s">
        <v>533</v>
      </c>
      <c r="S63" s="52" t="str">
        <f>[2]ActiveFunds!$O63&amp;"-"&amp;[2]ActiveFunds!$R63</f>
        <v>H00-Program H - Program Delivery Management &amp; Support</v>
      </c>
      <c r="U63" t="str">
        <f t="shared" si="2"/>
        <v>405H00</v>
      </c>
      <c r="V63" t="str">
        <f t="shared" si="3"/>
        <v>H00-Program H - Program Delivery Management &amp; Support</v>
      </c>
    </row>
    <row r="64" spans="2:22" ht="14.5" x14ac:dyDescent="0.35">
      <c r="B64" s="71" t="s">
        <v>707</v>
      </c>
      <c r="C64" s="71" t="s">
        <v>403</v>
      </c>
      <c r="D64" t="str">
        <f>LEFT(Table_clallam_Oversight_ActiveFunds[[#This Row],[Fund]],5)</f>
        <v>001-1</v>
      </c>
      <c r="F64" t="s">
        <v>141</v>
      </c>
      <c r="G64">
        <v>61</v>
      </c>
      <c r="H64" s="72" t="s">
        <v>872</v>
      </c>
      <c r="I64" t="str">
        <f t="shared" si="5"/>
        <v>225</v>
      </c>
      <c r="J64" t="str">
        <f t="shared" si="1"/>
        <v>04W-1</v>
      </c>
      <c r="K64" s="73" t="s">
        <v>966</v>
      </c>
      <c r="L64" s="12"/>
      <c r="M64">
        <v>1</v>
      </c>
      <c r="N64" s="50" t="s">
        <v>49</v>
      </c>
      <c r="O64" s="51" t="s">
        <v>534</v>
      </c>
      <c r="P64" s="51" t="s">
        <v>520</v>
      </c>
      <c r="Q64" s="51" t="b">
        <v>1</v>
      </c>
      <c r="R64" s="51" t="s">
        <v>535</v>
      </c>
      <c r="S64" s="49" t="str">
        <f>[2]ActiveFunds!$O64&amp;"-"&amp;[2]ActiveFunds!$R64</f>
        <v>I-Program I - Highway Construction/Improvements</v>
      </c>
      <c r="U64" t="str">
        <f t="shared" si="2"/>
        <v>405I</v>
      </c>
      <c r="V64" t="str">
        <f t="shared" si="3"/>
        <v>I-Program I - Highway Construction/Improvements</v>
      </c>
    </row>
    <row r="65" spans="2:22" ht="14.5" x14ac:dyDescent="0.35">
      <c r="B65" s="71" t="s">
        <v>707</v>
      </c>
      <c r="C65" s="71" t="s">
        <v>684</v>
      </c>
      <c r="D65" t="str">
        <f>LEFT(Table_clallam_Oversight_ActiveFunds[[#This Row],[Fund]],5)</f>
        <v>001-7</v>
      </c>
      <c r="F65" t="s">
        <v>142</v>
      </c>
      <c r="G65">
        <v>62</v>
      </c>
      <c r="H65" s="72" t="s">
        <v>894</v>
      </c>
      <c r="I65" t="str">
        <f t="shared" si="5"/>
        <v>227</v>
      </c>
      <c r="J65" t="str">
        <f t="shared" si="1"/>
        <v>058-1</v>
      </c>
      <c r="K65" s="73" t="s">
        <v>750</v>
      </c>
      <c r="L65" s="12"/>
      <c r="M65">
        <v>1</v>
      </c>
      <c r="N65" s="47" t="s">
        <v>49</v>
      </c>
      <c r="O65" s="48" t="s">
        <v>536</v>
      </c>
      <c r="P65" s="48" t="s">
        <v>520</v>
      </c>
      <c r="Q65" s="48" t="b">
        <v>0</v>
      </c>
      <c r="R65" s="48" t="s">
        <v>537</v>
      </c>
      <c r="S65" s="52" t="str">
        <f>[2]ActiveFunds!$O65&amp;"-"&amp;[2]ActiveFunds!$R65</f>
        <v>K00-Program K - Public/Private Partnerships</v>
      </c>
      <c r="U65" t="str">
        <f t="shared" si="2"/>
        <v>405K00</v>
      </c>
      <c r="V65" t="str">
        <f t="shared" si="3"/>
        <v>K00-Program K - Public/Private Partnerships</v>
      </c>
    </row>
    <row r="66" spans="2:22" ht="14.5" x14ac:dyDescent="0.35">
      <c r="B66" s="71" t="s">
        <v>707</v>
      </c>
      <c r="C66" s="71" t="s">
        <v>708</v>
      </c>
      <c r="D66" t="str">
        <f>LEFT(Table_clallam_Oversight_ActiveFunds[[#This Row],[Fund]],5)</f>
        <v>07L-6</v>
      </c>
      <c r="F66" t="s">
        <v>52</v>
      </c>
      <c r="G66">
        <v>63</v>
      </c>
      <c r="H66" s="72" t="s">
        <v>897</v>
      </c>
      <c r="I66" t="str">
        <f t="shared" si="5"/>
        <v>228</v>
      </c>
      <c r="J66" t="str">
        <f t="shared" si="1"/>
        <v>05C-1</v>
      </c>
      <c r="K66" s="73" t="s">
        <v>791</v>
      </c>
      <c r="L66" s="12"/>
      <c r="M66">
        <v>1</v>
      </c>
      <c r="N66" s="50" t="s">
        <v>49</v>
      </c>
      <c r="O66" s="51" t="s">
        <v>538</v>
      </c>
      <c r="P66" s="51" t="s">
        <v>520</v>
      </c>
      <c r="Q66" s="51" t="b">
        <v>0</v>
      </c>
      <c r="R66" s="51" t="s">
        <v>539</v>
      </c>
      <c r="S66" s="49" t="str">
        <f>[2]ActiveFunds!$O66&amp;"-"&amp;[2]ActiveFunds!$R66</f>
        <v>M00-Program M - Highway Maintenance</v>
      </c>
      <c r="U66" t="str">
        <f t="shared" si="2"/>
        <v>405M00</v>
      </c>
      <c r="V66" t="str">
        <f t="shared" si="3"/>
        <v>M00-Program M - Highway Maintenance</v>
      </c>
    </row>
    <row r="67" spans="2:22" ht="14.5" x14ac:dyDescent="0.35">
      <c r="B67" s="71" t="s">
        <v>709</v>
      </c>
      <c r="C67" s="71" t="s">
        <v>403</v>
      </c>
      <c r="D67" t="str">
        <f>LEFT(Table_clallam_Oversight_ActiveFunds[[#This Row],[Fund]],5)</f>
        <v>001-1</v>
      </c>
      <c r="F67" t="s">
        <v>145</v>
      </c>
      <c r="G67">
        <v>64</v>
      </c>
      <c r="H67" s="72" t="s">
        <v>902</v>
      </c>
      <c r="I67" t="str">
        <f t="shared" si="5"/>
        <v>229</v>
      </c>
      <c r="J67" t="str">
        <f t="shared" si="1"/>
        <v>05H-1</v>
      </c>
      <c r="K67" s="73" t="s">
        <v>877</v>
      </c>
      <c r="L67" s="12"/>
      <c r="M67">
        <v>1</v>
      </c>
      <c r="N67" s="47" t="s">
        <v>49</v>
      </c>
      <c r="O67" s="48" t="s">
        <v>540</v>
      </c>
      <c r="P67" s="48" t="s">
        <v>520</v>
      </c>
      <c r="Q67" s="48" t="b">
        <v>1</v>
      </c>
      <c r="R67" s="48" t="s">
        <v>541</v>
      </c>
      <c r="S67" s="52" t="str">
        <f>[2]ActiveFunds!$O67&amp;"-"&amp;[2]ActiveFunds!$R67</f>
        <v>P-Program P - Highway Construction/Preservation</v>
      </c>
      <c r="U67" t="str">
        <f t="shared" si="2"/>
        <v>405P</v>
      </c>
      <c r="V67" t="str">
        <f t="shared" si="3"/>
        <v>P-Program P - Highway Construction/Preservation</v>
      </c>
    </row>
    <row r="68" spans="2:22" ht="14.5" x14ac:dyDescent="0.35">
      <c r="B68" s="71" t="s">
        <v>709</v>
      </c>
      <c r="C68" s="71" t="s">
        <v>710</v>
      </c>
      <c r="D68" t="str">
        <f>LEFT(Table_clallam_Oversight_ActiveFunds[[#This Row],[Fund]],5)</f>
        <v>22W-1</v>
      </c>
      <c r="F68" t="s">
        <v>149</v>
      </c>
      <c r="G68">
        <v>65</v>
      </c>
      <c r="H68" s="72" t="s">
        <v>903</v>
      </c>
      <c r="I68" t="str">
        <f t="shared" ref="I68:I99" si="6">LEFT(H68,3)</f>
        <v>235</v>
      </c>
      <c r="J68" t="str">
        <f t="shared" si="1"/>
        <v>05H-2</v>
      </c>
      <c r="K68" s="73" t="s">
        <v>948</v>
      </c>
      <c r="L68" s="12"/>
      <c r="N68" s="50" t="s">
        <v>49</v>
      </c>
      <c r="O68" s="51" t="s">
        <v>542</v>
      </c>
      <c r="P68" s="51" t="s">
        <v>520</v>
      </c>
      <c r="Q68" s="51" t="b">
        <v>0</v>
      </c>
      <c r="R68" s="51" t="s">
        <v>543</v>
      </c>
      <c r="S68" s="49" t="str">
        <f>[2]ActiveFunds!$O68&amp;"-"&amp;[2]ActiveFunds!$R68</f>
        <v>Q00-Program Q - Traffic Operations</v>
      </c>
      <c r="U68" t="str">
        <f t="shared" si="2"/>
        <v>405Q00</v>
      </c>
      <c r="V68" t="str">
        <f t="shared" si="3"/>
        <v>Q00-Program Q - Traffic Operations</v>
      </c>
    </row>
    <row r="69" spans="2:22" ht="14.5" x14ac:dyDescent="0.35">
      <c r="B69" s="71" t="s">
        <v>711</v>
      </c>
      <c r="C69" s="71" t="s">
        <v>712</v>
      </c>
      <c r="D69" t="str">
        <f>LEFT(Table_clallam_Oversight_ActiveFunds[[#This Row],[Fund]],5)</f>
        <v>26H-1</v>
      </c>
      <c r="F69" t="s">
        <v>151</v>
      </c>
      <c r="G69">
        <v>66</v>
      </c>
      <c r="H69" s="72" t="s">
        <v>916</v>
      </c>
      <c r="I69" t="str">
        <f t="shared" si="6"/>
        <v>240</v>
      </c>
      <c r="J69" t="str">
        <f t="shared" ref="J69:J132" si="7">MID(K69,1,5)</f>
        <v>05R-1</v>
      </c>
      <c r="K69" s="73" t="s">
        <v>967</v>
      </c>
      <c r="L69" s="12"/>
      <c r="N69" s="47" t="s">
        <v>49</v>
      </c>
      <c r="O69" s="48" t="s">
        <v>544</v>
      </c>
      <c r="P69" s="48" t="s">
        <v>520</v>
      </c>
      <c r="Q69" s="48" t="b">
        <v>0</v>
      </c>
      <c r="R69" s="48" t="s">
        <v>545</v>
      </c>
      <c r="S69" s="52" t="str">
        <f>[2]ActiveFunds!$O69&amp;"-"&amp;[2]ActiveFunds!$R69</f>
        <v>S00-Program S - Transportation Management - Operating</v>
      </c>
      <c r="U69" t="str">
        <f t="shared" ref="U69:U78" si="8">N69&amp;O69</f>
        <v>405S00</v>
      </c>
      <c r="V69" t="str">
        <f t="shared" ref="V69:V78" si="9">O69&amp;"-"&amp;R69</f>
        <v>S00-Program S - Transportation Management - Operating</v>
      </c>
    </row>
    <row r="70" spans="2:22" ht="14.5" x14ac:dyDescent="0.35">
      <c r="B70" s="71" t="s">
        <v>711</v>
      </c>
      <c r="C70" s="71" t="s">
        <v>713</v>
      </c>
      <c r="D70" t="str">
        <f>LEFT(Table_clallam_Oversight_ActiveFunds[[#This Row],[Fund]],5)</f>
        <v>26J-6</v>
      </c>
      <c r="F70" t="s">
        <v>152</v>
      </c>
      <c r="G70">
        <v>67</v>
      </c>
      <c r="H70" s="72" t="s">
        <v>946</v>
      </c>
      <c r="I70" t="str">
        <f t="shared" si="6"/>
        <v>245</v>
      </c>
      <c r="J70" t="str">
        <f t="shared" si="7"/>
        <v>05W-1</v>
      </c>
      <c r="K70" s="73" t="s">
        <v>1099</v>
      </c>
      <c r="L70" s="12"/>
      <c r="N70" s="50" t="s">
        <v>49</v>
      </c>
      <c r="O70" s="51" t="s">
        <v>546</v>
      </c>
      <c r="P70" s="51" t="s">
        <v>520</v>
      </c>
      <c r="Q70" s="51" t="b">
        <v>0</v>
      </c>
      <c r="R70" s="51" t="s">
        <v>547</v>
      </c>
      <c r="S70" s="49" t="str">
        <f>[2]ActiveFunds!$O70&amp;"-"&amp;[2]ActiveFunds!$R70</f>
        <v>T00-Program T - Transportation Planning, Data and Research - Op</v>
      </c>
      <c r="U70" t="str">
        <f t="shared" si="8"/>
        <v>405T00</v>
      </c>
      <c r="V70" t="str">
        <f t="shared" si="9"/>
        <v>T00-Program T - Transportation Planning, Data and Research - Op</v>
      </c>
    </row>
    <row r="71" spans="2:22" ht="14.5" x14ac:dyDescent="0.35">
      <c r="B71" s="71" t="s">
        <v>714</v>
      </c>
      <c r="C71" s="71" t="s">
        <v>403</v>
      </c>
      <c r="D71" t="str">
        <f>LEFT(Table_clallam_Oversight_ActiveFunds[[#This Row],[Fund]],5)</f>
        <v>001-1</v>
      </c>
      <c r="F71" t="s">
        <v>154</v>
      </c>
      <c r="G71">
        <v>68</v>
      </c>
      <c r="H71" s="72" t="s">
        <v>952</v>
      </c>
      <c r="I71" t="str">
        <f t="shared" si="6"/>
        <v>275</v>
      </c>
      <c r="J71" t="str">
        <f t="shared" si="7"/>
        <v>060-1</v>
      </c>
      <c r="K71" s="73" t="s">
        <v>1211</v>
      </c>
      <c r="L71" s="12"/>
      <c r="N71" s="47" t="s">
        <v>49</v>
      </c>
      <c r="O71" s="48" t="s">
        <v>179</v>
      </c>
      <c r="P71" s="48" t="s">
        <v>520</v>
      </c>
      <c r="Q71" s="48" t="b">
        <v>0</v>
      </c>
      <c r="R71" s="48" t="s">
        <v>548</v>
      </c>
      <c r="S71" s="52" t="str">
        <f>[2]ActiveFunds!$O71&amp;"-"&amp;[2]ActiveFunds!$R71</f>
        <v>U00-Program U - Charges from Other Agencies</v>
      </c>
      <c r="U71" t="str">
        <f t="shared" si="8"/>
        <v>405U00</v>
      </c>
      <c r="V71" t="str">
        <f t="shared" si="9"/>
        <v>U00-Program U - Charges from Other Agencies</v>
      </c>
    </row>
    <row r="72" spans="2:22" ht="14.5" x14ac:dyDescent="0.35">
      <c r="B72" s="71" t="s">
        <v>714</v>
      </c>
      <c r="C72" s="71" t="s">
        <v>415</v>
      </c>
      <c r="D72" t="str">
        <f>LEFT(Table_clallam_Oversight_ActiveFunds[[#This Row],[Fund]],5)</f>
        <v>001-2</v>
      </c>
      <c r="F72" t="s">
        <v>158</v>
      </c>
      <c r="G72">
        <v>69</v>
      </c>
      <c r="H72" s="72" t="s">
        <v>953</v>
      </c>
      <c r="I72" t="str">
        <f t="shared" si="6"/>
        <v>300</v>
      </c>
      <c r="J72" t="str">
        <f t="shared" si="7"/>
        <v>062-1</v>
      </c>
      <c r="K72" s="73" t="s">
        <v>1030</v>
      </c>
      <c r="L72" s="12"/>
      <c r="N72" s="50" t="s">
        <v>49</v>
      </c>
      <c r="O72" s="51" t="s">
        <v>549</v>
      </c>
      <c r="P72" s="51" t="s">
        <v>520</v>
      </c>
      <c r="Q72" s="51" t="b">
        <v>0</v>
      </c>
      <c r="R72" s="51" t="s">
        <v>550</v>
      </c>
      <c r="S72" s="49" t="str">
        <f>[2]ActiveFunds!$O72&amp;"-"&amp;[2]ActiveFunds!$R72</f>
        <v>V00-Program V - Public Transportation</v>
      </c>
      <c r="U72" t="str">
        <f t="shared" si="8"/>
        <v>405V00</v>
      </c>
      <c r="V72" t="str">
        <f t="shared" si="9"/>
        <v>V00-Program V - Public Transportation</v>
      </c>
    </row>
    <row r="73" spans="2:22" ht="14.5" x14ac:dyDescent="0.35">
      <c r="B73" s="71" t="s">
        <v>714</v>
      </c>
      <c r="C73" s="71" t="s">
        <v>698</v>
      </c>
      <c r="D73" t="str">
        <f>LEFT(Table_clallam_Oversight_ActiveFunds[[#This Row],[Fund]],5)</f>
        <v>001-H</v>
      </c>
      <c r="F73" t="s">
        <v>160</v>
      </c>
      <c r="G73">
        <v>70</v>
      </c>
      <c r="H73" s="72" t="s">
        <v>961</v>
      </c>
      <c r="I73" t="str">
        <f t="shared" si="6"/>
        <v>303</v>
      </c>
      <c r="J73" t="str">
        <f t="shared" si="7"/>
        <v>063-1</v>
      </c>
      <c r="K73" s="73" t="s">
        <v>1034</v>
      </c>
      <c r="L73" s="12"/>
      <c r="N73" s="47" t="s">
        <v>49</v>
      </c>
      <c r="O73" s="48" t="s">
        <v>551</v>
      </c>
      <c r="P73" s="48" t="s">
        <v>520</v>
      </c>
      <c r="Q73" s="48" t="b">
        <v>0</v>
      </c>
      <c r="R73" s="48" t="s">
        <v>552</v>
      </c>
      <c r="S73" s="52" t="str">
        <f>[2]ActiveFunds!$O73&amp;"-"&amp;[2]ActiveFunds!$R73</f>
        <v>X00-Program X - Washington State Ferries - Operating</v>
      </c>
      <c r="U73" t="str">
        <f t="shared" si="8"/>
        <v>405X00</v>
      </c>
      <c r="V73" t="str">
        <f t="shared" si="9"/>
        <v>X00-Program X - Washington State Ferries - Operating</v>
      </c>
    </row>
    <row r="74" spans="2:22" ht="14.5" x14ac:dyDescent="0.35">
      <c r="B74" s="71" t="s">
        <v>714</v>
      </c>
      <c r="C74" s="71" t="s">
        <v>699</v>
      </c>
      <c r="D74" t="str">
        <f>LEFT(Table_clallam_Oversight_ActiveFunds[[#This Row],[Fund]],5)</f>
        <v>006-1</v>
      </c>
      <c r="F74" t="s">
        <v>161</v>
      </c>
      <c r="G74">
        <v>71</v>
      </c>
      <c r="H74" s="72" t="s">
        <v>975</v>
      </c>
      <c r="I74" t="str">
        <f t="shared" si="6"/>
        <v>305</v>
      </c>
      <c r="J74" t="str">
        <f t="shared" si="7"/>
        <v>064-1</v>
      </c>
      <c r="K74" s="73" t="s">
        <v>1023</v>
      </c>
      <c r="L74" s="12"/>
      <c r="N74" s="50" t="s">
        <v>49</v>
      </c>
      <c r="O74" s="51" t="s">
        <v>553</v>
      </c>
      <c r="P74" s="51" t="s">
        <v>520</v>
      </c>
      <c r="Q74" s="51" t="b">
        <v>0</v>
      </c>
      <c r="R74" s="51" t="s">
        <v>554</v>
      </c>
      <c r="S74" s="49" t="str">
        <f>[2]ActiveFunds!$O74&amp;"-"&amp;[2]ActiveFunds!$R74</f>
        <v>Y00-Program Y - Rail - Operating</v>
      </c>
      <c r="U74" t="str">
        <f t="shared" si="8"/>
        <v>405Y00</v>
      </c>
      <c r="V74" t="str">
        <f t="shared" si="9"/>
        <v>Y00-Program Y - Rail - Operating</v>
      </c>
    </row>
    <row r="75" spans="2:22" ht="14.5" x14ac:dyDescent="0.35">
      <c r="B75" s="71" t="s">
        <v>714</v>
      </c>
      <c r="C75" s="71" t="s">
        <v>715</v>
      </c>
      <c r="D75" t="str">
        <f>LEFT(Table_clallam_Oversight_ActiveFunds[[#This Row],[Fund]],5)</f>
        <v>06H-6</v>
      </c>
      <c r="F75" t="s">
        <v>162</v>
      </c>
      <c r="G75">
        <v>72</v>
      </c>
      <c r="H75" s="72" t="s">
        <v>980</v>
      </c>
      <c r="I75" t="str">
        <f t="shared" si="6"/>
        <v>307</v>
      </c>
      <c r="J75" t="str">
        <f t="shared" si="7"/>
        <v>065-1</v>
      </c>
      <c r="K75" s="73" t="s">
        <v>1038</v>
      </c>
      <c r="L75" s="12"/>
      <c r="N75" s="47" t="s">
        <v>49</v>
      </c>
      <c r="O75" s="48" t="s">
        <v>555</v>
      </c>
      <c r="P75" s="48" t="s">
        <v>520</v>
      </c>
      <c r="Q75" s="48" t="b">
        <v>0</v>
      </c>
      <c r="R75" s="48" t="s">
        <v>556</v>
      </c>
      <c r="S75" s="52" t="str">
        <f>[2]ActiveFunds!$O75&amp;"-"&amp;[2]ActiveFunds!$R75</f>
        <v>Z00-Program Z - Local Programs - Operating</v>
      </c>
      <c r="U75" t="str">
        <f t="shared" si="8"/>
        <v>405Z00</v>
      </c>
      <c r="V75" t="str">
        <f t="shared" si="9"/>
        <v>Z00-Program Z - Local Programs - Operating</v>
      </c>
    </row>
    <row r="76" spans="2:22" ht="14.5" x14ac:dyDescent="0.35">
      <c r="B76" s="71" t="s">
        <v>714</v>
      </c>
      <c r="C76" s="71" t="s">
        <v>716</v>
      </c>
      <c r="D76" t="str">
        <f>LEFT(Table_clallam_Oversight_ActiveFunds[[#This Row],[Fund]],5)</f>
        <v>12M-1</v>
      </c>
      <c r="F76" t="s">
        <v>163</v>
      </c>
      <c r="G76">
        <v>73</v>
      </c>
      <c r="H76" s="72" t="s">
        <v>988</v>
      </c>
      <c r="I76" t="str">
        <f t="shared" si="6"/>
        <v>310</v>
      </c>
      <c r="J76" t="str">
        <f t="shared" si="7"/>
        <v>066-1</v>
      </c>
      <c r="K76" s="73" t="s">
        <v>1036</v>
      </c>
      <c r="L76" s="12"/>
      <c r="N76" s="50" t="s">
        <v>181</v>
      </c>
      <c r="O76" s="51" t="s">
        <v>150</v>
      </c>
      <c r="P76" s="51" t="s">
        <v>520</v>
      </c>
      <c r="Q76" s="51" t="b">
        <v>0</v>
      </c>
      <c r="R76" s="51" t="s">
        <v>557</v>
      </c>
      <c r="S76" s="49" t="str">
        <f>[2]ActiveFunds!$O76&amp;"-"&amp;[2]ActiveFunds!$R76</f>
        <v>010-Operating</v>
      </c>
      <c r="U76" t="str">
        <f t="shared" si="8"/>
        <v>406010</v>
      </c>
      <c r="V76" t="str">
        <f t="shared" si="9"/>
        <v>010-Operating</v>
      </c>
    </row>
    <row r="77" spans="2:22" ht="14.5" x14ac:dyDescent="0.35">
      <c r="B77" s="71" t="s">
        <v>714</v>
      </c>
      <c r="C77" s="71" t="s">
        <v>717</v>
      </c>
      <c r="D77" t="str">
        <f>LEFT(Table_clallam_Oversight_ActiveFunds[[#This Row],[Fund]],5)</f>
        <v>14E-1</v>
      </c>
      <c r="F77" t="s">
        <v>165</v>
      </c>
      <c r="G77">
        <v>74</v>
      </c>
      <c r="H77" s="72" t="s">
        <v>991</v>
      </c>
      <c r="I77" t="str">
        <f t="shared" si="6"/>
        <v>315</v>
      </c>
      <c r="J77" t="str">
        <f t="shared" si="7"/>
        <v>06A-1</v>
      </c>
      <c r="K77" s="73" t="s">
        <v>1141</v>
      </c>
      <c r="L77" s="12"/>
      <c r="N77" s="9" t="s">
        <v>37</v>
      </c>
      <c r="O77" s="22" t="s">
        <v>150</v>
      </c>
      <c r="P77" s="22" t="s">
        <v>520</v>
      </c>
      <c r="Q77" s="22" t="b">
        <v>0</v>
      </c>
      <c r="R77" s="22" t="s">
        <v>557</v>
      </c>
      <c r="S77" s="40" t="str">
        <f>[2]ActiveFunds!$O77&amp;"-"&amp;[2]ActiveFunds!$R77</f>
        <v>010-Operating</v>
      </c>
      <c r="U77" t="str">
        <f t="shared" si="8"/>
        <v>407010</v>
      </c>
      <c r="V77" t="str">
        <f t="shared" si="9"/>
        <v>010-Operating</v>
      </c>
    </row>
    <row r="78" spans="2:22" ht="14.5" x14ac:dyDescent="0.35">
      <c r="B78" s="71" t="s">
        <v>714</v>
      </c>
      <c r="C78" s="71" t="s">
        <v>718</v>
      </c>
      <c r="D78" t="str">
        <f>LEFT(Table_clallam_Oversight_ActiveFunds[[#This Row],[Fund]],5)</f>
        <v>14E-6</v>
      </c>
      <c r="F78" t="s">
        <v>166</v>
      </c>
      <c r="G78">
        <v>75</v>
      </c>
      <c r="H78" s="72" t="s">
        <v>993</v>
      </c>
      <c r="I78" t="str">
        <f t="shared" si="6"/>
        <v>340</v>
      </c>
      <c r="J78" t="str">
        <f t="shared" si="7"/>
        <v>06G-1</v>
      </c>
      <c r="K78" s="73" t="s">
        <v>921</v>
      </c>
      <c r="L78" s="12"/>
      <c r="N78" s="50" t="s">
        <v>184</v>
      </c>
      <c r="O78" s="51" t="s">
        <v>150</v>
      </c>
      <c r="P78" s="51" t="s">
        <v>520</v>
      </c>
      <c r="Q78" s="51" t="b">
        <v>0</v>
      </c>
      <c r="R78" s="22" t="s">
        <v>557</v>
      </c>
      <c r="S78" s="49" t="str">
        <f>[2]ActiveFunds!$O78&amp;"-"&amp;[2]ActiveFunds!$R78</f>
        <v>010-Operating</v>
      </c>
      <c r="U78" t="str">
        <f t="shared" si="8"/>
        <v>411010</v>
      </c>
      <c r="V78" t="str">
        <f t="shared" si="9"/>
        <v>010-Operating</v>
      </c>
    </row>
    <row r="79" spans="2:22" ht="14.5" x14ac:dyDescent="0.35">
      <c r="B79" s="71" t="s">
        <v>714</v>
      </c>
      <c r="C79" s="71" t="s">
        <v>719</v>
      </c>
      <c r="D79" t="str">
        <f>LEFT(Table_clallam_Oversight_ActiveFunds[[#This Row],[Fund]],5)</f>
        <v>407-6</v>
      </c>
      <c r="F79" t="s">
        <v>167</v>
      </c>
      <c r="G79">
        <v>76</v>
      </c>
      <c r="H79" s="72" t="s">
        <v>1007</v>
      </c>
      <c r="I79" t="str">
        <f t="shared" si="6"/>
        <v>341</v>
      </c>
      <c r="J79" t="str">
        <f t="shared" si="7"/>
        <v>06H-6</v>
      </c>
      <c r="K79" s="73" t="s">
        <v>715</v>
      </c>
      <c r="L79" s="12"/>
    </row>
    <row r="80" spans="2:22" ht="14.5" x14ac:dyDescent="0.35">
      <c r="B80" s="71" t="s">
        <v>714</v>
      </c>
      <c r="C80" s="71" t="s">
        <v>720</v>
      </c>
      <c r="D80" t="str">
        <f>LEFT(Table_clallam_Oversight_ActiveFunds[[#This Row],[Fund]],5)</f>
        <v>415-1</v>
      </c>
      <c r="F80" t="s">
        <v>168</v>
      </c>
      <c r="G80">
        <v>77</v>
      </c>
      <c r="H80" s="72" t="s">
        <v>283</v>
      </c>
      <c r="I80" t="str">
        <f t="shared" si="6"/>
        <v>350</v>
      </c>
      <c r="J80" t="str">
        <f t="shared" si="7"/>
        <v>06J-6</v>
      </c>
      <c r="K80" s="73" t="s">
        <v>745</v>
      </c>
      <c r="L80" s="12"/>
    </row>
    <row r="81" spans="2:12" ht="14.5" x14ac:dyDescent="0.35">
      <c r="B81" s="71" t="s">
        <v>714</v>
      </c>
      <c r="C81" s="71" t="s">
        <v>704</v>
      </c>
      <c r="D81" t="str">
        <f>LEFT(Table_clallam_Oversight_ActiveFunds[[#This Row],[Fund]],5)</f>
        <v>441-1</v>
      </c>
      <c r="F81" t="s">
        <v>170</v>
      </c>
      <c r="G81">
        <v>78</v>
      </c>
      <c r="H81" s="72" t="s">
        <v>1014</v>
      </c>
      <c r="I81" t="str">
        <f t="shared" si="6"/>
        <v>351</v>
      </c>
      <c r="J81" t="str">
        <f t="shared" si="7"/>
        <v>06K-1</v>
      </c>
      <c r="K81" s="73" t="s">
        <v>279</v>
      </c>
      <c r="L81" s="12"/>
    </row>
    <row r="82" spans="2:12" ht="14.5" x14ac:dyDescent="0.35">
      <c r="B82" s="71" t="s">
        <v>714</v>
      </c>
      <c r="C82" s="71" t="s">
        <v>721</v>
      </c>
      <c r="D82" t="str">
        <f>LEFT(Table_clallam_Oversight_ActiveFunds[[#This Row],[Fund]],5)</f>
        <v>470-6</v>
      </c>
      <c r="F82" t="s">
        <v>171</v>
      </c>
      <c r="G82">
        <v>79</v>
      </c>
      <c r="H82" s="72" t="s">
        <v>1016</v>
      </c>
      <c r="I82" t="str">
        <f t="shared" si="6"/>
        <v>353</v>
      </c>
      <c r="J82" t="str">
        <f t="shared" si="7"/>
        <v>06L-1</v>
      </c>
      <c r="K82" s="73" t="s">
        <v>922</v>
      </c>
      <c r="L82" s="12"/>
    </row>
    <row r="83" spans="2:12" ht="14.5" x14ac:dyDescent="0.35">
      <c r="B83" s="71" t="s">
        <v>714</v>
      </c>
      <c r="C83" s="71" t="s">
        <v>386</v>
      </c>
      <c r="D83" t="str">
        <f>LEFT(Table_clallam_Oversight_ActiveFunds[[#This Row],[Fund]],5)</f>
        <v>549-2</v>
      </c>
      <c r="F83" t="s">
        <v>172</v>
      </c>
      <c r="G83">
        <v>80</v>
      </c>
      <c r="H83" s="72" t="s">
        <v>1018</v>
      </c>
      <c r="I83" t="str">
        <f t="shared" si="6"/>
        <v>354</v>
      </c>
      <c r="J83" t="str">
        <f t="shared" si="7"/>
        <v>06R-1</v>
      </c>
      <c r="K83" s="73" t="s">
        <v>923</v>
      </c>
      <c r="L83" s="12"/>
    </row>
    <row r="84" spans="2:12" ht="14.5" x14ac:dyDescent="0.35">
      <c r="B84" s="71" t="s">
        <v>714</v>
      </c>
      <c r="C84" s="71" t="s">
        <v>706</v>
      </c>
      <c r="D84" t="str">
        <f>LEFT(Table_clallam_Oversight_ActiveFunds[[#This Row],[Fund]],5)</f>
        <v>706-2</v>
      </c>
      <c r="F84" t="s">
        <v>173</v>
      </c>
      <c r="G84">
        <v>81</v>
      </c>
      <c r="H84" s="72" t="s">
        <v>1020</v>
      </c>
      <c r="I84" t="str">
        <f t="shared" si="6"/>
        <v>355</v>
      </c>
      <c r="J84" t="str">
        <f t="shared" si="7"/>
        <v>06T-1</v>
      </c>
      <c r="K84" s="73" t="s">
        <v>935</v>
      </c>
      <c r="L84" s="12"/>
    </row>
    <row r="85" spans="2:12" ht="14.5" x14ac:dyDescent="0.35">
      <c r="B85" s="71" t="s">
        <v>722</v>
      </c>
      <c r="C85" s="71" t="s">
        <v>403</v>
      </c>
      <c r="D85" t="str">
        <f>LEFT(Table_clallam_Oversight_ActiveFunds[[#This Row],[Fund]],5)</f>
        <v>001-1</v>
      </c>
      <c r="F85" t="s">
        <v>174</v>
      </c>
      <c r="G85">
        <v>82</v>
      </c>
      <c r="H85" s="72" t="s">
        <v>1022</v>
      </c>
      <c r="I85" t="str">
        <f t="shared" si="6"/>
        <v>360</v>
      </c>
      <c r="J85" t="str">
        <f t="shared" si="7"/>
        <v>071-1</v>
      </c>
      <c r="K85" s="73" t="s">
        <v>1148</v>
      </c>
      <c r="L85" s="12"/>
    </row>
    <row r="86" spans="2:12" ht="14.5" x14ac:dyDescent="0.35">
      <c r="B86" s="71" t="s">
        <v>723</v>
      </c>
      <c r="C86" s="71" t="s">
        <v>403</v>
      </c>
      <c r="D86" t="str">
        <f>LEFT(Table_clallam_Oversight_ActiveFunds[[#This Row],[Fund]],5)</f>
        <v>001-1</v>
      </c>
      <c r="F86" t="s">
        <v>175</v>
      </c>
      <c r="G86">
        <v>83</v>
      </c>
      <c r="H86" s="72" t="s">
        <v>1029</v>
      </c>
      <c r="I86" t="str">
        <f t="shared" si="6"/>
        <v>365</v>
      </c>
      <c r="J86" t="str">
        <f t="shared" si="7"/>
        <v>072-1</v>
      </c>
      <c r="K86" s="73" t="s">
        <v>1100</v>
      </c>
      <c r="L86" s="12"/>
    </row>
    <row r="87" spans="2:12" ht="14.5" x14ac:dyDescent="0.35">
      <c r="B87" s="71" t="s">
        <v>724</v>
      </c>
      <c r="C87" s="71" t="s">
        <v>403</v>
      </c>
      <c r="D87" t="str">
        <f>LEFT(Table_clallam_Oversight_ActiveFunds[[#This Row],[Fund]],5)</f>
        <v>001-1</v>
      </c>
      <c r="F87" t="s">
        <v>176</v>
      </c>
      <c r="G87">
        <v>84</v>
      </c>
      <c r="H87" s="72" t="s">
        <v>1032</v>
      </c>
      <c r="I87" t="str">
        <f t="shared" si="6"/>
        <v>370</v>
      </c>
      <c r="J87" t="str">
        <f t="shared" si="7"/>
        <v>07A-6</v>
      </c>
      <c r="K87" s="73" t="s">
        <v>746</v>
      </c>
      <c r="L87" s="12"/>
    </row>
    <row r="88" spans="2:12" ht="14.5" x14ac:dyDescent="0.35">
      <c r="B88" s="71" t="s">
        <v>724</v>
      </c>
      <c r="C88" s="71" t="s">
        <v>725</v>
      </c>
      <c r="D88" t="str">
        <f>LEFT(Table_clallam_Oversight_ActiveFunds[[#This Row],[Fund]],5)</f>
        <v>404-1</v>
      </c>
      <c r="F88" t="s">
        <v>178</v>
      </c>
      <c r="G88">
        <v>85</v>
      </c>
      <c r="H88" s="72" t="s">
        <v>1033</v>
      </c>
      <c r="I88" t="str">
        <f t="shared" si="6"/>
        <v>375</v>
      </c>
      <c r="J88" t="str">
        <f t="shared" si="7"/>
        <v>07E-1</v>
      </c>
      <c r="K88" s="73" t="s">
        <v>1175</v>
      </c>
      <c r="L88" s="12"/>
    </row>
    <row r="89" spans="2:12" ht="14.5" x14ac:dyDescent="0.35">
      <c r="B89" s="71" t="s">
        <v>726</v>
      </c>
      <c r="C89" s="71" t="s">
        <v>403</v>
      </c>
      <c r="D89" t="str">
        <f>LEFT(Table_clallam_Oversight_ActiveFunds[[#This Row],[Fund]],5)</f>
        <v>001-1</v>
      </c>
      <c r="F89" t="s">
        <v>49</v>
      </c>
      <c r="G89">
        <v>86</v>
      </c>
      <c r="H89" s="72" t="s">
        <v>1035</v>
      </c>
      <c r="I89" t="str">
        <f t="shared" si="6"/>
        <v>376</v>
      </c>
      <c r="J89" t="str">
        <f t="shared" si="7"/>
        <v>07E-6</v>
      </c>
      <c r="K89" s="73" t="s">
        <v>1176</v>
      </c>
      <c r="L89" s="12"/>
    </row>
    <row r="90" spans="2:12" ht="14.5" x14ac:dyDescent="0.35">
      <c r="B90" s="71" t="s">
        <v>727</v>
      </c>
      <c r="C90" s="71" t="s">
        <v>403</v>
      </c>
      <c r="D90" t="str">
        <f>LEFT(Table_clallam_Oversight_ActiveFunds[[#This Row],[Fund]],5)</f>
        <v>001-1</v>
      </c>
      <c r="F90" t="s">
        <v>181</v>
      </c>
      <c r="G90">
        <v>87</v>
      </c>
      <c r="H90" s="72" t="s">
        <v>1037</v>
      </c>
      <c r="I90" t="str">
        <f t="shared" si="6"/>
        <v>380</v>
      </c>
      <c r="J90" t="str">
        <f t="shared" si="7"/>
        <v>07L-6</v>
      </c>
      <c r="K90" s="73" t="s">
        <v>708</v>
      </c>
      <c r="L90" s="12"/>
    </row>
    <row r="91" spans="2:12" ht="14.5" x14ac:dyDescent="0.35">
      <c r="B91" s="71" t="s">
        <v>727</v>
      </c>
      <c r="C91" s="71" t="s">
        <v>728</v>
      </c>
      <c r="D91" t="str">
        <f>LEFT(Table_clallam_Oversight_ActiveFunds[[#This Row],[Fund]],5)</f>
        <v>413-6</v>
      </c>
      <c r="F91" t="s">
        <v>37</v>
      </c>
      <c r="G91">
        <v>88</v>
      </c>
      <c r="H91" s="72" t="s">
        <v>1039</v>
      </c>
      <c r="I91" t="str">
        <f t="shared" si="6"/>
        <v>387</v>
      </c>
      <c r="J91" t="str">
        <f t="shared" si="7"/>
        <v>07V-6</v>
      </c>
      <c r="K91" s="73" t="s">
        <v>1149</v>
      </c>
      <c r="L91" s="12"/>
    </row>
    <row r="92" spans="2:12" ht="14.5" x14ac:dyDescent="0.35">
      <c r="B92" s="71" t="s">
        <v>727</v>
      </c>
      <c r="C92" s="71" t="s">
        <v>729</v>
      </c>
      <c r="D92" t="str">
        <f>LEFT(Table_clallam_Oversight_ActiveFunds[[#This Row],[Fund]],5)</f>
        <v>483-1</v>
      </c>
      <c r="F92" t="s">
        <v>183</v>
      </c>
      <c r="G92">
        <v>89</v>
      </c>
      <c r="H92" s="72" t="s">
        <v>1040</v>
      </c>
      <c r="I92" t="str">
        <f t="shared" si="6"/>
        <v>390</v>
      </c>
      <c r="J92" t="str">
        <f t="shared" si="7"/>
        <v>07W-1</v>
      </c>
      <c r="K92" s="73" t="s">
        <v>955</v>
      </c>
      <c r="L92" s="12"/>
    </row>
    <row r="93" spans="2:12" ht="14.5" x14ac:dyDescent="0.35">
      <c r="B93" s="71" t="s">
        <v>727</v>
      </c>
      <c r="C93" s="71" t="s">
        <v>670</v>
      </c>
      <c r="D93" t="str">
        <f>LEFT(Table_clallam_Oversight_ActiveFunds[[#This Row],[Fund]],5)</f>
        <v>553-1</v>
      </c>
      <c r="F93" t="s">
        <v>184</v>
      </c>
      <c r="G93">
        <v>90</v>
      </c>
      <c r="H93" s="72" t="s">
        <v>1042</v>
      </c>
      <c r="I93" t="str">
        <f t="shared" si="6"/>
        <v>395</v>
      </c>
      <c r="J93" t="str">
        <f t="shared" si="7"/>
        <v>080-1</v>
      </c>
      <c r="K93" s="73" t="s">
        <v>869</v>
      </c>
      <c r="L93" s="12"/>
    </row>
    <row r="94" spans="2:12" ht="14.5" x14ac:dyDescent="0.35">
      <c r="B94" s="71" t="s">
        <v>727</v>
      </c>
      <c r="C94" s="71" t="s">
        <v>730</v>
      </c>
      <c r="D94" t="str">
        <f>LEFT(Table_clallam_Oversight_ActiveFunds[[#This Row],[Fund]],5)</f>
        <v>553-6</v>
      </c>
      <c r="F94" t="s">
        <v>185</v>
      </c>
      <c r="G94">
        <v>91</v>
      </c>
      <c r="H94" s="72" t="s">
        <v>1044</v>
      </c>
      <c r="I94" t="str">
        <f t="shared" si="6"/>
        <v>405</v>
      </c>
      <c r="J94" t="str">
        <f t="shared" si="7"/>
        <v>081-1</v>
      </c>
      <c r="K94" s="73" t="s">
        <v>694</v>
      </c>
      <c r="L94" s="12"/>
    </row>
    <row r="95" spans="2:12" ht="14.5" x14ac:dyDescent="0.35">
      <c r="B95" s="71" t="s">
        <v>731</v>
      </c>
      <c r="C95" s="71" t="s">
        <v>403</v>
      </c>
      <c r="D95" t="str">
        <f>LEFT(Table_clallam_Oversight_ActiveFunds[[#This Row],[Fund]],5)</f>
        <v>001-1</v>
      </c>
      <c r="F95" t="s">
        <v>186</v>
      </c>
      <c r="G95">
        <v>92</v>
      </c>
      <c r="H95" s="72" t="s">
        <v>1082</v>
      </c>
      <c r="I95" t="str">
        <f t="shared" si="6"/>
        <v>406</v>
      </c>
      <c r="J95" t="str">
        <f t="shared" si="7"/>
        <v>081-2</v>
      </c>
      <c r="K95" s="73" t="s">
        <v>886</v>
      </c>
      <c r="L95" s="12"/>
    </row>
    <row r="96" spans="2:12" ht="14.5" x14ac:dyDescent="0.35">
      <c r="B96" s="71" t="s">
        <v>732</v>
      </c>
      <c r="C96" s="71" t="s">
        <v>403</v>
      </c>
      <c r="D96" t="str">
        <f>LEFT(Table_clallam_Oversight_ActiveFunds[[#This Row],[Fund]],5)</f>
        <v>001-1</v>
      </c>
      <c r="F96" t="s">
        <v>192</v>
      </c>
      <c r="G96">
        <v>93</v>
      </c>
      <c r="H96" s="72" t="s">
        <v>1086</v>
      </c>
      <c r="I96" t="str">
        <f t="shared" si="6"/>
        <v>407</v>
      </c>
      <c r="J96" t="str">
        <f t="shared" si="7"/>
        <v>081-7</v>
      </c>
      <c r="K96" s="73" t="s">
        <v>887</v>
      </c>
      <c r="L96" s="12"/>
    </row>
    <row r="97" spans="2:12" ht="14.5" x14ac:dyDescent="0.35">
      <c r="B97" s="71" t="s">
        <v>732</v>
      </c>
      <c r="C97" s="71" t="s">
        <v>415</v>
      </c>
      <c r="D97" t="str">
        <f>LEFT(Table_clallam_Oversight_ActiveFunds[[#This Row],[Fund]],5)</f>
        <v>001-2</v>
      </c>
      <c r="F97" t="s">
        <v>195</v>
      </c>
      <c r="G97">
        <v>94</v>
      </c>
      <c r="H97" s="72" t="s">
        <v>1090</v>
      </c>
      <c r="I97" t="str">
        <f t="shared" si="6"/>
        <v>410</v>
      </c>
      <c r="J97" t="str">
        <f t="shared" si="7"/>
        <v>082-1</v>
      </c>
      <c r="K97" s="73" t="s">
        <v>936</v>
      </c>
      <c r="L97" s="12"/>
    </row>
    <row r="98" spans="2:12" ht="14.5" x14ac:dyDescent="0.35">
      <c r="B98" s="71" t="s">
        <v>732</v>
      </c>
      <c r="C98" s="71" t="s">
        <v>733</v>
      </c>
      <c r="D98" t="str">
        <f>LEFT(Table_clallam_Oversight_ActiveFunds[[#This Row],[Fund]],5)</f>
        <v>001-Y</v>
      </c>
      <c r="F98" t="s">
        <v>197</v>
      </c>
      <c r="G98">
        <v>95</v>
      </c>
      <c r="H98" s="72" t="s">
        <v>1091</v>
      </c>
      <c r="I98" t="str">
        <f t="shared" si="6"/>
        <v>411</v>
      </c>
      <c r="J98" t="str">
        <f t="shared" si="7"/>
        <v>084-1</v>
      </c>
      <c r="K98" s="73" t="s">
        <v>751</v>
      </c>
      <c r="L98" s="12"/>
    </row>
    <row r="99" spans="2:12" ht="14.5" x14ac:dyDescent="0.35">
      <c r="B99" s="71" t="s">
        <v>732</v>
      </c>
      <c r="C99" s="71" t="s">
        <v>734</v>
      </c>
      <c r="D99" t="str">
        <f>LEFT(Table_clallam_Oversight_ActiveFunds[[#This Row],[Fund]],5)</f>
        <v>111-1</v>
      </c>
      <c r="F99" t="s">
        <v>199</v>
      </c>
      <c r="G99">
        <v>96</v>
      </c>
      <c r="H99" s="72" t="s">
        <v>1094</v>
      </c>
      <c r="I99" t="str">
        <f t="shared" si="6"/>
        <v>460</v>
      </c>
      <c r="J99" t="str">
        <f t="shared" si="7"/>
        <v>086-1</v>
      </c>
      <c r="K99" s="73" t="s">
        <v>878</v>
      </c>
      <c r="L99" s="12"/>
    </row>
    <row r="100" spans="2:12" ht="14.5" x14ac:dyDescent="0.35">
      <c r="B100" s="71" t="s">
        <v>732</v>
      </c>
      <c r="C100" s="71" t="s">
        <v>735</v>
      </c>
      <c r="D100" t="str">
        <f>LEFT(Table_clallam_Oversight_ActiveFunds[[#This Row],[Fund]],5)</f>
        <v>12F-6</v>
      </c>
      <c r="F100" t="s">
        <v>200</v>
      </c>
      <c r="G100">
        <v>97</v>
      </c>
      <c r="H100" s="72" t="s">
        <v>1095</v>
      </c>
      <c r="I100" t="str">
        <f t="shared" ref="I100:I112" si="10">LEFT(H100,3)</f>
        <v>461</v>
      </c>
      <c r="J100" t="str">
        <f t="shared" si="7"/>
        <v>087-6</v>
      </c>
      <c r="K100" s="73" t="s">
        <v>1177</v>
      </c>
      <c r="L100" s="12"/>
    </row>
    <row r="101" spans="2:12" ht="14.5" x14ac:dyDescent="0.35">
      <c r="B101" s="71" t="s">
        <v>732</v>
      </c>
      <c r="C101" s="71" t="s">
        <v>736</v>
      </c>
      <c r="D101" t="str">
        <f>LEFT(Table_clallam_Oversight_ActiveFunds[[#This Row],[Fund]],5)</f>
        <v>141-6</v>
      </c>
      <c r="F101" t="s">
        <v>201</v>
      </c>
      <c r="G101">
        <v>98</v>
      </c>
      <c r="H101" s="72" t="s">
        <v>1124</v>
      </c>
      <c r="I101" t="str">
        <f t="shared" si="10"/>
        <v>462</v>
      </c>
      <c r="J101" t="str">
        <f t="shared" si="7"/>
        <v>08A-1</v>
      </c>
      <c r="K101" s="73" t="s">
        <v>792</v>
      </c>
      <c r="L101" s="12"/>
    </row>
    <row r="102" spans="2:12" ht="14.5" x14ac:dyDescent="0.35">
      <c r="B102" s="71" t="s">
        <v>732</v>
      </c>
      <c r="C102" s="71" t="s">
        <v>737</v>
      </c>
      <c r="D102" t="str">
        <f>LEFT(Table_clallam_Oversight_ActiveFunds[[#This Row],[Fund]],5)</f>
        <v>154-1</v>
      </c>
      <c r="F102" t="s">
        <v>202</v>
      </c>
      <c r="G102">
        <v>99</v>
      </c>
      <c r="H102" s="72" t="s">
        <v>1128</v>
      </c>
      <c r="I102" t="str">
        <f t="shared" si="10"/>
        <v>463</v>
      </c>
      <c r="J102" t="str">
        <f t="shared" si="7"/>
        <v>08G-6</v>
      </c>
      <c r="K102" s="73" t="s">
        <v>793</v>
      </c>
      <c r="L102" s="12"/>
    </row>
    <row r="103" spans="2:12" ht="14.5" x14ac:dyDescent="0.35">
      <c r="B103" s="71" t="s">
        <v>732</v>
      </c>
      <c r="C103" s="71" t="s">
        <v>690</v>
      </c>
      <c r="D103" t="str">
        <f>LEFT(Table_clallam_Oversight_ActiveFunds[[#This Row],[Fund]],5)</f>
        <v>17L-6</v>
      </c>
      <c r="F103" t="s">
        <v>203</v>
      </c>
      <c r="G103">
        <v>100</v>
      </c>
      <c r="H103" s="72" t="s">
        <v>1130</v>
      </c>
      <c r="I103" t="str">
        <f t="shared" si="10"/>
        <v>465</v>
      </c>
      <c r="J103" t="str">
        <f t="shared" si="7"/>
        <v>08H-1</v>
      </c>
      <c r="K103" s="73" t="s">
        <v>949</v>
      </c>
      <c r="L103" s="12"/>
    </row>
    <row r="104" spans="2:12" ht="14.5" x14ac:dyDescent="0.35">
      <c r="B104" s="71" t="s">
        <v>732</v>
      </c>
      <c r="C104" s="71" t="s">
        <v>738</v>
      </c>
      <c r="D104" t="str">
        <f>LEFT(Table_clallam_Oversight_ActiveFunds[[#This Row],[Fund]],5)</f>
        <v>19A-1</v>
      </c>
      <c r="F104" t="s">
        <v>209</v>
      </c>
      <c r="G104">
        <v>101</v>
      </c>
      <c r="H104" s="72" t="s">
        <v>1140</v>
      </c>
      <c r="I104" t="str">
        <f t="shared" si="10"/>
        <v>467</v>
      </c>
      <c r="J104" t="str">
        <f t="shared" si="7"/>
        <v>08J-6</v>
      </c>
      <c r="K104" s="73" t="s">
        <v>794</v>
      </c>
      <c r="L104" s="12"/>
    </row>
    <row r="105" spans="2:12" ht="14.5" x14ac:dyDescent="0.35">
      <c r="B105" s="71" t="s">
        <v>732</v>
      </c>
      <c r="C105" s="71" t="s">
        <v>338</v>
      </c>
      <c r="D105" t="str">
        <f>LEFT(Table_clallam_Oversight_ActiveFunds[[#This Row],[Fund]],5)</f>
        <v>19P-1</v>
      </c>
      <c r="F105" t="s">
        <v>213</v>
      </c>
      <c r="G105">
        <v>102</v>
      </c>
      <c r="H105" s="72" t="s">
        <v>1144</v>
      </c>
      <c r="I105" t="str">
        <f t="shared" si="10"/>
        <v>468</v>
      </c>
      <c r="J105" t="str">
        <f t="shared" si="7"/>
        <v>08K-1</v>
      </c>
      <c r="K105" s="73" t="s">
        <v>795</v>
      </c>
      <c r="L105" s="12"/>
    </row>
    <row r="106" spans="2:12" ht="14.5" x14ac:dyDescent="0.35">
      <c r="B106" s="71" t="s">
        <v>732</v>
      </c>
      <c r="C106" s="71" t="s">
        <v>739</v>
      </c>
      <c r="D106" t="str">
        <f>LEFT(Table_clallam_Oversight_ActiveFunds[[#This Row],[Fund]],5)</f>
        <v>25V-6</v>
      </c>
      <c r="F106" t="s">
        <v>215</v>
      </c>
      <c r="G106">
        <v>103</v>
      </c>
      <c r="H106" s="72" t="s">
        <v>1145</v>
      </c>
      <c r="I106" t="str">
        <f t="shared" si="10"/>
        <v>471</v>
      </c>
      <c r="J106" t="str">
        <f t="shared" si="7"/>
        <v>08M-1</v>
      </c>
      <c r="K106" s="73" t="s">
        <v>1087</v>
      </c>
      <c r="L106" s="12"/>
    </row>
    <row r="107" spans="2:12" ht="14.5" x14ac:dyDescent="0.35">
      <c r="B107" s="71" t="s">
        <v>732</v>
      </c>
      <c r="C107" s="71" t="s">
        <v>740</v>
      </c>
      <c r="D107" t="str">
        <f>LEFT(Table_clallam_Oversight_ActiveFunds[[#This Row],[Fund]],5)</f>
        <v>405-1</v>
      </c>
      <c r="G107">
        <v>104</v>
      </c>
      <c r="H107" s="72" t="s">
        <v>1146</v>
      </c>
      <c r="I107" t="str">
        <f t="shared" si="10"/>
        <v>477</v>
      </c>
      <c r="J107" t="str">
        <f t="shared" si="7"/>
        <v>08P-6</v>
      </c>
      <c r="K107" s="73" t="s">
        <v>1134</v>
      </c>
      <c r="L107" s="12"/>
    </row>
    <row r="108" spans="2:12" ht="14.5" x14ac:dyDescent="0.35">
      <c r="B108" s="71" t="s">
        <v>732</v>
      </c>
      <c r="C108" s="71" t="s">
        <v>741</v>
      </c>
      <c r="D108" t="str">
        <f>LEFT(Table_clallam_Oversight_ActiveFunds[[#This Row],[Fund]],5)</f>
        <v>424-6</v>
      </c>
      <c r="G108">
        <v>105</v>
      </c>
      <c r="H108" s="72" t="s">
        <v>1168</v>
      </c>
      <c r="I108" t="str">
        <f t="shared" si="10"/>
        <v>478</v>
      </c>
      <c r="J108" t="str">
        <f t="shared" si="7"/>
        <v>08R-1</v>
      </c>
      <c r="K108" s="73" t="s">
        <v>1050</v>
      </c>
      <c r="L108" s="12"/>
    </row>
    <row r="109" spans="2:12" ht="14.5" x14ac:dyDescent="0.35">
      <c r="B109" s="71" t="s">
        <v>732</v>
      </c>
      <c r="C109" s="71" t="s">
        <v>704</v>
      </c>
      <c r="D109" t="str">
        <f>LEFT(Table_clallam_Oversight_ActiveFunds[[#This Row],[Fund]],5)</f>
        <v>441-1</v>
      </c>
      <c r="G109">
        <v>106</v>
      </c>
      <c r="H109" s="72" t="s">
        <v>1169</v>
      </c>
      <c r="I109" t="str">
        <f t="shared" si="10"/>
        <v>490</v>
      </c>
      <c r="J109" t="str">
        <f t="shared" si="7"/>
        <v>08V-6</v>
      </c>
      <c r="K109" s="73" t="s">
        <v>977</v>
      </c>
      <c r="L109" s="12"/>
    </row>
    <row r="110" spans="2:12" ht="14.5" x14ac:dyDescent="0.35">
      <c r="B110" s="71" t="s">
        <v>732</v>
      </c>
      <c r="C110" s="71" t="s">
        <v>742</v>
      </c>
      <c r="D110" t="str">
        <f>LEFT(Table_clallam_Oversight_ActiveFunds[[#This Row],[Fund]],5)</f>
        <v>828-1</v>
      </c>
      <c r="G110">
        <v>107</v>
      </c>
      <c r="H110" s="72" t="s">
        <v>1195</v>
      </c>
      <c r="I110" t="str">
        <f t="shared" si="10"/>
        <v>495</v>
      </c>
      <c r="J110" t="str">
        <f t="shared" si="7"/>
        <v>094-1</v>
      </c>
      <c r="K110" s="73" t="s">
        <v>1051</v>
      </c>
      <c r="L110" s="12"/>
    </row>
    <row r="111" spans="2:12" ht="14.5" x14ac:dyDescent="0.35">
      <c r="B111" s="71" t="s">
        <v>743</v>
      </c>
      <c r="C111" s="71" t="s">
        <v>403</v>
      </c>
      <c r="D111" t="str">
        <f>LEFT(Table_clallam_Oversight_ActiveFunds[[#This Row],[Fund]],5)</f>
        <v>001-1</v>
      </c>
      <c r="G111">
        <v>108</v>
      </c>
      <c r="H111" s="72" t="s">
        <v>1203</v>
      </c>
      <c r="I111" t="str">
        <f t="shared" si="10"/>
        <v>540</v>
      </c>
      <c r="J111" t="str">
        <f t="shared" si="7"/>
        <v>095-1</v>
      </c>
      <c r="K111" s="73" t="s">
        <v>905</v>
      </c>
      <c r="L111" s="12"/>
    </row>
    <row r="112" spans="2:12" ht="14.5" x14ac:dyDescent="0.35">
      <c r="B112" s="71" t="s">
        <v>743</v>
      </c>
      <c r="C112" s="71" t="s">
        <v>703</v>
      </c>
      <c r="D112" t="str">
        <f>LEFT(Table_clallam_Oversight_ActiveFunds[[#This Row],[Fund]],5)</f>
        <v>24J-1</v>
      </c>
      <c r="G112">
        <v>109</v>
      </c>
      <c r="H112" s="72" t="s">
        <v>1210</v>
      </c>
      <c r="I112" t="str">
        <f t="shared" si="10"/>
        <v>699</v>
      </c>
      <c r="J112" t="str">
        <f t="shared" si="7"/>
        <v>096-1</v>
      </c>
      <c r="K112" s="73" t="s">
        <v>1052</v>
      </c>
      <c r="L112" s="12"/>
    </row>
    <row r="113" spans="2:12" ht="14.5" x14ac:dyDescent="0.35">
      <c r="B113" s="71" t="s">
        <v>744</v>
      </c>
      <c r="C113" s="71" t="s">
        <v>745</v>
      </c>
      <c r="D113" t="str">
        <f>LEFT(Table_clallam_Oversight_ActiveFunds[[#This Row],[Fund]],5)</f>
        <v>06J-6</v>
      </c>
      <c r="G113">
        <v>110</v>
      </c>
      <c r="J113" t="str">
        <f t="shared" si="7"/>
        <v>096-2</v>
      </c>
      <c r="K113" s="73" t="s">
        <v>1053</v>
      </c>
      <c r="L113" s="12"/>
    </row>
    <row r="114" spans="2:12" ht="14.5" x14ac:dyDescent="0.35">
      <c r="B114" s="71" t="s">
        <v>744</v>
      </c>
      <c r="C114" s="71" t="s">
        <v>746</v>
      </c>
      <c r="D114" t="str">
        <f>LEFT(Table_clallam_Oversight_ActiveFunds[[#This Row],[Fund]],5)</f>
        <v>07A-6</v>
      </c>
      <c r="J114" t="str">
        <f t="shared" si="7"/>
        <v>097-1</v>
      </c>
      <c r="K114" s="73" t="s">
        <v>1054</v>
      </c>
      <c r="L114" s="12"/>
    </row>
    <row r="115" spans="2:12" ht="14.5" x14ac:dyDescent="0.35">
      <c r="B115" s="71" t="s">
        <v>744</v>
      </c>
      <c r="C115" s="71" t="s">
        <v>747</v>
      </c>
      <c r="D115" t="str">
        <f>LEFT(Table_clallam_Oversight_ActiveFunds[[#This Row],[Fund]],5)</f>
        <v>300-6</v>
      </c>
      <c r="J115" t="str">
        <f t="shared" si="7"/>
        <v>098-1</v>
      </c>
      <c r="K115" s="73" t="s">
        <v>1150</v>
      </c>
      <c r="L115" s="12"/>
    </row>
    <row r="116" spans="2:12" ht="14.5" x14ac:dyDescent="0.35">
      <c r="B116" s="71" t="s">
        <v>748</v>
      </c>
      <c r="C116" s="71" t="s">
        <v>403</v>
      </c>
      <c r="D116" t="str">
        <f>LEFT(Table_clallam_Oversight_ActiveFunds[[#This Row],[Fund]],5)</f>
        <v>001-1</v>
      </c>
      <c r="J116" t="str">
        <f t="shared" si="7"/>
        <v>099-1</v>
      </c>
      <c r="K116" s="73" t="s">
        <v>671</v>
      </c>
      <c r="L116" s="12"/>
    </row>
    <row r="117" spans="2:12" ht="14.5" x14ac:dyDescent="0.35">
      <c r="B117" s="71" t="s">
        <v>748</v>
      </c>
      <c r="C117" s="71" t="s">
        <v>415</v>
      </c>
      <c r="D117" t="str">
        <f>LEFT(Table_clallam_Oversight_ActiveFunds[[#This Row],[Fund]],5)</f>
        <v>001-2</v>
      </c>
      <c r="J117" t="str">
        <f t="shared" si="7"/>
        <v>099-2</v>
      </c>
      <c r="K117" s="73" t="s">
        <v>1055</v>
      </c>
      <c r="L117" s="12"/>
    </row>
    <row r="118" spans="2:12" ht="14.5" x14ac:dyDescent="0.35">
      <c r="B118" s="71" t="s">
        <v>748</v>
      </c>
      <c r="C118" s="71" t="s">
        <v>684</v>
      </c>
      <c r="D118" t="str">
        <f>LEFT(Table_clallam_Oversight_ActiveFunds[[#This Row],[Fund]],5)</f>
        <v>001-7</v>
      </c>
      <c r="J118" t="str">
        <f t="shared" si="7"/>
        <v>099-7</v>
      </c>
      <c r="K118" s="73" t="s">
        <v>1056</v>
      </c>
      <c r="L118" s="12"/>
    </row>
    <row r="119" spans="2:12" ht="14.5" x14ac:dyDescent="0.35">
      <c r="B119" s="71" t="s">
        <v>748</v>
      </c>
      <c r="C119" s="71" t="s">
        <v>698</v>
      </c>
      <c r="D119" t="str">
        <f>LEFT(Table_clallam_Oversight_ActiveFunds[[#This Row],[Fund]],5)</f>
        <v>001-H</v>
      </c>
      <c r="J119" t="str">
        <f t="shared" si="7"/>
        <v>09B-6</v>
      </c>
      <c r="K119" s="73" t="s">
        <v>1135</v>
      </c>
      <c r="L119" s="12"/>
    </row>
    <row r="120" spans="2:12" ht="14.5" x14ac:dyDescent="0.35">
      <c r="B120" s="71" t="s">
        <v>748</v>
      </c>
      <c r="C120" s="71" t="s">
        <v>685</v>
      </c>
      <c r="D120" t="str">
        <f>LEFT(Table_clallam_Oversight_ActiveFunds[[#This Row],[Fund]],5)</f>
        <v>001-X</v>
      </c>
      <c r="J120" t="str">
        <f t="shared" si="7"/>
        <v>09E-1</v>
      </c>
      <c r="K120" s="73" t="s">
        <v>1092</v>
      </c>
      <c r="L120" s="12"/>
    </row>
    <row r="121" spans="2:12" ht="14.5" x14ac:dyDescent="0.35">
      <c r="B121" s="71" t="s">
        <v>748</v>
      </c>
      <c r="C121" s="71" t="s">
        <v>749</v>
      </c>
      <c r="D121" t="str">
        <f>LEFT(Table_clallam_Oversight_ActiveFunds[[#This Row],[Fund]],5)</f>
        <v>001-Z</v>
      </c>
      <c r="J121" t="str">
        <f t="shared" si="7"/>
        <v>09H-1</v>
      </c>
      <c r="K121" s="73" t="s">
        <v>1057</v>
      </c>
      <c r="L121" s="12"/>
    </row>
    <row r="122" spans="2:12" ht="14.5" x14ac:dyDescent="0.35">
      <c r="B122" s="71" t="s">
        <v>748</v>
      </c>
      <c r="C122" s="71" t="s">
        <v>750</v>
      </c>
      <c r="D122" t="str">
        <f>LEFT(Table_clallam_Oversight_ActiveFunds[[#This Row],[Fund]],5)</f>
        <v>058-1</v>
      </c>
      <c r="J122" t="str">
        <f t="shared" si="7"/>
        <v>09H-T</v>
      </c>
      <c r="K122" s="73" t="s">
        <v>1058</v>
      </c>
      <c r="L122" s="12"/>
    </row>
    <row r="123" spans="2:12" ht="14.5" x14ac:dyDescent="0.35">
      <c r="B123" s="71" t="s">
        <v>748</v>
      </c>
      <c r="C123" s="71" t="s">
        <v>279</v>
      </c>
      <c r="D123" t="str">
        <f>LEFT(Table_clallam_Oversight_ActiveFunds[[#This Row],[Fund]],5)</f>
        <v>06K-1</v>
      </c>
      <c r="J123" t="str">
        <f t="shared" si="7"/>
        <v>09J-6</v>
      </c>
      <c r="K123" s="73" t="s">
        <v>1151</v>
      </c>
      <c r="L123" s="12"/>
    </row>
    <row r="124" spans="2:12" ht="14.5" x14ac:dyDescent="0.35">
      <c r="B124" s="71" t="s">
        <v>748</v>
      </c>
      <c r="C124" s="71" t="s">
        <v>751</v>
      </c>
      <c r="D124" t="str">
        <f>LEFT(Table_clallam_Oversight_ActiveFunds[[#This Row],[Fund]],5)</f>
        <v>084-1</v>
      </c>
      <c r="J124" t="str">
        <f t="shared" si="7"/>
        <v>09L-6</v>
      </c>
      <c r="K124" s="73" t="s">
        <v>968</v>
      </c>
      <c r="L124" s="12"/>
    </row>
    <row r="125" spans="2:12" ht="14.5" x14ac:dyDescent="0.35">
      <c r="B125" s="71" t="s">
        <v>748</v>
      </c>
      <c r="C125" s="71" t="s">
        <v>692</v>
      </c>
      <c r="D125" t="str">
        <f>LEFT(Table_clallam_Oversight_ActiveFunds[[#This Row],[Fund]],5)</f>
        <v>09R-1</v>
      </c>
      <c r="J125" t="str">
        <f t="shared" si="7"/>
        <v>09R-1</v>
      </c>
      <c r="K125" s="73" t="s">
        <v>692</v>
      </c>
      <c r="L125" s="12"/>
    </row>
    <row r="126" spans="2:12" ht="14.5" x14ac:dyDescent="0.35">
      <c r="B126" s="71" t="s">
        <v>748</v>
      </c>
      <c r="C126" s="71" t="s">
        <v>752</v>
      </c>
      <c r="D126" t="str">
        <f>LEFT(Table_clallam_Oversight_ActiveFunds[[#This Row],[Fund]],5)</f>
        <v>107-1</v>
      </c>
      <c r="J126" t="str">
        <f t="shared" si="7"/>
        <v>102-1</v>
      </c>
      <c r="K126" s="73" t="s">
        <v>1083</v>
      </c>
      <c r="L126" s="12"/>
    </row>
    <row r="127" spans="2:12" ht="14.5" x14ac:dyDescent="0.35">
      <c r="B127" s="71" t="s">
        <v>748</v>
      </c>
      <c r="C127" s="71" t="s">
        <v>753</v>
      </c>
      <c r="D127" t="str">
        <f>LEFT(Table_clallam_Oversight_ActiveFunds[[#This Row],[Fund]],5)</f>
        <v>10B-1</v>
      </c>
      <c r="J127" t="str">
        <f t="shared" si="7"/>
        <v>104-1</v>
      </c>
      <c r="K127" s="73" t="s">
        <v>937</v>
      </c>
      <c r="L127" s="12"/>
    </row>
    <row r="128" spans="2:12" ht="14.5" x14ac:dyDescent="0.35">
      <c r="B128" s="71" t="s">
        <v>748</v>
      </c>
      <c r="C128" s="71" t="s">
        <v>754</v>
      </c>
      <c r="D128" t="str">
        <f>LEFT(Table_clallam_Oversight_ActiveFunds[[#This Row],[Fund]],5)</f>
        <v>12C-1</v>
      </c>
      <c r="J128" t="str">
        <f t="shared" si="7"/>
        <v>106-1</v>
      </c>
      <c r="K128" s="73" t="s">
        <v>888</v>
      </c>
      <c r="L128" s="12"/>
    </row>
    <row r="129" spans="2:12" ht="14.5" x14ac:dyDescent="0.35">
      <c r="B129" s="71" t="s">
        <v>748</v>
      </c>
      <c r="C129" s="71" t="s">
        <v>755</v>
      </c>
      <c r="D129" t="str">
        <f>LEFT(Table_clallam_Oversight_ActiveFunds[[#This Row],[Fund]],5)</f>
        <v>14H-1</v>
      </c>
      <c r="J129" t="str">
        <f t="shared" si="7"/>
        <v>106-2</v>
      </c>
      <c r="K129" s="73" t="s">
        <v>898</v>
      </c>
      <c r="L129" s="12"/>
    </row>
    <row r="130" spans="2:12" ht="14.5" x14ac:dyDescent="0.35">
      <c r="B130" s="71" t="s">
        <v>748</v>
      </c>
      <c r="C130" s="71" t="s">
        <v>756</v>
      </c>
      <c r="D130" t="str">
        <f>LEFT(Table_clallam_Oversight_ActiveFunds[[#This Row],[Fund]],5)</f>
        <v>14M-1</v>
      </c>
      <c r="J130" t="str">
        <f t="shared" si="7"/>
        <v>106-7</v>
      </c>
      <c r="K130" s="73" t="s">
        <v>899</v>
      </c>
      <c r="L130" s="12"/>
    </row>
    <row r="131" spans="2:12" ht="14.5" x14ac:dyDescent="0.35">
      <c r="B131" s="71" t="s">
        <v>748</v>
      </c>
      <c r="C131" s="71" t="s">
        <v>757</v>
      </c>
      <c r="D131" t="str">
        <f>LEFT(Table_clallam_Oversight_ActiveFunds[[#This Row],[Fund]],5)</f>
        <v>150-1</v>
      </c>
      <c r="J131" t="str">
        <f t="shared" si="7"/>
        <v>107-1</v>
      </c>
      <c r="K131" s="73" t="s">
        <v>752</v>
      </c>
      <c r="L131" s="12"/>
    </row>
    <row r="132" spans="2:12" ht="14.5" x14ac:dyDescent="0.35">
      <c r="B132" s="71" t="s">
        <v>748</v>
      </c>
      <c r="C132" s="71" t="s">
        <v>690</v>
      </c>
      <c r="D132" t="str">
        <f>LEFT(Table_clallam_Oversight_ActiveFunds[[#This Row],[Fund]],5)</f>
        <v>17L-6</v>
      </c>
      <c r="J132" t="str">
        <f t="shared" si="7"/>
        <v>108-1</v>
      </c>
      <c r="K132" s="73" t="s">
        <v>666</v>
      </c>
      <c r="L132" s="12"/>
    </row>
    <row r="133" spans="2:12" ht="14.5" x14ac:dyDescent="0.35">
      <c r="B133" s="71" t="s">
        <v>748</v>
      </c>
      <c r="C133" s="71" t="s">
        <v>758</v>
      </c>
      <c r="D133" t="str">
        <f>LEFT(Table_clallam_Oversight_ActiveFunds[[#This Row],[Fund]],5)</f>
        <v>19V-1</v>
      </c>
      <c r="J133" t="str">
        <f t="shared" ref="J133:J196" si="11">MID(K133,1,5)</f>
        <v>108-2</v>
      </c>
      <c r="K133" s="73" t="s">
        <v>938</v>
      </c>
      <c r="L133" s="12"/>
    </row>
    <row r="134" spans="2:12" ht="14.5" x14ac:dyDescent="0.35">
      <c r="B134" s="71" t="s">
        <v>748</v>
      </c>
      <c r="C134" s="71" t="s">
        <v>759</v>
      </c>
      <c r="D134" t="str">
        <f>LEFT(Table_clallam_Oversight_ActiveFunds[[#This Row],[Fund]],5)</f>
        <v>205-6</v>
      </c>
      <c r="J134" t="str">
        <f t="shared" si="11"/>
        <v>108-7</v>
      </c>
      <c r="K134" s="73" t="s">
        <v>939</v>
      </c>
      <c r="L134" s="12"/>
    </row>
    <row r="135" spans="2:12" ht="14.5" x14ac:dyDescent="0.35">
      <c r="B135" s="71" t="s">
        <v>748</v>
      </c>
      <c r="C135" s="71" t="s">
        <v>760</v>
      </c>
      <c r="D135" t="str">
        <f>LEFT(Table_clallam_Oversight_ActiveFunds[[#This Row],[Fund]],5)</f>
        <v>22S-6</v>
      </c>
      <c r="J135" t="str">
        <f t="shared" si="11"/>
        <v>109-1</v>
      </c>
      <c r="K135" s="73" t="s">
        <v>787</v>
      </c>
      <c r="L135" s="12"/>
    </row>
    <row r="136" spans="2:12" ht="14.5" x14ac:dyDescent="0.35">
      <c r="B136" s="71" t="s">
        <v>748</v>
      </c>
      <c r="C136" s="71" t="s">
        <v>761</v>
      </c>
      <c r="D136" t="str">
        <f>LEFT(Table_clallam_Oversight_ActiveFunds[[#This Row],[Fund]],5)</f>
        <v>22T-1</v>
      </c>
      <c r="J136" t="str">
        <f t="shared" si="11"/>
        <v>109-2</v>
      </c>
      <c r="K136" s="73" t="s">
        <v>1059</v>
      </c>
      <c r="L136" s="12"/>
    </row>
    <row r="137" spans="2:12" ht="14.5" x14ac:dyDescent="0.35">
      <c r="B137" s="71" t="s">
        <v>748</v>
      </c>
      <c r="C137" s="71" t="s">
        <v>762</v>
      </c>
      <c r="D137" t="str">
        <f>LEFT(Table_clallam_Oversight_ActiveFunds[[#This Row],[Fund]],5)</f>
        <v>23R-1</v>
      </c>
      <c r="J137" t="str">
        <f t="shared" si="11"/>
        <v>109-7</v>
      </c>
      <c r="K137" s="73" t="s">
        <v>1060</v>
      </c>
      <c r="L137" s="12"/>
    </row>
    <row r="138" spans="2:12" ht="14.5" x14ac:dyDescent="0.35">
      <c r="B138" s="71" t="s">
        <v>748</v>
      </c>
      <c r="C138" s="71" t="s">
        <v>763</v>
      </c>
      <c r="D138" t="str">
        <f>LEFT(Table_clallam_Oversight_ActiveFunds[[#This Row],[Fund]],5)</f>
        <v>263-1</v>
      </c>
      <c r="J138" t="str">
        <f t="shared" si="11"/>
        <v>10B-1</v>
      </c>
      <c r="K138" s="73" t="s">
        <v>753</v>
      </c>
      <c r="L138" s="12"/>
    </row>
    <row r="139" spans="2:12" ht="14.5" x14ac:dyDescent="0.35">
      <c r="B139" s="71" t="s">
        <v>748</v>
      </c>
      <c r="C139" s="71" t="s">
        <v>764</v>
      </c>
      <c r="D139" t="str">
        <f>LEFT(Table_clallam_Oversight_ActiveFunds[[#This Row],[Fund]],5)</f>
        <v>26U-1</v>
      </c>
      <c r="J139" t="str">
        <f t="shared" si="11"/>
        <v>10G-1</v>
      </c>
      <c r="K139" s="73" t="s">
        <v>1101</v>
      </c>
      <c r="L139" s="12"/>
    </row>
    <row r="140" spans="2:12" ht="14.5" x14ac:dyDescent="0.35">
      <c r="B140" s="71" t="s">
        <v>748</v>
      </c>
      <c r="C140" s="71" t="s">
        <v>765</v>
      </c>
      <c r="D140" t="str">
        <f>LEFT(Table_clallam_Oversight_ActiveFunds[[#This Row],[Fund]],5)</f>
        <v>27B-1</v>
      </c>
      <c r="J140" t="str">
        <f t="shared" si="11"/>
        <v>110-1</v>
      </c>
      <c r="K140" s="73" t="s">
        <v>1152</v>
      </c>
      <c r="L140" s="12"/>
    </row>
    <row r="141" spans="2:12" ht="14.5" x14ac:dyDescent="0.35">
      <c r="B141" s="71" t="s">
        <v>748</v>
      </c>
      <c r="C141" s="71" t="s">
        <v>766</v>
      </c>
      <c r="D141" t="str">
        <f>LEFT(Table_clallam_Oversight_ActiveFunds[[#This Row],[Fund]],5)</f>
        <v>285-1</v>
      </c>
      <c r="J141" t="str">
        <f t="shared" si="11"/>
        <v>110-2</v>
      </c>
      <c r="K141" s="73" t="s">
        <v>1153</v>
      </c>
      <c r="L141" s="12"/>
    </row>
    <row r="142" spans="2:12" ht="14.5" x14ac:dyDescent="0.35">
      <c r="B142" s="71" t="s">
        <v>748</v>
      </c>
      <c r="C142" s="71" t="s">
        <v>767</v>
      </c>
      <c r="D142" t="str">
        <f>LEFT(Table_clallam_Oversight_ActiveFunds[[#This Row],[Fund]],5)</f>
        <v>315-1</v>
      </c>
      <c r="J142" t="str">
        <f t="shared" si="11"/>
        <v>110-7</v>
      </c>
      <c r="K142" s="73" t="s">
        <v>1154</v>
      </c>
      <c r="L142" s="12"/>
    </row>
    <row r="143" spans="2:12" ht="14.5" x14ac:dyDescent="0.35">
      <c r="B143" s="71" t="s">
        <v>748</v>
      </c>
      <c r="C143" s="71" t="s">
        <v>768</v>
      </c>
      <c r="D143" t="str">
        <f>LEFT(Table_clallam_Oversight_ActiveFunds[[#This Row],[Fund]],5)</f>
        <v>501-1</v>
      </c>
      <c r="J143" t="str">
        <f t="shared" si="11"/>
        <v>111-1</v>
      </c>
      <c r="K143" s="73" t="s">
        <v>734</v>
      </c>
      <c r="L143" s="12"/>
    </row>
    <row r="144" spans="2:12" ht="14.5" x14ac:dyDescent="0.35">
      <c r="B144" s="71" t="s">
        <v>748</v>
      </c>
      <c r="C144" s="71" t="s">
        <v>769</v>
      </c>
      <c r="D144" t="str">
        <f>LEFT(Table_clallam_Oversight_ActiveFunds[[#This Row],[Fund]],5)</f>
        <v>532-1</v>
      </c>
      <c r="J144" t="str">
        <f t="shared" si="11"/>
        <v>111-2</v>
      </c>
      <c r="K144" s="73" t="s">
        <v>867</v>
      </c>
      <c r="L144" s="12"/>
    </row>
    <row r="145" spans="2:12" ht="14.5" x14ac:dyDescent="0.35">
      <c r="B145" s="71" t="s">
        <v>748</v>
      </c>
      <c r="C145" s="71" t="s">
        <v>706</v>
      </c>
      <c r="D145" t="str">
        <f>LEFT(Table_clallam_Oversight_ActiveFunds[[#This Row],[Fund]],5)</f>
        <v>706-2</v>
      </c>
      <c r="J145" t="str">
        <f t="shared" si="11"/>
        <v>116-6</v>
      </c>
      <c r="K145" s="73" t="s">
        <v>1102</v>
      </c>
      <c r="L145" s="12"/>
    </row>
    <row r="146" spans="2:12" ht="14.5" x14ac:dyDescent="0.35">
      <c r="B146" s="71" t="s">
        <v>748</v>
      </c>
      <c r="C146" s="71" t="s">
        <v>770</v>
      </c>
      <c r="D146" t="str">
        <f>LEFT(Table_clallam_Oversight_ActiveFunds[[#This Row],[Fund]],5)</f>
        <v>746-6</v>
      </c>
      <c r="J146" t="str">
        <f t="shared" si="11"/>
        <v>119-2</v>
      </c>
      <c r="K146" s="73" t="s">
        <v>1204</v>
      </c>
      <c r="L146" s="12"/>
    </row>
    <row r="147" spans="2:12" ht="14.5" x14ac:dyDescent="0.35">
      <c r="B147" s="71" t="s">
        <v>748</v>
      </c>
      <c r="C147" s="71" t="s">
        <v>771</v>
      </c>
      <c r="D147" t="str">
        <f>LEFT(Table_clallam_Oversight_ActiveFunds[[#This Row],[Fund]],5)</f>
        <v>759-6</v>
      </c>
      <c r="J147" t="str">
        <f t="shared" si="11"/>
        <v>11A-6</v>
      </c>
      <c r="K147" s="73" t="s">
        <v>1212</v>
      </c>
      <c r="L147" s="12"/>
    </row>
    <row r="148" spans="2:12" ht="14.5" x14ac:dyDescent="0.35">
      <c r="B148" s="71" t="s">
        <v>748</v>
      </c>
      <c r="C148" s="71" t="s">
        <v>772</v>
      </c>
      <c r="D148" t="str">
        <f>LEFT(Table_clallam_Oversight_ActiveFunds[[#This Row],[Fund]],5)</f>
        <v>777-1</v>
      </c>
      <c r="J148" t="str">
        <f t="shared" si="11"/>
        <v>11B-1</v>
      </c>
      <c r="K148" s="73" t="s">
        <v>1061</v>
      </c>
      <c r="L148" s="12"/>
    </row>
    <row r="149" spans="2:12" ht="14.5" x14ac:dyDescent="0.35">
      <c r="B149" s="71" t="s">
        <v>748</v>
      </c>
      <c r="C149" s="71" t="s">
        <v>773</v>
      </c>
      <c r="D149" t="str">
        <f>LEFT(Table_clallam_Oversight_ActiveFunds[[#This Row],[Fund]],5)</f>
        <v>887-1</v>
      </c>
      <c r="J149" t="str">
        <f t="shared" si="11"/>
        <v>11E-1</v>
      </c>
      <c r="K149" s="73" t="s">
        <v>1093</v>
      </c>
      <c r="L149" s="12"/>
    </row>
    <row r="150" spans="2:12" ht="14.5" x14ac:dyDescent="0.35">
      <c r="B150" s="71" t="s">
        <v>748</v>
      </c>
      <c r="C150" s="71" t="s">
        <v>774</v>
      </c>
      <c r="D150" t="str">
        <f>LEFT(Table_clallam_Oversight_ActiveFunds[[#This Row],[Fund]],5)</f>
        <v>218-2</v>
      </c>
      <c r="J150" t="str">
        <f t="shared" si="11"/>
        <v>11H-1</v>
      </c>
      <c r="K150" s="73" t="s">
        <v>1178</v>
      </c>
      <c r="L150" s="12"/>
    </row>
    <row r="151" spans="2:12" ht="14.5" x14ac:dyDescent="0.35">
      <c r="B151" s="71" t="s">
        <v>748</v>
      </c>
      <c r="C151" s="71" t="s">
        <v>775</v>
      </c>
      <c r="D151" t="str">
        <f>LEFT(Table_clallam_Oversight_ActiveFunds[[#This Row],[Fund]],5)</f>
        <v>26Q-1</v>
      </c>
      <c r="J151" t="str">
        <f t="shared" si="11"/>
        <v>11J-6</v>
      </c>
      <c r="K151" s="73" t="s">
        <v>1103</v>
      </c>
      <c r="L151" s="12"/>
    </row>
    <row r="152" spans="2:12" ht="14.5" x14ac:dyDescent="0.35">
      <c r="B152" s="71" t="s">
        <v>776</v>
      </c>
      <c r="C152" s="71" t="s">
        <v>403</v>
      </c>
      <c r="D152" t="str">
        <f>LEFT(Table_clallam_Oversight_ActiveFunds[[#This Row],[Fund]],5)</f>
        <v>001-1</v>
      </c>
      <c r="J152" t="str">
        <f t="shared" si="11"/>
        <v>11K-1</v>
      </c>
      <c r="K152" s="73" t="s">
        <v>895</v>
      </c>
      <c r="L152" s="12"/>
    </row>
    <row r="153" spans="2:12" ht="14.5" x14ac:dyDescent="0.35">
      <c r="B153" s="71" t="s">
        <v>776</v>
      </c>
      <c r="C153" s="71" t="s">
        <v>777</v>
      </c>
      <c r="D153" t="str">
        <f>LEFT(Table_clallam_Oversight_ActiveFunds[[#This Row],[Fund]],5)</f>
        <v>578-1</v>
      </c>
      <c r="J153" t="str">
        <f t="shared" si="11"/>
        <v>11V-7</v>
      </c>
      <c r="K153" s="73" t="s">
        <v>978</v>
      </c>
      <c r="L153" s="12"/>
    </row>
    <row r="154" spans="2:12" ht="14.5" x14ac:dyDescent="0.35">
      <c r="B154" s="71" t="s">
        <v>778</v>
      </c>
      <c r="C154" s="71" t="s">
        <v>403</v>
      </c>
      <c r="D154" t="str">
        <f>LEFT(Table_clallam_Oversight_ActiveFunds[[#This Row],[Fund]],5)</f>
        <v>001-1</v>
      </c>
      <c r="J154" t="str">
        <f t="shared" si="11"/>
        <v>120-1</v>
      </c>
      <c r="K154" s="73" t="s">
        <v>1205</v>
      </c>
      <c r="L154" s="12"/>
    </row>
    <row r="155" spans="2:12" ht="14.5" x14ac:dyDescent="0.35">
      <c r="B155" s="71" t="s">
        <v>778</v>
      </c>
      <c r="C155" s="71" t="s">
        <v>415</v>
      </c>
      <c r="D155" t="str">
        <f>LEFT(Table_clallam_Oversight_ActiveFunds[[#This Row],[Fund]],5)</f>
        <v>001-2</v>
      </c>
      <c r="J155" t="str">
        <f t="shared" si="11"/>
        <v>125-1</v>
      </c>
      <c r="K155" s="73" t="s">
        <v>438</v>
      </c>
      <c r="L155" s="12"/>
    </row>
    <row r="156" spans="2:12" ht="14.5" x14ac:dyDescent="0.35">
      <c r="B156" s="71" t="s">
        <v>778</v>
      </c>
      <c r="C156" s="71" t="s">
        <v>684</v>
      </c>
      <c r="D156" t="str">
        <f>LEFT(Table_clallam_Oversight_ActiveFunds[[#This Row],[Fund]],5)</f>
        <v>001-7</v>
      </c>
      <c r="J156" t="str">
        <f t="shared" si="11"/>
        <v>126-6</v>
      </c>
      <c r="K156" s="73" t="s">
        <v>1196</v>
      </c>
      <c r="L156" s="12"/>
    </row>
    <row r="157" spans="2:12" ht="14.5" x14ac:dyDescent="0.35">
      <c r="B157" s="71" t="s">
        <v>778</v>
      </c>
      <c r="C157" s="71" t="s">
        <v>698</v>
      </c>
      <c r="D157" t="str">
        <f>LEFT(Table_clallam_Oversight_ActiveFunds[[#This Row],[Fund]],5)</f>
        <v>001-H</v>
      </c>
      <c r="J157" t="str">
        <f t="shared" si="11"/>
        <v>128-6</v>
      </c>
      <c r="K157" s="73" t="s">
        <v>1197</v>
      </c>
      <c r="L157" s="12"/>
    </row>
    <row r="158" spans="2:12" ht="14.5" x14ac:dyDescent="0.35">
      <c r="B158" s="71" t="s">
        <v>778</v>
      </c>
      <c r="C158" s="71" t="s">
        <v>692</v>
      </c>
      <c r="D158" t="str">
        <f>LEFT(Table_clallam_Oversight_ActiveFunds[[#This Row],[Fund]],5)</f>
        <v>09R-1</v>
      </c>
      <c r="J158" t="str">
        <f t="shared" si="11"/>
        <v>12C-1</v>
      </c>
      <c r="K158" s="73" t="s">
        <v>754</v>
      </c>
      <c r="L158" s="12"/>
    </row>
    <row r="159" spans="2:12" ht="14.5" x14ac:dyDescent="0.35">
      <c r="B159" s="71" t="s">
        <v>778</v>
      </c>
      <c r="C159" s="71" t="s">
        <v>779</v>
      </c>
      <c r="D159" t="str">
        <f>LEFT(Table_clallam_Oversight_ActiveFunds[[#This Row],[Fund]],5)</f>
        <v>16R-6</v>
      </c>
      <c r="J159" t="str">
        <f t="shared" si="11"/>
        <v>12F-6</v>
      </c>
      <c r="K159" s="73" t="s">
        <v>735</v>
      </c>
      <c r="L159" s="12"/>
    </row>
    <row r="160" spans="2:12" ht="14.5" x14ac:dyDescent="0.35">
      <c r="B160" s="71" t="s">
        <v>778</v>
      </c>
      <c r="C160" s="71" t="s">
        <v>703</v>
      </c>
      <c r="D160" t="str">
        <f>LEFT(Table_clallam_Oversight_ActiveFunds[[#This Row],[Fund]],5)</f>
        <v>24J-1</v>
      </c>
      <c r="J160" t="str">
        <f t="shared" si="11"/>
        <v>12G-6</v>
      </c>
      <c r="K160" s="73" t="s">
        <v>1155</v>
      </c>
      <c r="L160" s="12"/>
    </row>
    <row r="161" spans="2:12" ht="14.5" x14ac:dyDescent="0.35">
      <c r="B161" s="71" t="s">
        <v>778</v>
      </c>
      <c r="C161" s="71" t="s">
        <v>780</v>
      </c>
      <c r="D161" t="str">
        <f>LEFT(Table_clallam_Oversight_ActiveFunds[[#This Row],[Fund]],5)</f>
        <v>25N-1</v>
      </c>
      <c r="J161" t="str">
        <f t="shared" si="11"/>
        <v>12L-6</v>
      </c>
      <c r="K161" s="73" t="s">
        <v>1136</v>
      </c>
      <c r="L161" s="12"/>
    </row>
    <row r="162" spans="2:12" ht="14.5" x14ac:dyDescent="0.35">
      <c r="B162" s="71" t="s">
        <v>778</v>
      </c>
      <c r="C162" s="71" t="s">
        <v>720</v>
      </c>
      <c r="D162" t="str">
        <f>LEFT(Table_clallam_Oversight_ActiveFunds[[#This Row],[Fund]],5)</f>
        <v>415-1</v>
      </c>
      <c r="J162" t="str">
        <f t="shared" si="11"/>
        <v>12M-1</v>
      </c>
      <c r="K162" s="73" t="s">
        <v>716</v>
      </c>
      <c r="L162" s="12"/>
    </row>
    <row r="163" spans="2:12" ht="14.5" x14ac:dyDescent="0.35">
      <c r="B163" s="71" t="s">
        <v>778</v>
      </c>
      <c r="C163" s="71" t="s">
        <v>781</v>
      </c>
      <c r="D163" t="str">
        <f>LEFT(Table_clallam_Oversight_ActiveFunds[[#This Row],[Fund]],5)</f>
        <v>421-6</v>
      </c>
      <c r="J163" t="str">
        <f t="shared" si="11"/>
        <v>12P-1</v>
      </c>
      <c r="K163" s="73" t="s">
        <v>1024</v>
      </c>
      <c r="L163" s="12"/>
    </row>
    <row r="164" spans="2:12" ht="14.5" x14ac:dyDescent="0.35">
      <c r="B164" s="71" t="s">
        <v>778</v>
      </c>
      <c r="C164" s="71" t="s">
        <v>782</v>
      </c>
      <c r="D164" t="str">
        <f>LEFT(Table_clallam_Oversight_ActiveFunds[[#This Row],[Fund]],5)</f>
        <v>436-6</v>
      </c>
      <c r="J164" t="str">
        <f t="shared" si="11"/>
        <v>12T-1</v>
      </c>
      <c r="K164" s="73" t="s">
        <v>956</v>
      </c>
      <c r="L164" s="12"/>
    </row>
    <row r="165" spans="2:12" ht="14.5" x14ac:dyDescent="0.35">
      <c r="B165" s="71" t="s">
        <v>778</v>
      </c>
      <c r="C165" s="71" t="s">
        <v>783</v>
      </c>
      <c r="D165" t="str">
        <f>LEFT(Table_clallam_Oversight_ActiveFunds[[#This Row],[Fund]],5)</f>
        <v>455-1</v>
      </c>
      <c r="J165" t="str">
        <f t="shared" si="11"/>
        <v>12T-6</v>
      </c>
      <c r="K165" s="73" t="s">
        <v>957</v>
      </c>
      <c r="L165" s="12"/>
    </row>
    <row r="166" spans="2:12" ht="14.5" x14ac:dyDescent="0.35">
      <c r="B166" s="71" t="s">
        <v>778</v>
      </c>
      <c r="C166" s="71" t="s">
        <v>784</v>
      </c>
      <c r="D166" t="str">
        <f>LEFT(Table_clallam_Oversight_ActiveFunds[[#This Row],[Fund]],5)</f>
        <v>466-1</v>
      </c>
      <c r="J166" t="str">
        <f t="shared" si="11"/>
        <v>131-6</v>
      </c>
      <c r="K166" s="73" t="s">
        <v>1198</v>
      </c>
      <c r="L166" s="12"/>
    </row>
    <row r="167" spans="2:12" ht="14.5" x14ac:dyDescent="0.35">
      <c r="B167" s="71" t="s">
        <v>778</v>
      </c>
      <c r="C167" s="71" t="s">
        <v>454</v>
      </c>
      <c r="D167" t="str">
        <f>LEFT(Table_clallam_Oversight_ActiveFunds[[#This Row],[Fund]],5)</f>
        <v>468-1</v>
      </c>
      <c r="J167" t="str">
        <f t="shared" si="11"/>
        <v>133-6</v>
      </c>
      <c r="K167" s="73" t="s">
        <v>982</v>
      </c>
      <c r="L167" s="12"/>
    </row>
    <row r="168" spans="2:12" ht="14.5" x14ac:dyDescent="0.35">
      <c r="B168" s="71" t="s">
        <v>778</v>
      </c>
      <c r="C168" s="71" t="s">
        <v>785</v>
      </c>
      <c r="D168" t="str">
        <f>LEFT(Table_clallam_Oversight_ActiveFunds[[#This Row],[Fund]],5)</f>
        <v>472-1</v>
      </c>
      <c r="J168" t="str">
        <f t="shared" si="11"/>
        <v>134-1</v>
      </c>
      <c r="K168" s="73" t="s">
        <v>1206</v>
      </c>
      <c r="L168" s="12"/>
    </row>
    <row r="169" spans="2:12" ht="14.5" x14ac:dyDescent="0.35">
      <c r="B169" s="71" t="s">
        <v>778</v>
      </c>
      <c r="C169" s="71" t="s">
        <v>786</v>
      </c>
      <c r="D169" t="str">
        <f>LEFT(Table_clallam_Oversight_ActiveFunds[[#This Row],[Fund]],5)</f>
        <v>472-6</v>
      </c>
      <c r="J169" t="str">
        <f t="shared" si="11"/>
        <v>138-1</v>
      </c>
      <c r="K169" s="73" t="s">
        <v>841</v>
      </c>
      <c r="L169" s="12"/>
    </row>
    <row r="170" spans="2:12" ht="14.5" x14ac:dyDescent="0.35">
      <c r="B170" s="71" t="s">
        <v>778</v>
      </c>
      <c r="C170" s="71" t="s">
        <v>670</v>
      </c>
      <c r="D170" t="str">
        <f>LEFT(Table_clallam_Oversight_ActiveFunds[[#This Row],[Fund]],5)</f>
        <v>553-1</v>
      </c>
      <c r="J170" t="str">
        <f t="shared" si="11"/>
        <v>141-6</v>
      </c>
      <c r="K170" s="73" t="s">
        <v>736</v>
      </c>
      <c r="L170" s="12"/>
    </row>
    <row r="171" spans="2:12" ht="14.5" x14ac:dyDescent="0.35">
      <c r="B171" s="71" t="s">
        <v>778</v>
      </c>
      <c r="C171" s="71" t="s">
        <v>706</v>
      </c>
      <c r="D171" t="str">
        <f>LEFT(Table_clallam_Oversight_ActiveFunds[[#This Row],[Fund]],5)</f>
        <v>706-2</v>
      </c>
      <c r="J171" t="str">
        <f t="shared" si="11"/>
        <v>143-6</v>
      </c>
      <c r="K171" s="73" t="s">
        <v>1031</v>
      </c>
      <c r="L171" s="12"/>
    </row>
    <row r="172" spans="2:12" ht="14.5" x14ac:dyDescent="0.35">
      <c r="B172" s="71" t="s">
        <v>778</v>
      </c>
      <c r="C172" s="71" t="s">
        <v>666</v>
      </c>
      <c r="D172" t="str">
        <f>LEFT(Table_clallam_Oversight_ActiveFunds[[#This Row],[Fund]],5)</f>
        <v>108-1</v>
      </c>
      <c r="J172" t="str">
        <f t="shared" si="11"/>
        <v>144-1</v>
      </c>
      <c r="K172" s="73" t="s">
        <v>1088</v>
      </c>
      <c r="L172" s="12"/>
    </row>
    <row r="173" spans="2:12" ht="14.5" x14ac:dyDescent="0.35">
      <c r="B173" s="71" t="s">
        <v>778</v>
      </c>
      <c r="C173" s="71" t="s">
        <v>787</v>
      </c>
      <c r="D173" t="str">
        <f>LEFT(Table_clallam_Oversight_ActiveFunds[[#This Row],[Fund]],5)</f>
        <v>109-1</v>
      </c>
      <c r="J173" t="str">
        <f t="shared" si="11"/>
        <v>145-6</v>
      </c>
      <c r="K173" s="73" t="s">
        <v>1025</v>
      </c>
      <c r="L173" s="12"/>
    </row>
    <row r="174" spans="2:12" ht="14.5" x14ac:dyDescent="0.35">
      <c r="B174" s="71" t="s">
        <v>778</v>
      </c>
      <c r="C174" s="71" t="s">
        <v>668</v>
      </c>
      <c r="D174" t="str">
        <f>LEFT(Table_clallam_Oversight_ActiveFunds[[#This Row],[Fund]],5)</f>
        <v>218-1</v>
      </c>
      <c r="J174" t="str">
        <f t="shared" si="11"/>
        <v>146-1</v>
      </c>
      <c r="K174" s="73" t="s">
        <v>924</v>
      </c>
      <c r="L174" s="12"/>
    </row>
    <row r="175" spans="2:12" ht="14.5" x14ac:dyDescent="0.35">
      <c r="B175" s="71" t="s">
        <v>788</v>
      </c>
      <c r="C175" s="71" t="s">
        <v>403</v>
      </c>
      <c r="D175" t="str">
        <f>LEFT(Table_clallam_Oversight_ActiveFunds[[#This Row],[Fund]],5)</f>
        <v>001-1</v>
      </c>
      <c r="J175" t="str">
        <f t="shared" si="11"/>
        <v>148-6</v>
      </c>
      <c r="K175" s="73" t="s">
        <v>1026</v>
      </c>
      <c r="L175" s="12"/>
    </row>
    <row r="176" spans="2:12" ht="14.5" x14ac:dyDescent="0.35">
      <c r="B176" s="71" t="s">
        <v>788</v>
      </c>
      <c r="C176" s="71" t="s">
        <v>415</v>
      </c>
      <c r="D176" t="str">
        <f>LEFT(Table_clallam_Oversight_ActiveFunds[[#This Row],[Fund]],5)</f>
        <v>001-2</v>
      </c>
      <c r="J176" t="str">
        <f t="shared" si="11"/>
        <v>149-6</v>
      </c>
      <c r="K176" s="73" t="s">
        <v>1027</v>
      </c>
      <c r="L176" s="12"/>
    </row>
    <row r="177" spans="2:12" ht="14.5" x14ac:dyDescent="0.35">
      <c r="B177" s="71" t="s">
        <v>788</v>
      </c>
      <c r="C177" s="71" t="s">
        <v>684</v>
      </c>
      <c r="D177" t="str">
        <f>LEFT(Table_clallam_Oversight_ActiveFunds[[#This Row],[Fund]],5)</f>
        <v>001-7</v>
      </c>
      <c r="J177" t="str">
        <f t="shared" si="11"/>
        <v>14A-1</v>
      </c>
      <c r="K177" s="73" t="s">
        <v>1156</v>
      </c>
      <c r="L177" s="12"/>
    </row>
    <row r="178" spans="2:12" ht="14.5" x14ac:dyDescent="0.35">
      <c r="B178" s="71" t="s">
        <v>788</v>
      </c>
      <c r="C178" s="71" t="s">
        <v>697</v>
      </c>
      <c r="D178" t="str">
        <f>LEFT(Table_clallam_Oversight_ActiveFunds[[#This Row],[Fund]],5)</f>
        <v>001-C</v>
      </c>
      <c r="J178" t="str">
        <f t="shared" si="11"/>
        <v>14E-1</v>
      </c>
      <c r="K178" s="73" t="s">
        <v>717</v>
      </c>
      <c r="L178" s="12"/>
    </row>
    <row r="179" spans="2:12" ht="14.5" x14ac:dyDescent="0.35">
      <c r="B179" s="71" t="s">
        <v>788</v>
      </c>
      <c r="C179" s="71" t="s">
        <v>698</v>
      </c>
      <c r="D179" t="str">
        <f>LEFT(Table_clallam_Oversight_ActiveFunds[[#This Row],[Fund]],5)</f>
        <v>001-H</v>
      </c>
      <c r="J179" t="str">
        <f t="shared" si="11"/>
        <v>14E-6</v>
      </c>
      <c r="K179" s="73" t="s">
        <v>718</v>
      </c>
      <c r="L179" s="12"/>
    </row>
    <row r="180" spans="2:12" ht="14.5" x14ac:dyDescent="0.35">
      <c r="B180" s="71" t="s">
        <v>788</v>
      </c>
      <c r="C180" s="71" t="s">
        <v>789</v>
      </c>
      <c r="D180" t="str">
        <f>LEFT(Table_clallam_Oversight_ActiveFunds[[#This Row],[Fund]],5)</f>
        <v>001-W</v>
      </c>
      <c r="J180" t="str">
        <f t="shared" si="11"/>
        <v>14G-1</v>
      </c>
      <c r="K180" s="73" t="s">
        <v>1157</v>
      </c>
      <c r="L180" s="12"/>
    </row>
    <row r="181" spans="2:12" ht="14.5" x14ac:dyDescent="0.35">
      <c r="B181" s="71" t="s">
        <v>788</v>
      </c>
      <c r="C181" s="71" t="s">
        <v>733</v>
      </c>
      <c r="D181" t="str">
        <f>LEFT(Table_clallam_Oversight_ActiveFunds[[#This Row],[Fund]],5)</f>
        <v>001-Y</v>
      </c>
      <c r="J181" t="str">
        <f t="shared" si="11"/>
        <v>14H-1</v>
      </c>
      <c r="K181" s="73" t="s">
        <v>755</v>
      </c>
      <c r="L181" s="12"/>
    </row>
    <row r="182" spans="2:12" ht="14.5" x14ac:dyDescent="0.35">
      <c r="B182" s="71" t="s">
        <v>788</v>
      </c>
      <c r="C182" s="71" t="s">
        <v>749</v>
      </c>
      <c r="D182" t="str">
        <f>LEFT(Table_clallam_Oversight_ActiveFunds[[#This Row],[Fund]],5)</f>
        <v>001-Z</v>
      </c>
      <c r="J182" t="str">
        <f t="shared" si="11"/>
        <v>14M-1</v>
      </c>
      <c r="K182" s="73" t="s">
        <v>756</v>
      </c>
      <c r="L182" s="12"/>
    </row>
    <row r="183" spans="2:12" ht="14.5" x14ac:dyDescent="0.35">
      <c r="B183" s="71" t="s">
        <v>788</v>
      </c>
      <c r="C183" s="71" t="s">
        <v>790</v>
      </c>
      <c r="D183" t="str">
        <f>LEFT(Table_clallam_Oversight_ActiveFunds[[#This Row],[Fund]],5)</f>
        <v>03C-1</v>
      </c>
      <c r="J183" t="str">
        <f t="shared" si="11"/>
        <v>14P-6</v>
      </c>
      <c r="K183" s="73" t="s">
        <v>1021</v>
      </c>
      <c r="L183" s="12"/>
    </row>
    <row r="184" spans="2:12" ht="14.5" x14ac:dyDescent="0.35">
      <c r="B184" s="71" t="s">
        <v>788</v>
      </c>
      <c r="C184" s="71" t="s">
        <v>791</v>
      </c>
      <c r="D184" t="str">
        <f>LEFT(Table_clallam_Oversight_ActiveFunds[[#This Row],[Fund]],5)</f>
        <v>05C-1</v>
      </c>
      <c r="J184" t="str">
        <f t="shared" si="11"/>
        <v>14R-1</v>
      </c>
      <c r="K184" s="73" t="s">
        <v>950</v>
      </c>
      <c r="L184" s="12"/>
    </row>
    <row r="185" spans="2:12" ht="14.5" x14ac:dyDescent="0.35">
      <c r="B185" s="71" t="s">
        <v>788</v>
      </c>
      <c r="C185" s="71" t="s">
        <v>792</v>
      </c>
      <c r="D185" t="str">
        <f>LEFT(Table_clallam_Oversight_ActiveFunds[[#This Row],[Fund]],5)</f>
        <v>08A-1</v>
      </c>
      <c r="J185" t="str">
        <f t="shared" si="11"/>
        <v>14V-1</v>
      </c>
      <c r="K185" s="73" t="s">
        <v>889</v>
      </c>
      <c r="L185" s="12"/>
    </row>
    <row r="186" spans="2:12" ht="14.5" x14ac:dyDescent="0.35">
      <c r="B186" s="71" t="s">
        <v>788</v>
      </c>
      <c r="C186" s="71" t="s">
        <v>793</v>
      </c>
      <c r="D186" t="str">
        <f>LEFT(Table_clallam_Oversight_ActiveFunds[[#This Row],[Fund]],5)</f>
        <v>08G-6</v>
      </c>
      <c r="J186" t="str">
        <f t="shared" si="11"/>
        <v>14W-6</v>
      </c>
      <c r="K186" s="73" t="s">
        <v>879</v>
      </c>
      <c r="L186" s="12"/>
    </row>
    <row r="187" spans="2:12" ht="14.5" x14ac:dyDescent="0.35">
      <c r="B187" s="71" t="s">
        <v>788</v>
      </c>
      <c r="C187" s="71" t="s">
        <v>794</v>
      </c>
      <c r="D187" t="str">
        <f>LEFT(Table_clallam_Oversight_ActiveFunds[[#This Row],[Fund]],5)</f>
        <v>08J-6</v>
      </c>
      <c r="J187" t="str">
        <f t="shared" si="11"/>
        <v>150-1</v>
      </c>
      <c r="K187" s="73" t="s">
        <v>757</v>
      </c>
      <c r="L187" s="12"/>
    </row>
    <row r="188" spans="2:12" ht="14.5" x14ac:dyDescent="0.35">
      <c r="B188" s="71" t="s">
        <v>788</v>
      </c>
      <c r="C188" s="71" t="s">
        <v>795</v>
      </c>
      <c r="D188" t="str">
        <f>LEFT(Table_clallam_Oversight_ActiveFunds[[#This Row],[Fund]],5)</f>
        <v>08K-1</v>
      </c>
      <c r="J188" t="str">
        <f t="shared" si="11"/>
        <v>153-1</v>
      </c>
      <c r="K188" s="73" t="s">
        <v>1062</v>
      </c>
      <c r="L188" s="12"/>
    </row>
    <row r="189" spans="2:12" ht="14.5" x14ac:dyDescent="0.35">
      <c r="B189" s="71" t="s">
        <v>788</v>
      </c>
      <c r="C189" s="71" t="s">
        <v>796</v>
      </c>
      <c r="D189" t="str">
        <f>LEFT(Table_clallam_Oversight_ActiveFunds[[#This Row],[Fund]],5)</f>
        <v>16W-1</v>
      </c>
      <c r="J189" t="str">
        <f t="shared" si="11"/>
        <v>154-1</v>
      </c>
      <c r="K189" s="73" t="s">
        <v>737</v>
      </c>
      <c r="L189" s="12"/>
    </row>
    <row r="190" spans="2:12" ht="14.5" x14ac:dyDescent="0.35">
      <c r="B190" s="71" t="s">
        <v>788</v>
      </c>
      <c r="C190" s="71" t="s">
        <v>797</v>
      </c>
      <c r="D190" t="str">
        <f>LEFT(Table_clallam_Oversight_ActiveFunds[[#This Row],[Fund]],5)</f>
        <v>172-6</v>
      </c>
      <c r="J190" t="str">
        <f t="shared" si="11"/>
        <v>158-1</v>
      </c>
      <c r="K190" s="73" t="s">
        <v>1179</v>
      </c>
      <c r="L190" s="12"/>
    </row>
    <row r="191" spans="2:12" ht="14.5" x14ac:dyDescent="0.35">
      <c r="B191" s="71" t="s">
        <v>788</v>
      </c>
      <c r="C191" s="71" t="s">
        <v>798</v>
      </c>
      <c r="D191" t="str">
        <f>LEFT(Table_clallam_Oversight_ActiveFunds[[#This Row],[Fund]],5)</f>
        <v>17T-1</v>
      </c>
      <c r="J191" t="str">
        <f t="shared" si="11"/>
        <v>159-6</v>
      </c>
      <c r="K191" s="73" t="s">
        <v>1137</v>
      </c>
      <c r="L191" s="12"/>
    </row>
    <row r="192" spans="2:12" ht="14.5" x14ac:dyDescent="0.35">
      <c r="B192" s="71" t="s">
        <v>788</v>
      </c>
      <c r="C192" s="71" t="s">
        <v>799</v>
      </c>
      <c r="D192" t="str">
        <f>LEFT(Table_clallam_Oversight_ActiveFunds[[#This Row],[Fund]],5)</f>
        <v>23L-6</v>
      </c>
      <c r="J192" t="str">
        <f t="shared" si="11"/>
        <v>15M-1</v>
      </c>
      <c r="K192" s="73" t="s">
        <v>317</v>
      </c>
      <c r="L192" s="12"/>
    </row>
    <row r="193" spans="2:12" ht="14.5" x14ac:dyDescent="0.35">
      <c r="B193" s="71" t="s">
        <v>788</v>
      </c>
      <c r="C193" s="71" t="s">
        <v>800</v>
      </c>
      <c r="D193" t="str">
        <f>LEFT(Table_clallam_Oversight_ActiveFunds[[#This Row],[Fund]],5)</f>
        <v>24L-1</v>
      </c>
      <c r="J193" t="str">
        <f t="shared" si="11"/>
        <v>15V-1</v>
      </c>
      <c r="K193" s="73" t="s">
        <v>925</v>
      </c>
      <c r="L193" s="12"/>
    </row>
    <row r="194" spans="2:12" ht="14.5" x14ac:dyDescent="0.35">
      <c r="B194" s="71" t="s">
        <v>788</v>
      </c>
      <c r="C194" s="71" t="s">
        <v>801</v>
      </c>
      <c r="D194" t="str">
        <f>LEFT(Table_clallam_Oversight_ActiveFunds[[#This Row],[Fund]],5)</f>
        <v>24V-1</v>
      </c>
      <c r="J194" t="str">
        <f t="shared" si="11"/>
        <v>15V-6</v>
      </c>
      <c r="K194" s="73" t="s">
        <v>926</v>
      </c>
      <c r="L194" s="12"/>
    </row>
    <row r="195" spans="2:12" ht="14.5" x14ac:dyDescent="0.35">
      <c r="B195" s="71" t="s">
        <v>788</v>
      </c>
      <c r="C195" s="71" t="s">
        <v>802</v>
      </c>
      <c r="D195" t="str">
        <f>LEFT(Table_clallam_Oversight_ActiveFunds[[#This Row],[Fund]],5)</f>
        <v>25M-1</v>
      </c>
      <c r="J195" t="str">
        <f t="shared" si="11"/>
        <v>160-1</v>
      </c>
      <c r="K195" s="73" t="s">
        <v>1104</v>
      </c>
      <c r="L195" s="12"/>
    </row>
    <row r="196" spans="2:12" ht="14.5" x14ac:dyDescent="0.35">
      <c r="B196" s="71" t="s">
        <v>788</v>
      </c>
      <c r="C196" s="71" t="s">
        <v>780</v>
      </c>
      <c r="D196" t="str">
        <f>LEFT(Table_clallam_Oversight_ActiveFunds[[#This Row],[Fund]],5)</f>
        <v>25N-1</v>
      </c>
      <c r="J196" t="str">
        <f t="shared" si="11"/>
        <v>162-1</v>
      </c>
      <c r="K196" s="73" t="s">
        <v>906</v>
      </c>
      <c r="L196" s="12"/>
    </row>
    <row r="197" spans="2:12" ht="14.5" x14ac:dyDescent="0.35">
      <c r="B197" s="71" t="s">
        <v>788</v>
      </c>
      <c r="C197" s="71" t="s">
        <v>767</v>
      </c>
      <c r="D197" t="str">
        <f>LEFT(Table_clallam_Oversight_ActiveFunds[[#This Row],[Fund]],5)</f>
        <v>315-1</v>
      </c>
      <c r="J197" t="str">
        <f t="shared" ref="J197:J260" si="12">MID(K197,1,5)</f>
        <v>163-1</v>
      </c>
      <c r="K197" s="73" t="s">
        <v>862</v>
      </c>
      <c r="L197" s="12"/>
    </row>
    <row r="198" spans="2:12" ht="14.5" x14ac:dyDescent="0.35">
      <c r="B198" s="71" t="s">
        <v>788</v>
      </c>
      <c r="C198" s="71" t="s">
        <v>673</v>
      </c>
      <c r="D198" t="str">
        <f>LEFT(Table_clallam_Oversight_ActiveFunds[[#This Row],[Fund]],5)</f>
        <v>418-1</v>
      </c>
      <c r="J198" t="str">
        <f t="shared" si="12"/>
        <v>167-1</v>
      </c>
      <c r="K198" s="73" t="s">
        <v>1180</v>
      </c>
      <c r="L198" s="12"/>
    </row>
    <row r="199" spans="2:12" ht="14.5" x14ac:dyDescent="0.35">
      <c r="B199" s="71" t="s">
        <v>788</v>
      </c>
      <c r="C199" s="71" t="s">
        <v>803</v>
      </c>
      <c r="D199" t="str">
        <f>LEFT(Table_clallam_Oversight_ActiveFunds[[#This Row],[Fund]],5)</f>
        <v>438-6</v>
      </c>
      <c r="J199" t="str">
        <f t="shared" si="12"/>
        <v>169-6</v>
      </c>
      <c r="K199" s="73" t="s">
        <v>858</v>
      </c>
      <c r="L199" s="12"/>
    </row>
    <row r="200" spans="2:12" ht="14.5" x14ac:dyDescent="0.35">
      <c r="B200" s="71" t="s">
        <v>788</v>
      </c>
      <c r="C200" s="71" t="s">
        <v>804</v>
      </c>
      <c r="D200" t="str">
        <f>LEFT(Table_clallam_Oversight_ActiveFunds[[#This Row],[Fund]],5)</f>
        <v>439-6</v>
      </c>
      <c r="J200" t="str">
        <f t="shared" si="12"/>
        <v>16A-1</v>
      </c>
      <c r="K200" s="73" t="s">
        <v>686</v>
      </c>
      <c r="L200" s="12"/>
    </row>
    <row r="201" spans="2:12" ht="14.5" x14ac:dyDescent="0.35">
      <c r="B201" s="71" t="s">
        <v>788</v>
      </c>
      <c r="C201" s="71" t="s">
        <v>805</v>
      </c>
      <c r="D201" t="str">
        <f>LEFT(Table_clallam_Oversight_ActiveFunds[[#This Row],[Fund]],5)</f>
        <v>474-6</v>
      </c>
      <c r="J201" t="str">
        <f t="shared" si="12"/>
        <v>16B-1</v>
      </c>
      <c r="K201" s="73" t="s">
        <v>927</v>
      </c>
      <c r="L201" s="12"/>
    </row>
    <row r="202" spans="2:12" ht="14.5" x14ac:dyDescent="0.35">
      <c r="B202" s="71" t="s">
        <v>788</v>
      </c>
      <c r="C202" s="71" t="s">
        <v>806</v>
      </c>
      <c r="D202" t="str">
        <f>LEFT(Table_clallam_Oversight_ActiveFunds[[#This Row],[Fund]],5)</f>
        <v>475-6</v>
      </c>
      <c r="J202" t="str">
        <f t="shared" si="12"/>
        <v>16B-6</v>
      </c>
      <c r="K202" s="73" t="s">
        <v>928</v>
      </c>
      <c r="L202" s="12"/>
    </row>
    <row r="203" spans="2:12" ht="14.5" x14ac:dyDescent="0.35">
      <c r="B203" s="71" t="s">
        <v>788</v>
      </c>
      <c r="C203" s="71" t="s">
        <v>674</v>
      </c>
      <c r="D203" t="str">
        <f>LEFT(Table_clallam_Oversight_ActiveFunds[[#This Row],[Fund]],5)</f>
        <v>492-1</v>
      </c>
      <c r="J203" t="str">
        <f t="shared" si="12"/>
        <v>16G-6</v>
      </c>
      <c r="K203" s="73" t="s">
        <v>969</v>
      </c>
      <c r="L203" s="12"/>
    </row>
    <row r="204" spans="2:12" ht="14.5" x14ac:dyDescent="0.35">
      <c r="B204" s="71" t="s">
        <v>788</v>
      </c>
      <c r="C204" s="71" t="s">
        <v>807</v>
      </c>
      <c r="D204" t="str">
        <f>LEFT(Table_clallam_Oversight_ActiveFunds[[#This Row],[Fund]],5)</f>
        <v>492-6</v>
      </c>
      <c r="J204" t="str">
        <f t="shared" si="12"/>
        <v>16J-1</v>
      </c>
      <c r="K204" s="73" t="s">
        <v>890</v>
      </c>
      <c r="L204" s="12"/>
    </row>
    <row r="205" spans="2:12" ht="14.5" x14ac:dyDescent="0.35">
      <c r="B205" s="71" t="s">
        <v>788</v>
      </c>
      <c r="C205" s="71" t="s">
        <v>808</v>
      </c>
      <c r="D205" t="str">
        <f>LEFT(Table_clallam_Oversight_ActiveFunds[[#This Row],[Fund]],5)</f>
        <v>493-6</v>
      </c>
      <c r="J205" t="str">
        <f t="shared" si="12"/>
        <v>16L-6</v>
      </c>
      <c r="K205" s="73" t="s">
        <v>1207</v>
      </c>
      <c r="L205" s="12"/>
    </row>
    <row r="206" spans="2:12" ht="14.5" x14ac:dyDescent="0.35">
      <c r="B206" s="71" t="s">
        <v>788</v>
      </c>
      <c r="C206" s="71" t="s">
        <v>809</v>
      </c>
      <c r="D206" t="str">
        <f>LEFT(Table_clallam_Oversight_ActiveFunds[[#This Row],[Fund]],5)</f>
        <v>494-6</v>
      </c>
      <c r="J206" t="str">
        <f t="shared" si="12"/>
        <v>16M-1</v>
      </c>
      <c r="K206" s="73" t="s">
        <v>929</v>
      </c>
      <c r="L206" s="12"/>
    </row>
    <row r="207" spans="2:12" ht="14.5" x14ac:dyDescent="0.35">
      <c r="B207" s="71" t="s">
        <v>788</v>
      </c>
      <c r="C207" s="71" t="s">
        <v>460</v>
      </c>
      <c r="D207" t="str">
        <f>LEFT(Table_clallam_Oversight_ActiveFunds[[#This Row],[Fund]],5)</f>
        <v>609-1</v>
      </c>
      <c r="J207" t="str">
        <f t="shared" si="12"/>
        <v>16M-6</v>
      </c>
      <c r="K207" s="73" t="s">
        <v>930</v>
      </c>
      <c r="L207" s="12"/>
    </row>
    <row r="208" spans="2:12" ht="14.5" x14ac:dyDescent="0.35">
      <c r="B208" s="71" t="s">
        <v>788</v>
      </c>
      <c r="C208" s="71" t="s">
        <v>706</v>
      </c>
      <c r="D208" t="str">
        <f>LEFT(Table_clallam_Oversight_ActiveFunds[[#This Row],[Fund]],5)</f>
        <v>706-2</v>
      </c>
      <c r="J208" t="str">
        <f t="shared" si="12"/>
        <v>16R-6</v>
      </c>
      <c r="K208" s="73" t="s">
        <v>779</v>
      </c>
      <c r="L208" s="12"/>
    </row>
    <row r="209" spans="2:12" ht="14.5" x14ac:dyDescent="0.35">
      <c r="B209" s="71" t="s">
        <v>788</v>
      </c>
      <c r="C209" s="71" t="s">
        <v>810</v>
      </c>
      <c r="D209" t="str">
        <f>LEFT(Table_clallam_Oversight_ActiveFunds[[#This Row],[Fund]],5)</f>
        <v>721-6</v>
      </c>
      <c r="J209" t="str">
        <f t="shared" si="12"/>
        <v>16T-6</v>
      </c>
      <c r="K209" s="73" t="s">
        <v>1105</v>
      </c>
      <c r="L209" s="12"/>
    </row>
    <row r="210" spans="2:12" ht="14.5" x14ac:dyDescent="0.35">
      <c r="B210" s="71" t="s">
        <v>811</v>
      </c>
      <c r="C210" s="71" t="s">
        <v>812</v>
      </c>
      <c r="D210" t="str">
        <f>LEFT(Table_clallam_Oversight_ActiveFunds[[#This Row],[Fund]],5)</f>
        <v>180-6</v>
      </c>
      <c r="J210" t="str">
        <f t="shared" si="12"/>
        <v>16V-1</v>
      </c>
      <c r="K210" s="73" t="s">
        <v>1106</v>
      </c>
      <c r="L210" s="12"/>
    </row>
    <row r="211" spans="2:12" ht="14.5" x14ac:dyDescent="0.35">
      <c r="B211" s="71" t="s">
        <v>811</v>
      </c>
      <c r="C211" s="71" t="s">
        <v>813</v>
      </c>
      <c r="D211" t="str">
        <f>LEFT(Table_clallam_Oversight_ActiveFunds[[#This Row],[Fund]],5)</f>
        <v>484-1</v>
      </c>
      <c r="J211" t="str">
        <f t="shared" si="12"/>
        <v>16W-1</v>
      </c>
      <c r="K211" s="73" t="s">
        <v>796</v>
      </c>
      <c r="L211" s="12"/>
    </row>
    <row r="212" spans="2:12" ht="14.5" x14ac:dyDescent="0.35">
      <c r="B212" s="71" t="s">
        <v>811</v>
      </c>
      <c r="C212" s="71" t="s">
        <v>814</v>
      </c>
      <c r="D212" t="str">
        <f>LEFT(Table_clallam_Oversight_ActiveFunds[[#This Row],[Fund]],5)</f>
        <v>484-7</v>
      </c>
      <c r="J212" t="str">
        <f t="shared" si="12"/>
        <v>172-6</v>
      </c>
      <c r="K212" s="73" t="s">
        <v>797</v>
      </c>
      <c r="L212" s="12"/>
    </row>
    <row r="213" spans="2:12" ht="14.5" x14ac:dyDescent="0.35">
      <c r="B213" s="71" t="s">
        <v>815</v>
      </c>
      <c r="C213" s="71" t="s">
        <v>816</v>
      </c>
      <c r="D213" t="str">
        <f>LEFT(Table_clallam_Oversight_ActiveFunds[[#This Row],[Fund]],5)</f>
        <v>433-6</v>
      </c>
      <c r="J213" t="str">
        <f t="shared" si="12"/>
        <v>176-1</v>
      </c>
      <c r="K213" s="73" t="s">
        <v>1107</v>
      </c>
      <c r="L213" s="12"/>
    </row>
    <row r="214" spans="2:12" ht="14.5" x14ac:dyDescent="0.35">
      <c r="B214" s="71" t="s">
        <v>815</v>
      </c>
      <c r="C214" s="71" t="s">
        <v>817</v>
      </c>
      <c r="D214" t="str">
        <f>LEFT(Table_clallam_Oversight_ActiveFunds[[#This Row],[Fund]],5)</f>
        <v>577-6</v>
      </c>
      <c r="J214" t="str">
        <f t="shared" si="12"/>
        <v>17B-1</v>
      </c>
      <c r="K214" s="73" t="s">
        <v>983</v>
      </c>
      <c r="L214" s="12"/>
    </row>
    <row r="215" spans="2:12" ht="14.5" x14ac:dyDescent="0.35">
      <c r="B215" s="71" t="s">
        <v>815</v>
      </c>
      <c r="C215" s="71" t="s">
        <v>777</v>
      </c>
      <c r="D215" t="str">
        <f>LEFT(Table_clallam_Oversight_ActiveFunds[[#This Row],[Fund]],5)</f>
        <v>578-1</v>
      </c>
      <c r="J215" t="str">
        <f t="shared" si="12"/>
        <v>17B-2</v>
      </c>
      <c r="K215" s="73" t="s">
        <v>984</v>
      </c>
      <c r="L215" s="12"/>
    </row>
    <row r="216" spans="2:12" ht="14.5" x14ac:dyDescent="0.35">
      <c r="B216" s="71" t="s">
        <v>818</v>
      </c>
      <c r="C216" s="71" t="s">
        <v>736</v>
      </c>
      <c r="D216" t="str">
        <f>LEFT(Table_clallam_Oversight_ActiveFunds[[#This Row],[Fund]],5)</f>
        <v>141-6</v>
      </c>
      <c r="J216" t="str">
        <f t="shared" si="12"/>
        <v>17F-1</v>
      </c>
      <c r="K216" s="73" t="s">
        <v>985</v>
      </c>
      <c r="L216" s="12"/>
    </row>
    <row r="217" spans="2:12" ht="14.5" x14ac:dyDescent="0.35">
      <c r="B217" s="71" t="s">
        <v>818</v>
      </c>
      <c r="C217" s="71" t="s">
        <v>819</v>
      </c>
      <c r="D217" t="str">
        <f>LEFT(Table_clallam_Oversight_ActiveFunds[[#This Row],[Fund]],5)</f>
        <v>226-6</v>
      </c>
      <c r="J217" t="str">
        <f t="shared" si="12"/>
        <v>17L-6</v>
      </c>
      <c r="K217" s="73" t="s">
        <v>690</v>
      </c>
      <c r="L217" s="12"/>
    </row>
    <row r="218" spans="2:12" ht="14.5" x14ac:dyDescent="0.35">
      <c r="B218" s="71" t="s">
        <v>818</v>
      </c>
      <c r="C218" s="71" t="s">
        <v>820</v>
      </c>
      <c r="D218" t="str">
        <f>LEFT(Table_clallam_Oversight_ActiveFunds[[#This Row],[Fund]],5)</f>
        <v>884-6</v>
      </c>
      <c r="J218" t="str">
        <f t="shared" si="12"/>
        <v>17M-6</v>
      </c>
      <c r="K218" s="73" t="s">
        <v>986</v>
      </c>
      <c r="L218" s="12"/>
    </row>
    <row r="219" spans="2:12" ht="14.5" x14ac:dyDescent="0.35">
      <c r="B219" s="71" t="s">
        <v>821</v>
      </c>
      <c r="C219" s="71" t="s">
        <v>403</v>
      </c>
      <c r="D219" t="str">
        <f>LEFT(Table_clallam_Oversight_ActiveFunds[[#This Row],[Fund]],5)</f>
        <v>001-1</v>
      </c>
      <c r="J219" t="str">
        <f t="shared" si="12"/>
        <v>17N-1</v>
      </c>
      <c r="K219" s="73" t="s">
        <v>1089</v>
      </c>
      <c r="L219" s="12"/>
    </row>
    <row r="220" spans="2:12" ht="14.5" x14ac:dyDescent="0.35">
      <c r="B220" s="71" t="s">
        <v>822</v>
      </c>
      <c r="C220" s="71" t="s">
        <v>403</v>
      </c>
      <c r="D220" t="str">
        <f>LEFT(Table_clallam_Oversight_ActiveFunds[[#This Row],[Fund]],5)</f>
        <v>001-1</v>
      </c>
      <c r="J220" t="str">
        <f t="shared" si="12"/>
        <v>17P-1</v>
      </c>
      <c r="K220" s="73" t="s">
        <v>1063</v>
      </c>
      <c r="L220" s="12"/>
    </row>
    <row r="221" spans="2:12" ht="14.5" x14ac:dyDescent="0.35">
      <c r="B221" s="71" t="s">
        <v>823</v>
      </c>
      <c r="C221" s="71" t="s">
        <v>403</v>
      </c>
      <c r="D221" t="str">
        <f>LEFT(Table_clallam_Oversight_ActiveFunds[[#This Row],[Fund]],5)</f>
        <v>001-1</v>
      </c>
      <c r="J221" t="str">
        <f t="shared" si="12"/>
        <v>17R-1</v>
      </c>
      <c r="K221" s="73" t="s">
        <v>994</v>
      </c>
      <c r="L221" s="12"/>
    </row>
    <row r="222" spans="2:12" ht="14.5" x14ac:dyDescent="0.35">
      <c r="B222" s="71" t="s">
        <v>823</v>
      </c>
      <c r="C222" s="71" t="s">
        <v>415</v>
      </c>
      <c r="D222" t="str">
        <f>LEFT(Table_clallam_Oversight_ActiveFunds[[#This Row],[Fund]],5)</f>
        <v>001-2</v>
      </c>
      <c r="J222" t="str">
        <f t="shared" si="12"/>
        <v>17T-1</v>
      </c>
      <c r="K222" s="73" t="s">
        <v>798</v>
      </c>
      <c r="L222" s="12"/>
    </row>
    <row r="223" spans="2:12" ht="14.5" x14ac:dyDescent="0.35">
      <c r="B223" s="71" t="s">
        <v>824</v>
      </c>
      <c r="C223" s="71" t="s">
        <v>403</v>
      </c>
      <c r="D223" t="str">
        <f>LEFT(Table_clallam_Oversight_ActiveFunds[[#This Row],[Fund]],5)</f>
        <v>001-1</v>
      </c>
      <c r="J223" t="str">
        <f t="shared" si="12"/>
        <v>17W-1</v>
      </c>
      <c r="K223" s="73" t="s">
        <v>940</v>
      </c>
      <c r="L223" s="12"/>
    </row>
    <row r="224" spans="2:12" ht="14.5" x14ac:dyDescent="0.35">
      <c r="B224" s="71" t="s">
        <v>824</v>
      </c>
      <c r="C224" s="71" t="s">
        <v>675</v>
      </c>
      <c r="D224" t="str">
        <f>LEFT(Table_clallam_Oversight_ActiveFunds[[#This Row],[Fund]],5)</f>
        <v>600-1</v>
      </c>
      <c r="J224" t="str">
        <f t="shared" si="12"/>
        <v>180-6</v>
      </c>
      <c r="K224" s="73" t="s">
        <v>812</v>
      </c>
      <c r="L224" s="12"/>
    </row>
    <row r="225" spans="2:12" ht="14.5" x14ac:dyDescent="0.35">
      <c r="B225" s="71" t="s">
        <v>824</v>
      </c>
      <c r="C225" s="71" t="s">
        <v>825</v>
      </c>
      <c r="D225" t="str">
        <f>LEFT(Table_clallam_Oversight_ActiveFunds[[#This Row],[Fund]],5)</f>
        <v>600-6</v>
      </c>
      <c r="J225" t="str">
        <f t="shared" si="12"/>
        <v>182-1</v>
      </c>
      <c r="K225" s="73" t="s">
        <v>1108</v>
      </c>
      <c r="L225" s="12"/>
    </row>
    <row r="226" spans="2:12" ht="14.5" x14ac:dyDescent="0.35">
      <c r="B226" s="71" t="s">
        <v>824</v>
      </c>
      <c r="C226" s="71" t="s">
        <v>826</v>
      </c>
      <c r="D226" t="str">
        <f>LEFT(Table_clallam_Oversight_ActiveFunds[[#This Row],[Fund]],5)</f>
        <v>874-6</v>
      </c>
      <c r="J226" t="str">
        <f t="shared" si="12"/>
        <v>184-6</v>
      </c>
      <c r="K226" s="73" t="s">
        <v>1041</v>
      </c>
      <c r="L226" s="12"/>
    </row>
    <row r="227" spans="2:12" ht="14.5" x14ac:dyDescent="0.35">
      <c r="B227" s="71" t="s">
        <v>824</v>
      </c>
      <c r="C227" s="71" t="s">
        <v>827</v>
      </c>
      <c r="D227" t="str">
        <f>LEFT(Table_clallam_Oversight_ActiveFunds[[#This Row],[Fund]],5)</f>
        <v>888-6</v>
      </c>
      <c r="J227" t="str">
        <f t="shared" si="12"/>
        <v>185-6</v>
      </c>
      <c r="K227" s="73" t="s">
        <v>1043</v>
      </c>
      <c r="L227" s="12"/>
    </row>
    <row r="228" spans="2:12" ht="14.5" x14ac:dyDescent="0.35">
      <c r="B228" s="71" t="s">
        <v>828</v>
      </c>
      <c r="C228" s="71" t="s">
        <v>829</v>
      </c>
      <c r="D228" t="str">
        <f>LEFT(Table_clallam_Oversight_ActiveFunds[[#This Row],[Fund]],5)</f>
        <v>031-1</v>
      </c>
      <c r="J228" t="str">
        <f t="shared" si="12"/>
        <v>186-1</v>
      </c>
      <c r="K228" s="73" t="s">
        <v>1084</v>
      </c>
      <c r="L228" s="12"/>
    </row>
    <row r="229" spans="2:12" ht="14.5" x14ac:dyDescent="0.35">
      <c r="B229" s="71" t="s">
        <v>830</v>
      </c>
      <c r="C229" s="71" t="s">
        <v>403</v>
      </c>
      <c r="D229" t="str">
        <f>LEFT(Table_clallam_Oversight_ActiveFunds[[#This Row],[Fund]],5)</f>
        <v>001-1</v>
      </c>
      <c r="J229" t="str">
        <f t="shared" si="12"/>
        <v>18E-6</v>
      </c>
      <c r="K229" s="73" t="s">
        <v>1009</v>
      </c>
      <c r="L229" s="12"/>
    </row>
    <row r="230" spans="2:12" ht="14.5" x14ac:dyDescent="0.35">
      <c r="B230" s="71" t="s">
        <v>830</v>
      </c>
      <c r="C230" s="71" t="s">
        <v>831</v>
      </c>
      <c r="D230" t="str">
        <f>LEFT(Table_clallam_Oversight_ActiveFunds[[#This Row],[Fund]],5)</f>
        <v>02W-1</v>
      </c>
      <c r="J230" t="str">
        <f t="shared" si="12"/>
        <v>18J-1</v>
      </c>
      <c r="K230" s="73" t="s">
        <v>1064</v>
      </c>
      <c r="L230" s="12"/>
    </row>
    <row r="231" spans="2:12" ht="14.5" x14ac:dyDescent="0.35">
      <c r="B231" s="71" t="s">
        <v>830</v>
      </c>
      <c r="C231" s="71" t="s">
        <v>832</v>
      </c>
      <c r="D231" t="str">
        <f>LEFT(Table_clallam_Oversight_ActiveFunds[[#This Row],[Fund]],5)</f>
        <v>03N-1</v>
      </c>
      <c r="J231" t="str">
        <f t="shared" si="12"/>
        <v>18K-1</v>
      </c>
      <c r="K231" s="73" t="s">
        <v>896</v>
      </c>
      <c r="L231" s="12"/>
    </row>
    <row r="232" spans="2:12" ht="14.5" x14ac:dyDescent="0.35">
      <c r="B232" s="71" t="s">
        <v>830</v>
      </c>
      <c r="C232" s="71" t="s">
        <v>833</v>
      </c>
      <c r="D232" t="str">
        <f>LEFT(Table_clallam_Oversight_ActiveFunds[[#This Row],[Fund]],5)</f>
        <v>044-1</v>
      </c>
      <c r="J232" t="str">
        <f t="shared" si="12"/>
        <v>190-1</v>
      </c>
      <c r="K232" s="73" t="s">
        <v>1181</v>
      </c>
      <c r="L232" s="12"/>
    </row>
    <row r="233" spans="2:12" ht="14.5" x14ac:dyDescent="0.35">
      <c r="B233" s="71" t="s">
        <v>830</v>
      </c>
      <c r="C233" s="71" t="s">
        <v>834</v>
      </c>
      <c r="D233" t="str">
        <f>LEFT(Table_clallam_Oversight_ActiveFunds[[#This Row],[Fund]],5)</f>
        <v>196-6</v>
      </c>
      <c r="J233" t="str">
        <f t="shared" si="12"/>
        <v>190-6</v>
      </c>
      <c r="K233" s="73" t="s">
        <v>1182</v>
      </c>
      <c r="L233" s="12"/>
    </row>
    <row r="234" spans="2:12" ht="14.5" x14ac:dyDescent="0.35">
      <c r="B234" s="71" t="s">
        <v>830</v>
      </c>
      <c r="C234" s="71" t="s">
        <v>835</v>
      </c>
      <c r="D234" t="str">
        <f>LEFT(Table_clallam_Oversight_ActiveFunds[[#This Row],[Fund]],5)</f>
        <v>23P-1</v>
      </c>
      <c r="J234" t="str">
        <f t="shared" si="12"/>
        <v>193-1</v>
      </c>
      <c r="K234" s="73" t="s">
        <v>1183</v>
      </c>
      <c r="L234" s="12"/>
    </row>
    <row r="235" spans="2:12" ht="14.5" x14ac:dyDescent="0.35">
      <c r="B235" s="71" t="s">
        <v>830</v>
      </c>
      <c r="C235" s="71" t="s">
        <v>836</v>
      </c>
      <c r="D235" t="str">
        <f>LEFT(Table_clallam_Oversight_ActiveFunds[[#This Row],[Fund]],5)</f>
        <v>300-1</v>
      </c>
      <c r="J235" t="str">
        <f t="shared" si="12"/>
        <v>193-6</v>
      </c>
      <c r="K235" s="73" t="s">
        <v>1184</v>
      </c>
      <c r="L235" s="12"/>
    </row>
    <row r="236" spans="2:12" ht="14.5" x14ac:dyDescent="0.35">
      <c r="B236" s="71" t="s">
        <v>837</v>
      </c>
      <c r="C236" s="71" t="s">
        <v>403</v>
      </c>
      <c r="D236" t="str">
        <f>LEFT(Table_clallam_Oversight_ActiveFunds[[#This Row],[Fund]],5)</f>
        <v>001-1</v>
      </c>
      <c r="J236" t="str">
        <f t="shared" si="12"/>
        <v>196-6</v>
      </c>
      <c r="K236" s="73" t="s">
        <v>834</v>
      </c>
      <c r="L236" s="12"/>
    </row>
    <row r="237" spans="2:12" ht="14.5" x14ac:dyDescent="0.35">
      <c r="B237" s="71" t="s">
        <v>838</v>
      </c>
      <c r="C237" s="71" t="s">
        <v>403</v>
      </c>
      <c r="D237" t="str">
        <f>LEFT(Table_clallam_Oversight_ActiveFunds[[#This Row],[Fund]],5)</f>
        <v>001-1</v>
      </c>
      <c r="J237" t="str">
        <f t="shared" si="12"/>
        <v>197-6</v>
      </c>
      <c r="K237" s="73" t="s">
        <v>681</v>
      </c>
      <c r="L237" s="12"/>
    </row>
    <row r="238" spans="2:12" ht="14.5" x14ac:dyDescent="0.35">
      <c r="B238" s="71" t="s">
        <v>838</v>
      </c>
      <c r="C238" s="71" t="s">
        <v>839</v>
      </c>
      <c r="D238" t="str">
        <f>LEFT(Table_clallam_Oversight_ActiveFunds[[#This Row],[Fund]],5)</f>
        <v>453-1</v>
      </c>
      <c r="J238" t="str">
        <f t="shared" si="12"/>
        <v>198-1</v>
      </c>
      <c r="K238" s="73" t="s">
        <v>1185</v>
      </c>
      <c r="L238" s="12"/>
    </row>
    <row r="239" spans="2:12" ht="14.5" x14ac:dyDescent="0.35">
      <c r="B239" s="71" t="s">
        <v>838</v>
      </c>
      <c r="C239" s="71" t="s">
        <v>666</v>
      </c>
      <c r="D239" t="str">
        <f>LEFT(Table_clallam_Oversight_ActiveFunds[[#This Row],[Fund]],5)</f>
        <v>108-1</v>
      </c>
      <c r="J239" t="str">
        <f t="shared" si="12"/>
        <v>198-6</v>
      </c>
      <c r="K239" s="73" t="s">
        <v>1186</v>
      </c>
      <c r="L239" s="12"/>
    </row>
    <row r="240" spans="2:12" ht="14.5" x14ac:dyDescent="0.35">
      <c r="B240" s="71" t="s">
        <v>840</v>
      </c>
      <c r="C240" s="71" t="s">
        <v>415</v>
      </c>
      <c r="D240" t="str">
        <f>LEFT(Table_clallam_Oversight_ActiveFunds[[#This Row],[Fund]],5)</f>
        <v>001-2</v>
      </c>
      <c r="J240" t="str">
        <f t="shared" si="12"/>
        <v>199-1</v>
      </c>
      <c r="K240" s="73" t="s">
        <v>1109</v>
      </c>
      <c r="L240" s="12"/>
    </row>
    <row r="241" spans="2:12" ht="14.5" x14ac:dyDescent="0.35">
      <c r="B241" s="71" t="s">
        <v>840</v>
      </c>
      <c r="C241" s="71" t="s">
        <v>841</v>
      </c>
      <c r="D241" t="str">
        <f>LEFT(Table_clallam_Oversight_ActiveFunds[[#This Row],[Fund]],5)</f>
        <v>138-1</v>
      </c>
      <c r="J241" t="str">
        <f t="shared" si="12"/>
        <v>19A-1</v>
      </c>
      <c r="K241" s="73" t="s">
        <v>738</v>
      </c>
      <c r="L241" s="12"/>
    </row>
    <row r="242" spans="2:12" ht="14.5" x14ac:dyDescent="0.35">
      <c r="B242" s="71" t="s">
        <v>840</v>
      </c>
      <c r="C242" s="71" t="s">
        <v>842</v>
      </c>
      <c r="D242" t="str">
        <f>LEFT(Table_clallam_Oversight_ActiveFunds[[#This Row],[Fund]],5)</f>
        <v>24P-1</v>
      </c>
      <c r="J242" t="str">
        <f t="shared" si="12"/>
        <v>19B-6</v>
      </c>
      <c r="K242" s="73" t="s">
        <v>1015</v>
      </c>
      <c r="L242" s="12"/>
    </row>
    <row r="243" spans="2:12" ht="14.5" x14ac:dyDescent="0.35">
      <c r="B243" s="71" t="s">
        <v>843</v>
      </c>
      <c r="C243" s="71" t="s">
        <v>403</v>
      </c>
      <c r="D243" t="str">
        <f>LEFT(Table_clallam_Oversight_ActiveFunds[[#This Row],[Fund]],5)</f>
        <v>001-1</v>
      </c>
      <c r="J243" t="str">
        <f t="shared" si="12"/>
        <v>19C-1</v>
      </c>
      <c r="K243" s="73" t="s">
        <v>1187</v>
      </c>
      <c r="L243" s="12"/>
    </row>
    <row r="244" spans="2:12" ht="14.5" x14ac:dyDescent="0.35">
      <c r="B244" s="71" t="s">
        <v>843</v>
      </c>
      <c r="C244" s="71" t="s">
        <v>844</v>
      </c>
      <c r="D244" t="str">
        <f>LEFT(Table_clallam_Oversight_ActiveFunds[[#This Row],[Fund]],5)</f>
        <v>458-1</v>
      </c>
      <c r="J244" t="str">
        <f t="shared" si="12"/>
        <v>19H-6</v>
      </c>
      <c r="K244" s="73" t="s">
        <v>1017</v>
      </c>
      <c r="L244" s="12"/>
    </row>
    <row r="245" spans="2:12" ht="14.5" x14ac:dyDescent="0.35">
      <c r="B245" s="71" t="s">
        <v>843</v>
      </c>
      <c r="C245" s="71" t="s">
        <v>845</v>
      </c>
      <c r="D245" t="str">
        <f>LEFT(Table_clallam_Oversight_ActiveFunds[[#This Row],[Fund]],5)</f>
        <v>458-6</v>
      </c>
      <c r="J245" t="str">
        <f t="shared" si="12"/>
        <v>19J-6</v>
      </c>
      <c r="K245" s="73" t="s">
        <v>868</v>
      </c>
      <c r="L245" s="12"/>
    </row>
    <row r="246" spans="2:12" ht="14.5" x14ac:dyDescent="0.35">
      <c r="B246" s="71" t="s">
        <v>846</v>
      </c>
      <c r="C246" s="71" t="s">
        <v>847</v>
      </c>
      <c r="D246" t="str">
        <f>LEFT(Table_clallam_Oversight_ActiveFunds[[#This Row],[Fund]],5)</f>
        <v>02J-1</v>
      </c>
      <c r="J246" t="str">
        <f t="shared" si="12"/>
        <v>19L-1</v>
      </c>
      <c r="K246" s="73" t="s">
        <v>1010</v>
      </c>
      <c r="L246" s="12"/>
    </row>
    <row r="247" spans="2:12" ht="14.5" x14ac:dyDescent="0.35">
      <c r="B247" s="71" t="s">
        <v>848</v>
      </c>
      <c r="C247" s="71" t="s">
        <v>849</v>
      </c>
      <c r="D247" t="str">
        <f>LEFT(Table_clallam_Oversight_ActiveFunds[[#This Row],[Fund]],5)</f>
        <v>024-1</v>
      </c>
      <c r="J247" t="str">
        <f t="shared" si="12"/>
        <v>19P-1</v>
      </c>
      <c r="K247" s="73" t="s">
        <v>338</v>
      </c>
      <c r="L247" s="12"/>
    </row>
    <row r="248" spans="2:12" ht="14.5" x14ac:dyDescent="0.35">
      <c r="B248" s="71" t="s">
        <v>850</v>
      </c>
      <c r="C248" s="71" t="s">
        <v>851</v>
      </c>
      <c r="D248" t="str">
        <f>LEFT(Table_clallam_Oversight_ActiveFunds[[#This Row],[Fund]],5)</f>
        <v>02K-1</v>
      </c>
      <c r="J248" t="str">
        <f t="shared" si="12"/>
        <v>19T-1</v>
      </c>
      <c r="K248" s="73" t="s">
        <v>941</v>
      </c>
      <c r="L248" s="12"/>
    </row>
    <row r="249" spans="2:12" ht="14.5" x14ac:dyDescent="0.35">
      <c r="B249" s="71" t="s">
        <v>852</v>
      </c>
      <c r="C249" s="71" t="s">
        <v>403</v>
      </c>
      <c r="D249" t="str">
        <f>LEFT(Table_clallam_Oversight_ActiveFunds[[#This Row],[Fund]],5)</f>
        <v>001-1</v>
      </c>
      <c r="J249" t="str">
        <f t="shared" si="12"/>
        <v>19V-1</v>
      </c>
      <c r="K249" s="73" t="s">
        <v>758</v>
      </c>
      <c r="L249" s="12"/>
    </row>
    <row r="250" spans="2:12" ht="14.5" x14ac:dyDescent="0.35">
      <c r="B250" s="71" t="s">
        <v>852</v>
      </c>
      <c r="C250" s="71" t="s">
        <v>684</v>
      </c>
      <c r="D250" t="str">
        <f>LEFT(Table_clallam_Oversight_ActiveFunds[[#This Row],[Fund]],5)</f>
        <v>001-7</v>
      </c>
      <c r="J250" t="str">
        <f t="shared" si="12"/>
        <v>19W-6</v>
      </c>
      <c r="K250" s="73" t="s">
        <v>1158</v>
      </c>
      <c r="L250" s="12"/>
    </row>
    <row r="251" spans="2:12" ht="14.5" x14ac:dyDescent="0.35">
      <c r="B251" s="71" t="s">
        <v>852</v>
      </c>
      <c r="C251" s="71" t="s">
        <v>853</v>
      </c>
      <c r="D251" t="str">
        <f>LEFT(Table_clallam_Oversight_ActiveFunds[[#This Row],[Fund]],5)</f>
        <v>045-6</v>
      </c>
      <c r="J251" t="str">
        <f t="shared" si="12"/>
        <v>200-2</v>
      </c>
      <c r="K251" s="73" t="s">
        <v>1159</v>
      </c>
      <c r="L251" s="12"/>
    </row>
    <row r="252" spans="2:12" ht="14.5" x14ac:dyDescent="0.35">
      <c r="B252" s="71" t="s">
        <v>852</v>
      </c>
      <c r="C252" s="71" t="s">
        <v>751</v>
      </c>
      <c r="D252" t="str">
        <f>LEFT(Table_clallam_Oversight_ActiveFunds[[#This Row],[Fund]],5)</f>
        <v>084-1</v>
      </c>
      <c r="J252" t="str">
        <f t="shared" si="12"/>
        <v>201-1</v>
      </c>
      <c r="K252" s="73" t="s">
        <v>339</v>
      </c>
      <c r="L252" s="12"/>
    </row>
    <row r="253" spans="2:12" ht="14.5" x14ac:dyDescent="0.35">
      <c r="B253" s="71" t="s">
        <v>852</v>
      </c>
      <c r="C253" s="71" t="s">
        <v>854</v>
      </c>
      <c r="D253" t="str">
        <f>LEFT(Table_clallam_Oversight_ActiveFunds[[#This Row],[Fund]],5)</f>
        <v>422-6</v>
      </c>
      <c r="J253" t="str">
        <f t="shared" si="12"/>
        <v>202-1</v>
      </c>
      <c r="K253" s="73" t="s">
        <v>701</v>
      </c>
      <c r="L253" s="12"/>
    </row>
    <row r="254" spans="2:12" ht="14.5" x14ac:dyDescent="0.35">
      <c r="B254" s="71" t="s">
        <v>852</v>
      </c>
      <c r="C254" s="71" t="s">
        <v>855</v>
      </c>
      <c r="D254" t="str">
        <f>LEFT(Table_clallam_Oversight_ActiveFunds[[#This Row],[Fund]],5)</f>
        <v>546-6</v>
      </c>
      <c r="J254" t="str">
        <f t="shared" si="12"/>
        <v>204-1</v>
      </c>
      <c r="K254" s="73" t="s">
        <v>871</v>
      </c>
      <c r="L254" s="12"/>
    </row>
    <row r="255" spans="2:12" ht="14.5" x14ac:dyDescent="0.35">
      <c r="B255" s="71" t="s">
        <v>852</v>
      </c>
      <c r="C255" s="71" t="s">
        <v>856</v>
      </c>
      <c r="D255" t="str">
        <f>LEFT(Table_clallam_Oversight_ActiveFunds[[#This Row],[Fund]],5)</f>
        <v>547-6</v>
      </c>
      <c r="J255" t="str">
        <f t="shared" si="12"/>
        <v>205-6</v>
      </c>
      <c r="K255" s="73" t="s">
        <v>759</v>
      </c>
      <c r="L255" s="12"/>
    </row>
    <row r="256" spans="2:12" ht="14.5" x14ac:dyDescent="0.35">
      <c r="B256" s="71" t="s">
        <v>857</v>
      </c>
      <c r="C256" s="71" t="s">
        <v>858</v>
      </c>
      <c r="D256" t="str">
        <f>LEFT(Table_clallam_Oversight_ActiveFunds[[#This Row],[Fund]],5)</f>
        <v>169-6</v>
      </c>
      <c r="J256" t="str">
        <f t="shared" si="12"/>
        <v>206-6</v>
      </c>
      <c r="K256" s="73" t="s">
        <v>989</v>
      </c>
      <c r="L256" s="12"/>
    </row>
    <row r="257" spans="2:12" ht="14.5" x14ac:dyDescent="0.35">
      <c r="B257" s="71" t="s">
        <v>857</v>
      </c>
      <c r="C257" s="71" t="s">
        <v>859</v>
      </c>
      <c r="D257" t="str">
        <f>LEFT(Table_clallam_Oversight_ActiveFunds[[#This Row],[Fund]],5)</f>
        <v>485-6</v>
      </c>
      <c r="J257" t="str">
        <f t="shared" si="12"/>
        <v>207-1</v>
      </c>
      <c r="K257" s="73" t="s">
        <v>1110</v>
      </c>
      <c r="L257" s="12"/>
    </row>
    <row r="258" spans="2:12" ht="14.5" x14ac:dyDescent="0.35">
      <c r="B258" s="71" t="s">
        <v>857</v>
      </c>
      <c r="C258" s="71" t="s">
        <v>860</v>
      </c>
      <c r="D258" t="str">
        <f>LEFT(Table_clallam_Oversight_ActiveFunds[[#This Row],[Fund]],5)</f>
        <v>497-6</v>
      </c>
      <c r="J258" t="str">
        <f t="shared" si="12"/>
        <v>209-6</v>
      </c>
      <c r="K258" s="73" t="s">
        <v>1160</v>
      </c>
      <c r="L258" s="12"/>
    </row>
    <row r="259" spans="2:12" ht="14.5" x14ac:dyDescent="0.35">
      <c r="B259" s="71" t="s">
        <v>861</v>
      </c>
      <c r="C259" s="71" t="s">
        <v>862</v>
      </c>
      <c r="D259" t="str">
        <f>LEFT(Table_clallam_Oversight_ActiveFunds[[#This Row],[Fund]],5)</f>
        <v>163-1</v>
      </c>
      <c r="J259" t="str">
        <f t="shared" si="12"/>
        <v>20E-1</v>
      </c>
      <c r="K259" s="73" t="s">
        <v>880</v>
      </c>
      <c r="L259" s="12"/>
    </row>
    <row r="260" spans="2:12" ht="14.5" x14ac:dyDescent="0.35">
      <c r="B260" s="71" t="s">
        <v>861</v>
      </c>
      <c r="C260" s="71" t="s">
        <v>458</v>
      </c>
      <c r="D260" t="str">
        <f>LEFT(Table_clallam_Oversight_ActiveFunds[[#This Row],[Fund]],5)</f>
        <v>608-1</v>
      </c>
      <c r="J260" t="str">
        <f t="shared" si="12"/>
        <v>20H-1</v>
      </c>
      <c r="K260" s="73" t="s">
        <v>1065</v>
      </c>
      <c r="L260" s="12"/>
    </row>
    <row r="261" spans="2:12" ht="14.5" x14ac:dyDescent="0.35">
      <c r="B261" s="71" t="s">
        <v>861</v>
      </c>
      <c r="C261" s="71" t="s">
        <v>460</v>
      </c>
      <c r="D261" t="str">
        <f>LEFT(Table_clallam_Oversight_ActiveFunds[[#This Row],[Fund]],5)</f>
        <v>609-1</v>
      </c>
      <c r="J261" t="str">
        <f t="shared" ref="J261:J324" si="13">MID(K261,1,5)</f>
        <v>20H-T</v>
      </c>
      <c r="K261" s="73" t="s">
        <v>1066</v>
      </c>
      <c r="L261" s="12"/>
    </row>
    <row r="262" spans="2:12" ht="14.5" x14ac:dyDescent="0.35">
      <c r="B262" s="71" t="s">
        <v>863</v>
      </c>
      <c r="C262" s="71" t="s">
        <v>403</v>
      </c>
      <c r="D262" t="str">
        <f>LEFT(Table_clallam_Oversight_ActiveFunds[[#This Row],[Fund]],5)</f>
        <v>001-1</v>
      </c>
      <c r="J262" t="str">
        <f t="shared" si="13"/>
        <v>20J-1</v>
      </c>
      <c r="K262" s="73" t="s">
        <v>942</v>
      </c>
      <c r="L262" s="12"/>
    </row>
    <row r="263" spans="2:12" ht="14.5" x14ac:dyDescent="0.35">
      <c r="B263" s="71" t="s">
        <v>863</v>
      </c>
      <c r="C263" s="71" t="s">
        <v>415</v>
      </c>
      <c r="D263" t="str">
        <f>LEFT(Table_clallam_Oversight_ActiveFunds[[#This Row],[Fund]],5)</f>
        <v>001-2</v>
      </c>
      <c r="J263" t="str">
        <f t="shared" si="13"/>
        <v>20L-Y</v>
      </c>
      <c r="K263" s="73" t="s">
        <v>987</v>
      </c>
      <c r="L263" s="12"/>
    </row>
    <row r="264" spans="2:12" ht="14.5" x14ac:dyDescent="0.35">
      <c r="B264" s="71" t="s">
        <v>863</v>
      </c>
      <c r="C264" s="71" t="s">
        <v>684</v>
      </c>
      <c r="D264" t="str">
        <f>LEFT(Table_clallam_Oversight_ActiveFunds[[#This Row],[Fund]],5)</f>
        <v>001-7</v>
      </c>
      <c r="J264" t="str">
        <f t="shared" si="13"/>
        <v>20R-1</v>
      </c>
      <c r="K264" s="73" t="s">
        <v>1111</v>
      </c>
      <c r="L264" s="12"/>
    </row>
    <row r="265" spans="2:12" ht="14.5" x14ac:dyDescent="0.35">
      <c r="B265" s="71" t="s">
        <v>863</v>
      </c>
      <c r="C265" s="71" t="s">
        <v>736</v>
      </c>
      <c r="D265" t="str">
        <f>LEFT(Table_clallam_Oversight_ActiveFunds[[#This Row],[Fund]],5)</f>
        <v>141-6</v>
      </c>
      <c r="J265" t="str">
        <f t="shared" si="13"/>
        <v>20T-1</v>
      </c>
      <c r="K265" s="73" t="s">
        <v>1125</v>
      </c>
      <c r="L265" s="12"/>
    </row>
    <row r="266" spans="2:12" ht="14.5" x14ac:dyDescent="0.35">
      <c r="B266" s="71" t="s">
        <v>863</v>
      </c>
      <c r="C266" s="71" t="s">
        <v>767</v>
      </c>
      <c r="D266" t="str">
        <f>LEFT(Table_clallam_Oversight_ActiveFunds[[#This Row],[Fund]],5)</f>
        <v>315-1</v>
      </c>
      <c r="J266" t="str">
        <f t="shared" si="13"/>
        <v>210-6</v>
      </c>
      <c r="K266" s="73" t="s">
        <v>881</v>
      </c>
      <c r="L266" s="12"/>
    </row>
    <row r="267" spans="2:12" ht="14.5" x14ac:dyDescent="0.35">
      <c r="B267" s="71" t="s">
        <v>863</v>
      </c>
      <c r="C267" s="71" t="s">
        <v>768</v>
      </c>
      <c r="D267" t="str">
        <f>LEFT(Table_clallam_Oversight_ActiveFunds[[#This Row],[Fund]],5)</f>
        <v>501-1</v>
      </c>
      <c r="J267" t="str">
        <f t="shared" si="13"/>
        <v>213-6</v>
      </c>
      <c r="K267" s="73" t="s">
        <v>979</v>
      </c>
      <c r="L267" s="12"/>
    </row>
    <row r="268" spans="2:12" ht="14.5" x14ac:dyDescent="0.35">
      <c r="B268" s="71" t="s">
        <v>864</v>
      </c>
      <c r="C268" s="71" t="s">
        <v>865</v>
      </c>
      <c r="D268" t="str">
        <f>LEFT(Table_clallam_Oversight_ActiveFunds[[#This Row],[Fund]],5)</f>
        <v>025-1</v>
      </c>
      <c r="J268" t="str">
        <f t="shared" si="13"/>
        <v>214-6</v>
      </c>
      <c r="K268" s="73" t="s">
        <v>970</v>
      </c>
      <c r="L268" s="12"/>
    </row>
    <row r="269" spans="2:12" ht="14.5" x14ac:dyDescent="0.35">
      <c r="B269" s="71" t="s">
        <v>866</v>
      </c>
      <c r="C269" s="71" t="s">
        <v>403</v>
      </c>
      <c r="D269" t="str">
        <f>LEFT(Table_clallam_Oversight_ActiveFunds[[#This Row],[Fund]],5)</f>
        <v>001-1</v>
      </c>
      <c r="J269" t="str">
        <f t="shared" si="13"/>
        <v>215-1</v>
      </c>
      <c r="K269" s="73" t="s">
        <v>1067</v>
      </c>
      <c r="L269" s="12"/>
    </row>
    <row r="270" spans="2:12" ht="14.5" x14ac:dyDescent="0.35">
      <c r="B270" s="71" t="s">
        <v>866</v>
      </c>
      <c r="C270" s="71" t="s">
        <v>684</v>
      </c>
      <c r="D270" t="str">
        <f>LEFT(Table_clallam_Oversight_ActiveFunds[[#This Row],[Fund]],5)</f>
        <v>001-7</v>
      </c>
      <c r="J270" t="str">
        <f t="shared" si="13"/>
        <v>215-T</v>
      </c>
      <c r="K270" s="73" t="s">
        <v>1068</v>
      </c>
      <c r="L270" s="12"/>
    </row>
    <row r="271" spans="2:12" ht="14.5" x14ac:dyDescent="0.35">
      <c r="B271" s="71" t="s">
        <v>866</v>
      </c>
      <c r="C271" s="71" t="s">
        <v>734</v>
      </c>
      <c r="D271" t="str">
        <f>LEFT(Table_clallam_Oversight_ActiveFunds[[#This Row],[Fund]],5)</f>
        <v>111-1</v>
      </c>
      <c r="J271" t="str">
        <f t="shared" si="13"/>
        <v>216-1</v>
      </c>
      <c r="K271" s="73" t="s">
        <v>1112</v>
      </c>
      <c r="L271" s="12"/>
    </row>
    <row r="272" spans="2:12" ht="14.5" x14ac:dyDescent="0.35">
      <c r="B272" s="71" t="s">
        <v>866</v>
      </c>
      <c r="C272" s="71" t="s">
        <v>867</v>
      </c>
      <c r="D272" t="str">
        <f>LEFT(Table_clallam_Oversight_ActiveFunds[[#This Row],[Fund]],5)</f>
        <v>111-2</v>
      </c>
      <c r="J272" t="str">
        <f t="shared" si="13"/>
        <v>217-1</v>
      </c>
      <c r="K272" s="73" t="s">
        <v>951</v>
      </c>
      <c r="L272" s="12"/>
    </row>
    <row r="273" spans="2:12" ht="14.5" x14ac:dyDescent="0.35">
      <c r="B273" s="71" t="s">
        <v>866</v>
      </c>
      <c r="C273" s="71" t="s">
        <v>868</v>
      </c>
      <c r="D273" t="str">
        <f>LEFT(Table_clallam_Oversight_ActiveFunds[[#This Row],[Fund]],5)</f>
        <v>19J-6</v>
      </c>
      <c r="J273" t="str">
        <f t="shared" si="13"/>
        <v>218-1</v>
      </c>
      <c r="K273" s="73" t="s">
        <v>668</v>
      </c>
      <c r="L273" s="12"/>
    </row>
    <row r="274" spans="2:12" ht="14.5" x14ac:dyDescent="0.35">
      <c r="B274" s="71" t="s">
        <v>866</v>
      </c>
      <c r="C274" s="71" t="s">
        <v>352</v>
      </c>
      <c r="D274" t="str">
        <f>LEFT(Table_clallam_Oversight_ActiveFunds[[#This Row],[Fund]],5)</f>
        <v>297-1</v>
      </c>
      <c r="J274" t="str">
        <f t="shared" si="13"/>
        <v>218-2</v>
      </c>
      <c r="K274" s="73" t="s">
        <v>774</v>
      </c>
      <c r="L274" s="12"/>
    </row>
    <row r="275" spans="2:12" ht="14.5" x14ac:dyDescent="0.35">
      <c r="B275" s="71" t="s">
        <v>866</v>
      </c>
      <c r="C275" s="71" t="s">
        <v>353</v>
      </c>
      <c r="D275" t="str">
        <f>LEFT(Table_clallam_Oversight_ActiveFunds[[#This Row],[Fund]],5)</f>
        <v>297-2</v>
      </c>
      <c r="J275" t="str">
        <f t="shared" si="13"/>
        <v>218-7</v>
      </c>
      <c r="K275" s="73" t="s">
        <v>1069</v>
      </c>
      <c r="L275" s="12"/>
    </row>
    <row r="276" spans="2:12" ht="14.5" x14ac:dyDescent="0.35">
      <c r="B276" s="71" t="s">
        <v>866</v>
      </c>
      <c r="C276" s="71" t="s">
        <v>865</v>
      </c>
      <c r="D276" t="str">
        <f>LEFT(Table_clallam_Oversight_ActiveFunds[[#This Row],[Fund]],5)</f>
        <v>025-1</v>
      </c>
      <c r="J276" t="str">
        <f t="shared" si="13"/>
        <v>218-8</v>
      </c>
      <c r="K276" s="73" t="s">
        <v>1070</v>
      </c>
      <c r="L276" s="12"/>
    </row>
    <row r="277" spans="2:12" ht="14.5" x14ac:dyDescent="0.35">
      <c r="B277" s="71" t="s">
        <v>866</v>
      </c>
      <c r="C277" s="71" t="s">
        <v>869</v>
      </c>
      <c r="D277" t="str">
        <f>LEFT(Table_clallam_Oversight_ActiveFunds[[#This Row],[Fund]],5)</f>
        <v>080-1</v>
      </c>
      <c r="J277" t="str">
        <f t="shared" si="13"/>
        <v>219-1</v>
      </c>
      <c r="K277" s="73" t="s">
        <v>1113</v>
      </c>
      <c r="L277" s="12"/>
    </row>
    <row r="278" spans="2:12" ht="14.5" x14ac:dyDescent="0.35">
      <c r="B278" s="71" t="s">
        <v>866</v>
      </c>
      <c r="C278" s="71" t="s">
        <v>668</v>
      </c>
      <c r="D278" t="str">
        <f>LEFT(Table_clallam_Oversight_ActiveFunds[[#This Row],[Fund]],5)</f>
        <v>218-1</v>
      </c>
      <c r="J278" t="str">
        <f t="shared" si="13"/>
        <v>21C-6</v>
      </c>
      <c r="K278" s="73" t="s">
        <v>882</v>
      </c>
      <c r="L278" s="12"/>
    </row>
    <row r="279" spans="2:12" ht="14.5" x14ac:dyDescent="0.35">
      <c r="B279" s="71" t="s">
        <v>870</v>
      </c>
      <c r="C279" s="71" t="s">
        <v>871</v>
      </c>
      <c r="D279" t="str">
        <f>LEFT(Table_clallam_Oversight_ActiveFunds[[#This Row],[Fund]],5)</f>
        <v>204-1</v>
      </c>
      <c r="J279" t="str">
        <f t="shared" si="13"/>
        <v>21E-1</v>
      </c>
      <c r="K279" s="73" t="s">
        <v>931</v>
      </c>
      <c r="L279" s="12"/>
    </row>
    <row r="280" spans="2:12" ht="14.5" x14ac:dyDescent="0.35">
      <c r="B280" s="71" t="s">
        <v>872</v>
      </c>
      <c r="C280" s="71" t="s">
        <v>403</v>
      </c>
      <c r="D280" t="str">
        <f>LEFT(Table_clallam_Oversight_ActiveFunds[[#This Row],[Fund]],5)</f>
        <v>001-1</v>
      </c>
      <c r="J280" t="str">
        <f t="shared" si="13"/>
        <v>21H-1</v>
      </c>
      <c r="K280" s="73" t="s">
        <v>1114</v>
      </c>
      <c r="L280" s="12"/>
    </row>
    <row r="281" spans="2:12" ht="14.5" x14ac:dyDescent="0.35">
      <c r="B281" s="71" t="s">
        <v>872</v>
      </c>
      <c r="C281" s="71" t="s">
        <v>415</v>
      </c>
      <c r="D281" t="str">
        <f>LEFT(Table_clallam_Oversight_ActiveFunds[[#This Row],[Fund]],5)</f>
        <v>001-2</v>
      </c>
      <c r="J281" t="str">
        <f t="shared" si="13"/>
        <v>21N-1</v>
      </c>
      <c r="K281" s="73" t="s">
        <v>1199</v>
      </c>
      <c r="L281" s="12"/>
    </row>
    <row r="282" spans="2:12" ht="14.5" x14ac:dyDescent="0.35">
      <c r="B282" s="71" t="s">
        <v>872</v>
      </c>
      <c r="C282" s="71" t="s">
        <v>684</v>
      </c>
      <c r="D282" t="str">
        <f>LEFT(Table_clallam_Oversight_ActiveFunds[[#This Row],[Fund]],5)</f>
        <v>001-7</v>
      </c>
      <c r="J282" t="str">
        <f t="shared" si="13"/>
        <v>21Q-1</v>
      </c>
      <c r="K282" s="73" t="s">
        <v>1188</v>
      </c>
      <c r="L282" s="12"/>
    </row>
    <row r="283" spans="2:12" ht="14.5" x14ac:dyDescent="0.35">
      <c r="B283" s="71" t="s">
        <v>872</v>
      </c>
      <c r="C283" s="71" t="s">
        <v>851</v>
      </c>
      <c r="D283" t="str">
        <f>LEFT(Table_clallam_Oversight_ActiveFunds[[#This Row],[Fund]],5)</f>
        <v>02K-1</v>
      </c>
      <c r="J283" t="str">
        <f t="shared" si="13"/>
        <v>21Q-6</v>
      </c>
      <c r="K283" s="73" t="s">
        <v>1189</v>
      </c>
      <c r="L283" s="12"/>
    </row>
    <row r="284" spans="2:12" ht="14.5" x14ac:dyDescent="0.35">
      <c r="B284" s="71" t="s">
        <v>872</v>
      </c>
      <c r="C284" s="71" t="s">
        <v>873</v>
      </c>
      <c r="D284" t="str">
        <f>LEFT(Table_clallam_Oversight_ActiveFunds[[#This Row],[Fund]],5)</f>
        <v>03L-1</v>
      </c>
      <c r="J284" t="str">
        <f t="shared" si="13"/>
        <v>21S-1</v>
      </c>
      <c r="K284" s="73" t="s">
        <v>1161</v>
      </c>
      <c r="L284" s="12"/>
    </row>
    <row r="285" spans="2:12" ht="14.5" x14ac:dyDescent="0.35">
      <c r="B285" s="71" t="s">
        <v>872</v>
      </c>
      <c r="C285" s="71" t="s">
        <v>874</v>
      </c>
      <c r="D285" t="str">
        <f>LEFT(Table_clallam_Oversight_ActiveFunds[[#This Row],[Fund]],5)</f>
        <v>03M-1</v>
      </c>
      <c r="J285" t="str">
        <f t="shared" si="13"/>
        <v>21V-1</v>
      </c>
      <c r="K285" s="73" t="s">
        <v>907</v>
      </c>
      <c r="L285" s="12"/>
    </row>
    <row r="286" spans="2:12" ht="14.5" x14ac:dyDescent="0.35">
      <c r="B286" s="71" t="s">
        <v>872</v>
      </c>
      <c r="C286" s="71" t="s">
        <v>875</v>
      </c>
      <c r="D286" t="str">
        <f>LEFT(Table_clallam_Oversight_ActiveFunds[[#This Row],[Fund]],5)</f>
        <v>03P-1</v>
      </c>
      <c r="J286" t="str">
        <f t="shared" si="13"/>
        <v>223-1</v>
      </c>
      <c r="K286" s="73" t="s">
        <v>1115</v>
      </c>
      <c r="L286" s="12"/>
    </row>
    <row r="287" spans="2:12" ht="14.5" x14ac:dyDescent="0.35">
      <c r="B287" s="71" t="s">
        <v>872</v>
      </c>
      <c r="C287" s="71" t="s">
        <v>876</v>
      </c>
      <c r="D287" t="str">
        <f>LEFT(Table_clallam_Oversight_ActiveFunds[[#This Row],[Fund]],5)</f>
        <v>04V-1</v>
      </c>
      <c r="J287" t="str">
        <f t="shared" si="13"/>
        <v>225-1</v>
      </c>
      <c r="K287" s="73" t="s">
        <v>883</v>
      </c>
      <c r="L287" s="12"/>
    </row>
    <row r="288" spans="2:12" ht="14.5" x14ac:dyDescent="0.35">
      <c r="B288" s="71" t="s">
        <v>872</v>
      </c>
      <c r="C288" s="71" t="s">
        <v>877</v>
      </c>
      <c r="D288" t="str">
        <f>LEFT(Table_clallam_Oversight_ActiveFunds[[#This Row],[Fund]],5)</f>
        <v>05H-1</v>
      </c>
      <c r="J288" t="str">
        <f t="shared" si="13"/>
        <v>226-6</v>
      </c>
      <c r="K288" s="73" t="s">
        <v>819</v>
      </c>
      <c r="L288" s="12"/>
    </row>
    <row r="289" spans="2:12" ht="14.5" x14ac:dyDescent="0.35">
      <c r="B289" s="71" t="s">
        <v>872</v>
      </c>
      <c r="C289" s="71" t="s">
        <v>878</v>
      </c>
      <c r="D289" t="str">
        <f>LEFT(Table_clallam_Oversight_ActiveFunds[[#This Row],[Fund]],5)</f>
        <v>086-1</v>
      </c>
      <c r="J289" t="str">
        <f t="shared" si="13"/>
        <v>22F-1</v>
      </c>
      <c r="K289" s="73" t="s">
        <v>1208</v>
      </c>
      <c r="L289" s="12"/>
    </row>
    <row r="290" spans="2:12" ht="14.5" x14ac:dyDescent="0.35">
      <c r="B290" s="71" t="s">
        <v>872</v>
      </c>
      <c r="C290" s="71" t="s">
        <v>736</v>
      </c>
      <c r="D290" t="str">
        <f>LEFT(Table_clallam_Oversight_ActiveFunds[[#This Row],[Fund]],5)</f>
        <v>141-6</v>
      </c>
      <c r="J290" t="str">
        <f t="shared" si="13"/>
        <v>22G-6</v>
      </c>
      <c r="K290" s="73" t="s">
        <v>1116</v>
      </c>
      <c r="L290" s="12"/>
    </row>
    <row r="291" spans="2:12" ht="14.5" x14ac:dyDescent="0.35">
      <c r="B291" s="71" t="s">
        <v>872</v>
      </c>
      <c r="C291" s="71" t="s">
        <v>879</v>
      </c>
      <c r="D291" t="str">
        <f>LEFT(Table_clallam_Oversight_ActiveFunds[[#This Row],[Fund]],5)</f>
        <v>14W-6</v>
      </c>
      <c r="J291" t="str">
        <f t="shared" si="13"/>
        <v>22J-1</v>
      </c>
      <c r="K291" s="73" t="s">
        <v>943</v>
      </c>
      <c r="L291" s="12"/>
    </row>
    <row r="292" spans="2:12" ht="14.5" x14ac:dyDescent="0.35">
      <c r="B292" s="71" t="s">
        <v>872</v>
      </c>
      <c r="C292" s="71" t="s">
        <v>880</v>
      </c>
      <c r="D292" t="str">
        <f>LEFT(Table_clallam_Oversight_ActiveFunds[[#This Row],[Fund]],5)</f>
        <v>20E-1</v>
      </c>
      <c r="J292" t="str">
        <f t="shared" si="13"/>
        <v>22N-6</v>
      </c>
      <c r="K292" s="73" t="s">
        <v>1162</v>
      </c>
      <c r="L292" s="12"/>
    </row>
    <row r="293" spans="2:12" ht="14.5" x14ac:dyDescent="0.35">
      <c r="B293" s="71" t="s">
        <v>872</v>
      </c>
      <c r="C293" s="71" t="s">
        <v>881</v>
      </c>
      <c r="D293" t="str">
        <f>LEFT(Table_clallam_Oversight_ActiveFunds[[#This Row],[Fund]],5)</f>
        <v>210-6</v>
      </c>
      <c r="J293" t="str">
        <f t="shared" si="13"/>
        <v>22P-1</v>
      </c>
      <c r="K293" s="73" t="s">
        <v>1190</v>
      </c>
      <c r="L293" s="12"/>
    </row>
    <row r="294" spans="2:12" ht="14.5" x14ac:dyDescent="0.35">
      <c r="B294" s="71" t="s">
        <v>872</v>
      </c>
      <c r="C294" s="71" t="s">
        <v>882</v>
      </c>
      <c r="D294" t="str">
        <f>LEFT(Table_clallam_Oversight_ActiveFunds[[#This Row],[Fund]],5)</f>
        <v>21C-6</v>
      </c>
      <c r="J294" t="str">
        <f t="shared" si="13"/>
        <v>22P-6</v>
      </c>
      <c r="K294" s="73" t="s">
        <v>1191</v>
      </c>
      <c r="L294" s="12"/>
    </row>
    <row r="295" spans="2:12" ht="14.5" x14ac:dyDescent="0.35">
      <c r="B295" s="71" t="s">
        <v>872</v>
      </c>
      <c r="C295" s="71" t="s">
        <v>883</v>
      </c>
      <c r="D295" t="str">
        <f>LEFT(Table_clallam_Oversight_ActiveFunds[[#This Row],[Fund]],5)</f>
        <v>225-1</v>
      </c>
      <c r="J295" t="str">
        <f t="shared" si="13"/>
        <v>22S-6</v>
      </c>
      <c r="K295" s="73" t="s">
        <v>760</v>
      </c>
      <c r="L295" s="12"/>
    </row>
    <row r="296" spans="2:12" ht="14.5" x14ac:dyDescent="0.35">
      <c r="B296" s="71" t="s">
        <v>872</v>
      </c>
      <c r="C296" s="71" t="s">
        <v>819</v>
      </c>
      <c r="D296" t="str">
        <f>LEFT(Table_clallam_Oversight_ActiveFunds[[#This Row],[Fund]],5)</f>
        <v>226-6</v>
      </c>
      <c r="J296" t="str">
        <f t="shared" si="13"/>
        <v>22T-1</v>
      </c>
      <c r="K296" s="73" t="s">
        <v>761</v>
      </c>
      <c r="L296" s="12"/>
    </row>
    <row r="297" spans="2:12" ht="14.5" x14ac:dyDescent="0.35">
      <c r="B297" s="71" t="s">
        <v>872</v>
      </c>
      <c r="C297" s="71" t="s">
        <v>835</v>
      </c>
      <c r="D297" t="str">
        <f>LEFT(Table_clallam_Oversight_ActiveFunds[[#This Row],[Fund]],5)</f>
        <v>23P-1</v>
      </c>
      <c r="J297" t="str">
        <f t="shared" si="13"/>
        <v>22U-1</v>
      </c>
      <c r="K297" s="73" t="s">
        <v>971</v>
      </c>
      <c r="L297" s="12"/>
    </row>
    <row r="298" spans="2:12" ht="14.5" x14ac:dyDescent="0.35">
      <c r="B298" s="71" t="s">
        <v>872</v>
      </c>
      <c r="C298" s="71" t="s">
        <v>884</v>
      </c>
      <c r="D298" t="str">
        <f>LEFT(Table_clallam_Oversight_ActiveFunds[[#This Row],[Fund]],5)</f>
        <v>24T-6</v>
      </c>
      <c r="J298" t="str">
        <f t="shared" si="13"/>
        <v>22V-6</v>
      </c>
      <c r="K298" s="73" t="s">
        <v>995</v>
      </c>
      <c r="L298" s="12"/>
    </row>
    <row r="299" spans="2:12" ht="14.5" x14ac:dyDescent="0.35">
      <c r="B299" s="71" t="s">
        <v>872</v>
      </c>
      <c r="C299" s="71" t="s">
        <v>767</v>
      </c>
      <c r="D299" t="str">
        <f>LEFT(Table_clallam_Oversight_ActiveFunds[[#This Row],[Fund]],5)</f>
        <v>315-1</v>
      </c>
      <c r="J299" t="str">
        <f t="shared" si="13"/>
        <v>22W-1</v>
      </c>
      <c r="K299" s="73" t="s">
        <v>710</v>
      </c>
      <c r="L299" s="12"/>
    </row>
    <row r="300" spans="2:12" ht="14.5" x14ac:dyDescent="0.35">
      <c r="B300" s="71" t="s">
        <v>872</v>
      </c>
      <c r="C300" s="71" t="s">
        <v>885</v>
      </c>
      <c r="D300" t="str">
        <f>LEFT(Table_clallam_Oversight_ActiveFunds[[#This Row],[Fund]],5)</f>
        <v>515-6</v>
      </c>
      <c r="J300" t="str">
        <f t="shared" si="13"/>
        <v>234-1</v>
      </c>
      <c r="K300" s="73" t="s">
        <v>908</v>
      </c>
      <c r="L300" s="12"/>
    </row>
    <row r="301" spans="2:12" ht="14.5" x14ac:dyDescent="0.35">
      <c r="B301" s="71" t="s">
        <v>872</v>
      </c>
      <c r="C301" s="71" t="s">
        <v>694</v>
      </c>
      <c r="D301" t="str">
        <f>LEFT(Table_clallam_Oversight_ActiveFunds[[#This Row],[Fund]],5)</f>
        <v>081-1</v>
      </c>
      <c r="J301" t="str">
        <f t="shared" si="13"/>
        <v>235-1</v>
      </c>
      <c r="K301" s="73" t="s">
        <v>972</v>
      </c>
      <c r="L301" s="12"/>
    </row>
    <row r="302" spans="2:12" ht="14.5" x14ac:dyDescent="0.35">
      <c r="B302" s="71" t="s">
        <v>872</v>
      </c>
      <c r="C302" s="71" t="s">
        <v>886</v>
      </c>
      <c r="D302" t="str">
        <f>LEFT(Table_clallam_Oversight_ActiveFunds[[#This Row],[Fund]],5)</f>
        <v>081-2</v>
      </c>
      <c r="J302" t="str">
        <f t="shared" si="13"/>
        <v>23A-6</v>
      </c>
      <c r="K302" s="73" t="s">
        <v>996</v>
      </c>
      <c r="L302" s="12"/>
    </row>
    <row r="303" spans="2:12" ht="14.5" x14ac:dyDescent="0.35">
      <c r="B303" s="71" t="s">
        <v>872</v>
      </c>
      <c r="C303" s="71" t="s">
        <v>887</v>
      </c>
      <c r="D303" t="str">
        <f>LEFT(Table_clallam_Oversight_ActiveFunds[[#This Row],[Fund]],5)</f>
        <v>081-7</v>
      </c>
      <c r="J303" t="str">
        <f t="shared" si="13"/>
        <v>23L-6</v>
      </c>
      <c r="K303" s="73" t="s">
        <v>799</v>
      </c>
      <c r="L303" s="12"/>
    </row>
    <row r="304" spans="2:12" ht="14.5" x14ac:dyDescent="0.35">
      <c r="B304" s="71" t="s">
        <v>872</v>
      </c>
      <c r="C304" s="71" t="s">
        <v>888</v>
      </c>
      <c r="D304" t="str">
        <f>LEFT(Table_clallam_Oversight_ActiveFunds[[#This Row],[Fund]],5)</f>
        <v>106-1</v>
      </c>
      <c r="J304" t="str">
        <f t="shared" si="13"/>
        <v>23M-6</v>
      </c>
      <c r="K304" s="73" t="s">
        <v>1085</v>
      </c>
      <c r="L304" s="12"/>
    </row>
    <row r="305" spans="2:12" ht="14.5" x14ac:dyDescent="0.35">
      <c r="B305" s="71" t="s">
        <v>872</v>
      </c>
      <c r="C305" s="71" t="s">
        <v>889</v>
      </c>
      <c r="D305" t="str">
        <f>LEFT(Table_clallam_Oversight_ActiveFunds[[#This Row],[Fund]],5)</f>
        <v>14V-1</v>
      </c>
      <c r="J305" t="str">
        <f t="shared" si="13"/>
        <v>23P-1</v>
      </c>
      <c r="K305" s="73" t="s">
        <v>835</v>
      </c>
      <c r="L305" s="12"/>
    </row>
    <row r="306" spans="2:12" ht="14.5" x14ac:dyDescent="0.35">
      <c r="B306" s="71" t="s">
        <v>872</v>
      </c>
      <c r="C306" s="71" t="s">
        <v>890</v>
      </c>
      <c r="D306" t="str">
        <f>LEFT(Table_clallam_Oversight_ActiveFunds[[#This Row],[Fund]],5)</f>
        <v>16J-1</v>
      </c>
      <c r="J306" t="str">
        <f t="shared" si="13"/>
        <v>23P-7</v>
      </c>
      <c r="K306" s="73" t="s">
        <v>1117</v>
      </c>
      <c r="L306" s="12"/>
    </row>
    <row r="307" spans="2:12" ht="14.5" x14ac:dyDescent="0.35">
      <c r="B307" s="71" t="s">
        <v>872</v>
      </c>
      <c r="C307" s="71" t="s">
        <v>668</v>
      </c>
      <c r="D307" t="str">
        <f>LEFT(Table_clallam_Oversight_ActiveFunds[[#This Row],[Fund]],5)</f>
        <v>218-1</v>
      </c>
      <c r="J307" t="str">
        <f t="shared" si="13"/>
        <v>23R-1</v>
      </c>
      <c r="K307" s="73" t="s">
        <v>762</v>
      </c>
      <c r="L307" s="12"/>
    </row>
    <row r="308" spans="2:12" ht="14.5" x14ac:dyDescent="0.35">
      <c r="B308" s="71" t="s">
        <v>872</v>
      </c>
      <c r="C308" s="71" t="s">
        <v>891</v>
      </c>
      <c r="D308" t="str">
        <f>LEFT(Table_clallam_Oversight_ActiveFunds[[#This Row],[Fund]],5)</f>
        <v>471-6</v>
      </c>
      <c r="J308" t="str">
        <f t="shared" si="13"/>
        <v>23S-1</v>
      </c>
      <c r="K308" s="73" t="s">
        <v>1071</v>
      </c>
      <c r="L308" s="12"/>
    </row>
    <row r="309" spans="2:12" ht="14.5" x14ac:dyDescent="0.35">
      <c r="B309" s="71" t="s">
        <v>872</v>
      </c>
      <c r="C309" s="71" t="s">
        <v>892</v>
      </c>
      <c r="D309" t="str">
        <f>LEFT(Table_clallam_Oversight_ActiveFunds[[#This Row],[Fund]],5)</f>
        <v>511-1</v>
      </c>
      <c r="J309" t="str">
        <f t="shared" si="13"/>
        <v>23V-1</v>
      </c>
      <c r="K309" s="73" t="s">
        <v>1118</v>
      </c>
      <c r="L309" s="12"/>
    </row>
    <row r="310" spans="2:12" ht="14.5" x14ac:dyDescent="0.35">
      <c r="B310" s="71" t="s">
        <v>872</v>
      </c>
      <c r="C310" s="71" t="s">
        <v>893</v>
      </c>
      <c r="D310" t="str">
        <f>LEFT(Table_clallam_Oversight_ActiveFunds[[#This Row],[Fund]],5)</f>
        <v>595-1</v>
      </c>
      <c r="J310" t="str">
        <f t="shared" si="13"/>
        <v>23W-1</v>
      </c>
      <c r="K310" s="73" t="s">
        <v>1119</v>
      </c>
      <c r="L310" s="12"/>
    </row>
    <row r="311" spans="2:12" ht="14.5" x14ac:dyDescent="0.35">
      <c r="B311" s="71" t="s">
        <v>894</v>
      </c>
      <c r="C311" s="71" t="s">
        <v>403</v>
      </c>
      <c r="D311" t="str">
        <f>LEFT(Table_clallam_Oversight_ActiveFunds[[#This Row],[Fund]],5)</f>
        <v>001-1</v>
      </c>
      <c r="J311" t="str">
        <f t="shared" si="13"/>
        <v>24A-6</v>
      </c>
      <c r="K311" s="73" t="s">
        <v>997</v>
      </c>
      <c r="L311" s="12"/>
    </row>
    <row r="312" spans="2:12" ht="14.5" x14ac:dyDescent="0.35">
      <c r="B312" s="71" t="s">
        <v>894</v>
      </c>
      <c r="C312" s="71" t="s">
        <v>684</v>
      </c>
      <c r="D312" t="str">
        <f>LEFT(Table_clallam_Oversight_ActiveFunds[[#This Row],[Fund]],5)</f>
        <v>001-7</v>
      </c>
      <c r="J312" t="str">
        <f t="shared" si="13"/>
        <v>24B-1</v>
      </c>
      <c r="K312" s="73" t="s">
        <v>702</v>
      </c>
      <c r="L312" s="12"/>
    </row>
    <row r="313" spans="2:12" ht="14.5" x14ac:dyDescent="0.35">
      <c r="B313" s="71" t="s">
        <v>894</v>
      </c>
      <c r="C313" s="71" t="s">
        <v>851</v>
      </c>
      <c r="D313" t="str">
        <f>LEFT(Table_clallam_Oversight_ActiveFunds[[#This Row],[Fund]],5)</f>
        <v>02K-1</v>
      </c>
      <c r="J313" t="str">
        <f t="shared" si="13"/>
        <v>24G-6</v>
      </c>
      <c r="K313" s="73" t="s">
        <v>1200</v>
      </c>
      <c r="L313" s="12"/>
    </row>
    <row r="314" spans="2:12" ht="14.5" x14ac:dyDescent="0.35">
      <c r="B314" s="71" t="s">
        <v>894</v>
      </c>
      <c r="C314" s="71" t="s">
        <v>874</v>
      </c>
      <c r="D314" t="str">
        <f>LEFT(Table_clallam_Oversight_ActiveFunds[[#This Row],[Fund]],5)</f>
        <v>03M-1</v>
      </c>
      <c r="J314" t="str">
        <f t="shared" si="13"/>
        <v>24J-1</v>
      </c>
      <c r="K314" s="73" t="s">
        <v>703</v>
      </c>
      <c r="L314" s="12"/>
    </row>
    <row r="315" spans="2:12" ht="14.5" x14ac:dyDescent="0.35">
      <c r="B315" s="71" t="s">
        <v>894</v>
      </c>
      <c r="C315" s="71" t="s">
        <v>895</v>
      </c>
      <c r="D315" t="str">
        <f>LEFT(Table_clallam_Oversight_ActiveFunds[[#This Row],[Fund]],5)</f>
        <v>11K-1</v>
      </c>
      <c r="J315" t="str">
        <f t="shared" si="13"/>
        <v>24K-1</v>
      </c>
      <c r="K315" s="73" t="s">
        <v>944</v>
      </c>
      <c r="L315" s="12"/>
    </row>
    <row r="316" spans="2:12" ht="14.5" x14ac:dyDescent="0.35">
      <c r="B316" s="71" t="s">
        <v>894</v>
      </c>
      <c r="C316" s="71" t="s">
        <v>896</v>
      </c>
      <c r="D316" t="str">
        <f>LEFT(Table_clallam_Oversight_ActiveFunds[[#This Row],[Fund]],5)</f>
        <v>18K-1</v>
      </c>
      <c r="J316" t="str">
        <f t="shared" si="13"/>
        <v>24L-1</v>
      </c>
      <c r="K316" s="73" t="s">
        <v>800</v>
      </c>
      <c r="L316" s="12"/>
    </row>
    <row r="317" spans="2:12" ht="14.5" x14ac:dyDescent="0.35">
      <c r="B317" s="71" t="s">
        <v>894</v>
      </c>
      <c r="C317" s="71" t="s">
        <v>880</v>
      </c>
      <c r="D317" t="str">
        <f>LEFT(Table_clallam_Oversight_ActiveFunds[[#This Row],[Fund]],5)</f>
        <v>20E-1</v>
      </c>
      <c r="J317" t="str">
        <f t="shared" si="13"/>
        <v>24N-1</v>
      </c>
      <c r="K317" s="73" t="s">
        <v>1163</v>
      </c>
      <c r="L317" s="12"/>
    </row>
    <row r="318" spans="2:12" ht="14.5" x14ac:dyDescent="0.35">
      <c r="B318" s="71" t="s">
        <v>897</v>
      </c>
      <c r="C318" s="71" t="s">
        <v>888</v>
      </c>
      <c r="D318" t="str">
        <f>LEFT(Table_clallam_Oversight_ActiveFunds[[#This Row],[Fund]],5)</f>
        <v>106-1</v>
      </c>
      <c r="J318" t="str">
        <f t="shared" si="13"/>
        <v>24P-1</v>
      </c>
      <c r="K318" s="73" t="s">
        <v>842</v>
      </c>
      <c r="L318" s="12"/>
    </row>
    <row r="319" spans="2:12" ht="14.5" x14ac:dyDescent="0.35">
      <c r="B319" s="71" t="s">
        <v>897</v>
      </c>
      <c r="C319" s="71" t="s">
        <v>898</v>
      </c>
      <c r="D319" t="str">
        <f>LEFT(Table_clallam_Oversight_ActiveFunds[[#This Row],[Fund]],5)</f>
        <v>106-2</v>
      </c>
      <c r="J319" t="str">
        <f t="shared" si="13"/>
        <v>24Q-1</v>
      </c>
      <c r="K319" s="73" t="s">
        <v>900</v>
      </c>
      <c r="L319" s="12"/>
    </row>
    <row r="320" spans="2:12" ht="14.5" x14ac:dyDescent="0.35">
      <c r="B320" s="71" t="s">
        <v>897</v>
      </c>
      <c r="C320" s="71" t="s">
        <v>899</v>
      </c>
      <c r="D320" t="str">
        <f>LEFT(Table_clallam_Oversight_ActiveFunds[[#This Row],[Fund]],5)</f>
        <v>106-7</v>
      </c>
      <c r="J320" t="str">
        <f t="shared" si="13"/>
        <v>24T-6</v>
      </c>
      <c r="K320" s="73" t="s">
        <v>884</v>
      </c>
      <c r="L320" s="12"/>
    </row>
    <row r="321" spans="2:12" ht="14.5" x14ac:dyDescent="0.35">
      <c r="B321" s="71" t="s">
        <v>897</v>
      </c>
      <c r="C321" s="71" t="s">
        <v>900</v>
      </c>
      <c r="D321" t="str">
        <f>LEFT(Table_clallam_Oversight_ActiveFunds[[#This Row],[Fund]],5)</f>
        <v>24Q-1</v>
      </c>
      <c r="J321" t="str">
        <f t="shared" si="13"/>
        <v>24V-1</v>
      </c>
      <c r="K321" s="73" t="s">
        <v>801</v>
      </c>
      <c r="L321" s="12"/>
    </row>
    <row r="322" spans="2:12" ht="14.5" x14ac:dyDescent="0.35">
      <c r="B322" s="71" t="s">
        <v>897</v>
      </c>
      <c r="C322" s="71" t="s">
        <v>901</v>
      </c>
      <c r="D322" t="str">
        <f>LEFT(Table_clallam_Oversight_ActiveFunds[[#This Row],[Fund]],5)</f>
        <v>780-1</v>
      </c>
      <c r="J322" t="str">
        <f t="shared" si="13"/>
        <v>259-6</v>
      </c>
      <c r="K322" s="73" t="s">
        <v>1164</v>
      </c>
      <c r="L322" s="12"/>
    </row>
    <row r="323" spans="2:12" ht="14.5" x14ac:dyDescent="0.35">
      <c r="B323" s="71" t="s">
        <v>902</v>
      </c>
      <c r="C323" s="71" t="s">
        <v>403</v>
      </c>
      <c r="D323" t="str">
        <f>LEFT(Table_clallam_Oversight_ActiveFunds[[#This Row],[Fund]],5)</f>
        <v>001-1</v>
      </c>
      <c r="J323" t="str">
        <f t="shared" si="13"/>
        <v>25B-1</v>
      </c>
      <c r="K323" s="73" t="s">
        <v>1209</v>
      </c>
      <c r="L323" s="12"/>
    </row>
    <row r="324" spans="2:12" ht="14.5" x14ac:dyDescent="0.35">
      <c r="B324" s="71" t="s">
        <v>903</v>
      </c>
      <c r="C324" s="71" t="s">
        <v>403</v>
      </c>
      <c r="D324" t="str">
        <f>LEFT(Table_clallam_Oversight_ActiveFunds[[#This Row],[Fund]],5)</f>
        <v>001-1</v>
      </c>
      <c r="J324" t="str">
        <f t="shared" si="13"/>
        <v>25C-2</v>
      </c>
      <c r="K324" s="73" t="s">
        <v>1011</v>
      </c>
      <c r="L324" s="12"/>
    </row>
    <row r="325" spans="2:12" ht="14.5" x14ac:dyDescent="0.35">
      <c r="B325" s="71" t="s">
        <v>903</v>
      </c>
      <c r="C325" s="71" t="s">
        <v>415</v>
      </c>
      <c r="D325" t="str">
        <f>LEFT(Table_clallam_Oversight_ActiveFunds[[#This Row],[Fund]],5)</f>
        <v>001-2</v>
      </c>
      <c r="J325" t="str">
        <f t="shared" ref="J325:J388" si="14">MID(K325,1,5)</f>
        <v>25M-1</v>
      </c>
      <c r="K325" s="73" t="s">
        <v>802</v>
      </c>
      <c r="L325" s="12"/>
    </row>
    <row r="326" spans="2:12" ht="14.5" x14ac:dyDescent="0.35">
      <c r="B326" s="71" t="s">
        <v>903</v>
      </c>
      <c r="C326" s="71" t="s">
        <v>904</v>
      </c>
      <c r="D326" t="str">
        <f>LEFT(Table_clallam_Oversight_ActiveFunds[[#This Row],[Fund]],5)</f>
        <v>01F-6</v>
      </c>
      <c r="J326" t="str">
        <f t="shared" si="14"/>
        <v>25N-1</v>
      </c>
      <c r="K326" s="73" t="s">
        <v>780</v>
      </c>
      <c r="L326" s="12"/>
    </row>
    <row r="327" spans="2:12" ht="14.5" x14ac:dyDescent="0.35">
      <c r="B327" s="71" t="s">
        <v>903</v>
      </c>
      <c r="C327" s="71" t="s">
        <v>242</v>
      </c>
      <c r="D327" t="str">
        <f>LEFT(Table_clallam_Oversight_ActiveFunds[[#This Row],[Fund]],5)</f>
        <v>03B-1</v>
      </c>
      <c r="J327" t="str">
        <f t="shared" si="14"/>
        <v>25P-1</v>
      </c>
      <c r="K327" s="73" t="s">
        <v>1192</v>
      </c>
      <c r="L327" s="12"/>
    </row>
    <row r="328" spans="2:12" ht="14.5" x14ac:dyDescent="0.35">
      <c r="B328" s="71" t="s">
        <v>903</v>
      </c>
      <c r="C328" s="71" t="s">
        <v>905</v>
      </c>
      <c r="D328" t="str">
        <f>LEFT(Table_clallam_Oversight_ActiveFunds[[#This Row],[Fund]],5)</f>
        <v>095-1</v>
      </c>
      <c r="J328" t="str">
        <f t="shared" si="14"/>
        <v>25Q-1</v>
      </c>
      <c r="K328" s="73" t="s">
        <v>1120</v>
      </c>
      <c r="L328" s="12"/>
    </row>
    <row r="329" spans="2:12" ht="14.5" x14ac:dyDescent="0.35">
      <c r="B329" s="71" t="s">
        <v>903</v>
      </c>
      <c r="C329" s="71" t="s">
        <v>906</v>
      </c>
      <c r="D329" t="str">
        <f>LEFT(Table_clallam_Oversight_ActiveFunds[[#This Row],[Fund]],5)</f>
        <v>162-1</v>
      </c>
      <c r="J329" t="str">
        <f t="shared" si="14"/>
        <v>25R-6</v>
      </c>
      <c r="K329" s="73" t="s">
        <v>1121</v>
      </c>
      <c r="L329" s="12"/>
    </row>
    <row r="330" spans="2:12" ht="14.5" x14ac:dyDescent="0.35">
      <c r="B330" s="71" t="s">
        <v>903</v>
      </c>
      <c r="C330" s="71" t="s">
        <v>862</v>
      </c>
      <c r="D330" t="str">
        <f>LEFT(Table_clallam_Oversight_ActiveFunds[[#This Row],[Fund]],5)</f>
        <v>163-1</v>
      </c>
      <c r="J330" t="str">
        <f t="shared" si="14"/>
        <v>25V-6</v>
      </c>
      <c r="K330" s="73" t="s">
        <v>739</v>
      </c>
      <c r="L330" s="12"/>
    </row>
    <row r="331" spans="2:12" ht="14.5" x14ac:dyDescent="0.35">
      <c r="B331" s="71" t="s">
        <v>903</v>
      </c>
      <c r="C331" s="71" t="s">
        <v>907</v>
      </c>
      <c r="D331" t="str">
        <f>LEFT(Table_clallam_Oversight_ActiveFunds[[#This Row],[Fund]],5)</f>
        <v>21V-1</v>
      </c>
      <c r="J331" t="str">
        <f t="shared" si="14"/>
        <v>25W-1</v>
      </c>
      <c r="K331" s="73" t="s">
        <v>945</v>
      </c>
      <c r="L331" s="12"/>
    </row>
    <row r="332" spans="2:12" ht="14.5" x14ac:dyDescent="0.35">
      <c r="B332" s="71" t="s">
        <v>903</v>
      </c>
      <c r="C332" s="71" t="s">
        <v>908</v>
      </c>
      <c r="D332" t="str">
        <f>LEFT(Table_clallam_Oversight_ActiveFunds[[#This Row],[Fund]],5)</f>
        <v>234-1</v>
      </c>
      <c r="J332" t="str">
        <f t="shared" si="14"/>
        <v>262-1</v>
      </c>
      <c r="K332" s="73" t="s">
        <v>909</v>
      </c>
      <c r="L332" s="12"/>
    </row>
    <row r="333" spans="2:12" ht="14.5" x14ac:dyDescent="0.35">
      <c r="B333" s="71" t="s">
        <v>903</v>
      </c>
      <c r="C333" s="71" t="s">
        <v>909</v>
      </c>
      <c r="D333" t="str">
        <f>LEFT(Table_clallam_Oversight_ActiveFunds[[#This Row],[Fund]],5)</f>
        <v>262-1</v>
      </c>
      <c r="J333" t="str">
        <f t="shared" si="14"/>
        <v>263-1</v>
      </c>
      <c r="K333" s="73" t="s">
        <v>763</v>
      </c>
      <c r="L333" s="12"/>
    </row>
    <row r="334" spans="2:12" ht="14.5" x14ac:dyDescent="0.35">
      <c r="B334" s="71" t="s">
        <v>903</v>
      </c>
      <c r="C334" s="71" t="s">
        <v>910</v>
      </c>
      <c r="D334" t="str">
        <f>LEFT(Table_clallam_Oversight_ActiveFunds[[#This Row],[Fund]],5)</f>
        <v>27D-6</v>
      </c>
      <c r="J334" t="str">
        <f t="shared" si="14"/>
        <v>267-1</v>
      </c>
      <c r="K334" s="73" t="s">
        <v>1142</v>
      </c>
      <c r="L334" s="12"/>
    </row>
    <row r="335" spans="2:12" ht="14.5" x14ac:dyDescent="0.35">
      <c r="B335" s="71" t="s">
        <v>903</v>
      </c>
      <c r="C335" s="71" t="s">
        <v>911</v>
      </c>
      <c r="D335" t="str">
        <f>LEFT(Table_clallam_Oversight_ActiveFunds[[#This Row],[Fund]],5)</f>
        <v>445-6</v>
      </c>
      <c r="J335" t="str">
        <f t="shared" si="14"/>
        <v>268-1</v>
      </c>
      <c r="K335" s="73" t="s">
        <v>448</v>
      </c>
      <c r="L335" s="12"/>
    </row>
    <row r="336" spans="2:12" ht="14.5" x14ac:dyDescent="0.35">
      <c r="B336" s="71" t="s">
        <v>903</v>
      </c>
      <c r="C336" s="71" t="s">
        <v>458</v>
      </c>
      <c r="D336" t="str">
        <f>LEFT(Table_clallam_Oversight_ActiveFunds[[#This Row],[Fund]],5)</f>
        <v>608-1</v>
      </c>
      <c r="J336" t="str">
        <f t="shared" si="14"/>
        <v>269-1</v>
      </c>
      <c r="K336" s="73" t="s">
        <v>1138</v>
      </c>
      <c r="L336" s="12"/>
    </row>
    <row r="337" spans="2:12" ht="14.5" x14ac:dyDescent="0.35">
      <c r="B337" s="71" t="s">
        <v>903</v>
      </c>
      <c r="C337" s="71" t="s">
        <v>459</v>
      </c>
      <c r="D337" t="str">
        <f>LEFT(Table_clallam_Oversight_ActiveFunds[[#This Row],[Fund]],5)</f>
        <v>608-2</v>
      </c>
      <c r="J337" t="str">
        <f t="shared" si="14"/>
        <v>269-7</v>
      </c>
      <c r="K337" s="73" t="s">
        <v>1139</v>
      </c>
      <c r="L337" s="12"/>
    </row>
    <row r="338" spans="2:12" ht="14.5" x14ac:dyDescent="0.35">
      <c r="B338" s="71" t="s">
        <v>903</v>
      </c>
      <c r="C338" s="71" t="s">
        <v>912</v>
      </c>
      <c r="D338" t="str">
        <f>LEFT(Table_clallam_Oversight_ActiveFunds[[#This Row],[Fund]],5)</f>
        <v>608-6</v>
      </c>
      <c r="J338" t="str">
        <f t="shared" si="14"/>
        <v>26A-1</v>
      </c>
      <c r="K338" s="73" t="s">
        <v>1072</v>
      </c>
      <c r="L338" s="12"/>
    </row>
    <row r="339" spans="2:12" ht="14.5" x14ac:dyDescent="0.35">
      <c r="B339" s="71" t="s">
        <v>903</v>
      </c>
      <c r="C339" s="71" t="s">
        <v>460</v>
      </c>
      <c r="D339" t="str">
        <f>LEFT(Table_clallam_Oversight_ActiveFunds[[#This Row],[Fund]],5)</f>
        <v>609-1</v>
      </c>
      <c r="J339" t="str">
        <f t="shared" si="14"/>
        <v>26B-1</v>
      </c>
      <c r="K339" s="73" t="s">
        <v>693</v>
      </c>
      <c r="L339" s="12"/>
    </row>
    <row r="340" spans="2:12" ht="14.5" x14ac:dyDescent="0.35">
      <c r="B340" s="71" t="s">
        <v>903</v>
      </c>
      <c r="C340" s="71" t="s">
        <v>461</v>
      </c>
      <c r="D340" t="str">
        <f>LEFT(Table_clallam_Oversight_ActiveFunds[[#This Row],[Fund]],5)</f>
        <v>609-2</v>
      </c>
      <c r="J340" t="str">
        <f t="shared" si="14"/>
        <v>26G-7</v>
      </c>
      <c r="K340" s="73" t="s">
        <v>1129</v>
      </c>
      <c r="L340" s="12"/>
    </row>
    <row r="341" spans="2:12" ht="14.5" x14ac:dyDescent="0.35">
      <c r="B341" s="71" t="s">
        <v>903</v>
      </c>
      <c r="C341" s="71" t="s">
        <v>913</v>
      </c>
      <c r="D341" t="str">
        <f>LEFT(Table_clallam_Oversight_ActiveFunds[[#This Row],[Fund]],5)</f>
        <v>609-6</v>
      </c>
      <c r="J341" t="str">
        <f t="shared" si="14"/>
        <v>26H-1</v>
      </c>
      <c r="K341" s="73" t="s">
        <v>712</v>
      </c>
      <c r="L341" s="12"/>
    </row>
    <row r="342" spans="2:12" ht="14.5" x14ac:dyDescent="0.35">
      <c r="B342" s="71" t="s">
        <v>903</v>
      </c>
      <c r="C342" s="71" t="s">
        <v>914</v>
      </c>
      <c r="D342" t="str">
        <f>LEFT(Table_clallam_Oversight_ActiveFunds[[#This Row],[Fund]],5)</f>
        <v>885-1</v>
      </c>
      <c r="J342" t="str">
        <f t="shared" si="14"/>
        <v>26J-6</v>
      </c>
      <c r="K342" s="73" t="s">
        <v>713</v>
      </c>
      <c r="L342" s="12"/>
    </row>
    <row r="343" spans="2:12" ht="14.5" x14ac:dyDescent="0.35">
      <c r="B343" s="71" t="s">
        <v>903</v>
      </c>
      <c r="C343" s="71" t="s">
        <v>915</v>
      </c>
      <c r="D343" t="str">
        <f>LEFT(Table_clallam_Oversight_ActiveFunds[[#This Row],[Fund]],5)</f>
        <v>892-1</v>
      </c>
      <c r="J343" t="str">
        <f t="shared" si="14"/>
        <v>26M-1</v>
      </c>
      <c r="K343" s="73" t="s">
        <v>1073</v>
      </c>
      <c r="L343" s="12"/>
    </row>
    <row r="344" spans="2:12" ht="14.5" x14ac:dyDescent="0.35">
      <c r="B344" s="71" t="s">
        <v>916</v>
      </c>
      <c r="C344" s="71" t="s">
        <v>403</v>
      </c>
      <c r="D344" t="str">
        <f>LEFT(Table_clallam_Oversight_ActiveFunds[[#This Row],[Fund]],5)</f>
        <v>001-1</v>
      </c>
      <c r="J344" t="str">
        <f t="shared" si="14"/>
        <v>26N-1</v>
      </c>
      <c r="K344" s="73" t="s">
        <v>1074</v>
      </c>
      <c r="L344" s="12"/>
    </row>
    <row r="345" spans="2:12" ht="14.5" x14ac:dyDescent="0.35">
      <c r="B345" s="71" t="s">
        <v>916</v>
      </c>
      <c r="C345" s="71" t="s">
        <v>917</v>
      </c>
      <c r="D345" t="str">
        <f>LEFT(Table_clallam_Oversight_ActiveFunds[[#This Row],[Fund]],5)</f>
        <v>003-1</v>
      </c>
      <c r="J345" t="str">
        <f t="shared" si="14"/>
        <v>26P-1</v>
      </c>
      <c r="K345" s="73" t="s">
        <v>1075</v>
      </c>
      <c r="L345" s="12"/>
    </row>
    <row r="346" spans="2:12" ht="14.5" x14ac:dyDescent="0.35">
      <c r="B346" s="71" t="s">
        <v>916</v>
      </c>
      <c r="C346" s="71" t="s">
        <v>918</v>
      </c>
      <c r="D346" t="str">
        <f>LEFT(Table_clallam_Oversight_ActiveFunds[[#This Row],[Fund]],5)</f>
        <v>026-1</v>
      </c>
      <c r="J346" t="str">
        <f t="shared" si="14"/>
        <v>26P-2</v>
      </c>
      <c r="K346" s="73" t="s">
        <v>1076</v>
      </c>
      <c r="L346" s="12"/>
    </row>
    <row r="347" spans="2:12" ht="14.5" x14ac:dyDescent="0.35">
      <c r="B347" s="71" t="s">
        <v>916</v>
      </c>
      <c r="C347" s="71" t="s">
        <v>919</v>
      </c>
      <c r="D347" t="str">
        <f>LEFT(Table_clallam_Oversight_ActiveFunds[[#This Row],[Fund]],5)</f>
        <v>04E-1</v>
      </c>
      <c r="J347" t="str">
        <f t="shared" si="14"/>
        <v>26Q-1</v>
      </c>
      <c r="K347" s="73" t="s">
        <v>775</v>
      </c>
      <c r="L347" s="12"/>
    </row>
    <row r="348" spans="2:12" ht="14.5" x14ac:dyDescent="0.35">
      <c r="B348" s="71" t="s">
        <v>916</v>
      </c>
      <c r="C348" s="71" t="s">
        <v>920</v>
      </c>
      <c r="D348" t="str">
        <f>LEFT(Table_clallam_Oversight_ActiveFunds[[#This Row],[Fund]],5)</f>
        <v>04F-1</v>
      </c>
      <c r="J348" t="str">
        <f t="shared" si="14"/>
        <v>26Q-2</v>
      </c>
      <c r="K348" s="73" t="s">
        <v>1077</v>
      </c>
      <c r="L348" s="12"/>
    </row>
    <row r="349" spans="2:12" ht="14.5" x14ac:dyDescent="0.35">
      <c r="B349" s="71" t="s">
        <v>916</v>
      </c>
      <c r="C349" s="71" t="s">
        <v>921</v>
      </c>
      <c r="D349" t="str">
        <f>LEFT(Table_clallam_Oversight_ActiveFunds[[#This Row],[Fund]],5)</f>
        <v>06G-1</v>
      </c>
      <c r="J349" t="str">
        <f t="shared" si="14"/>
        <v>26T-6</v>
      </c>
      <c r="K349" s="73" t="s">
        <v>998</v>
      </c>
      <c r="L349" s="12"/>
    </row>
    <row r="350" spans="2:12" ht="14.5" x14ac:dyDescent="0.35">
      <c r="B350" s="71" t="s">
        <v>916</v>
      </c>
      <c r="C350" s="71" t="s">
        <v>922</v>
      </c>
      <c r="D350" t="str">
        <f>LEFT(Table_clallam_Oversight_ActiveFunds[[#This Row],[Fund]],5)</f>
        <v>06L-1</v>
      </c>
      <c r="J350" t="str">
        <f t="shared" si="14"/>
        <v>26U-1</v>
      </c>
      <c r="K350" s="73" t="s">
        <v>764</v>
      </c>
      <c r="L350" s="12"/>
    </row>
    <row r="351" spans="2:12" ht="14.5" x14ac:dyDescent="0.35">
      <c r="B351" s="71" t="s">
        <v>916</v>
      </c>
      <c r="C351" s="71" t="s">
        <v>923</v>
      </c>
      <c r="D351" t="str">
        <f>LEFT(Table_clallam_Oversight_ActiveFunds[[#This Row],[Fund]],5)</f>
        <v>06R-1</v>
      </c>
      <c r="J351" t="str">
        <f t="shared" si="14"/>
        <v>27B-1</v>
      </c>
      <c r="K351" s="73" t="s">
        <v>765</v>
      </c>
      <c r="L351" s="12"/>
    </row>
    <row r="352" spans="2:12" ht="14.5" x14ac:dyDescent="0.35">
      <c r="B352" s="71" t="s">
        <v>916</v>
      </c>
      <c r="C352" s="71" t="s">
        <v>924</v>
      </c>
      <c r="D352" t="str">
        <f>LEFT(Table_clallam_Oversight_ActiveFunds[[#This Row],[Fund]],5)</f>
        <v>146-1</v>
      </c>
      <c r="J352" t="str">
        <f t="shared" si="14"/>
        <v>27D-6</v>
      </c>
      <c r="K352" s="73" t="s">
        <v>910</v>
      </c>
      <c r="L352" s="12"/>
    </row>
    <row r="353" spans="2:12" ht="14.5" x14ac:dyDescent="0.35">
      <c r="B353" s="71" t="s">
        <v>916</v>
      </c>
      <c r="C353" s="71" t="s">
        <v>925</v>
      </c>
      <c r="D353" t="str">
        <f>LEFT(Table_clallam_Oversight_ActiveFunds[[#This Row],[Fund]],5)</f>
        <v>15V-1</v>
      </c>
      <c r="J353" t="str">
        <f t="shared" si="14"/>
        <v>285-1</v>
      </c>
      <c r="K353" s="73" t="s">
        <v>766</v>
      </c>
      <c r="L353" s="12"/>
    </row>
    <row r="354" spans="2:12" ht="14.5" x14ac:dyDescent="0.35">
      <c r="B354" s="71" t="s">
        <v>916</v>
      </c>
      <c r="C354" s="71" t="s">
        <v>926</v>
      </c>
      <c r="D354" t="str">
        <f>LEFT(Table_clallam_Oversight_ActiveFunds[[#This Row],[Fund]],5)</f>
        <v>15V-6</v>
      </c>
      <c r="J354" t="str">
        <f t="shared" si="14"/>
        <v>297-1</v>
      </c>
      <c r="K354" s="73" t="s">
        <v>352</v>
      </c>
      <c r="L354" s="12"/>
    </row>
    <row r="355" spans="2:12" ht="14.5" x14ac:dyDescent="0.35">
      <c r="B355" s="71" t="s">
        <v>916</v>
      </c>
      <c r="C355" s="71" t="s">
        <v>927</v>
      </c>
      <c r="D355" t="str">
        <f>LEFT(Table_clallam_Oversight_ActiveFunds[[#This Row],[Fund]],5)</f>
        <v>16B-1</v>
      </c>
      <c r="J355" t="str">
        <f t="shared" si="14"/>
        <v>297-2</v>
      </c>
      <c r="K355" s="73" t="s">
        <v>353</v>
      </c>
      <c r="L355" s="12"/>
    </row>
    <row r="356" spans="2:12" ht="14.5" x14ac:dyDescent="0.35">
      <c r="B356" s="71" t="s">
        <v>916</v>
      </c>
      <c r="C356" s="71" t="s">
        <v>928</v>
      </c>
      <c r="D356" t="str">
        <f>LEFT(Table_clallam_Oversight_ActiveFunds[[#This Row],[Fund]],5)</f>
        <v>16B-6</v>
      </c>
      <c r="J356" t="str">
        <f t="shared" si="14"/>
        <v>298-1</v>
      </c>
      <c r="K356" s="73" t="s">
        <v>354</v>
      </c>
      <c r="L356" s="12"/>
    </row>
    <row r="357" spans="2:12" ht="14.5" x14ac:dyDescent="0.35">
      <c r="B357" s="71" t="s">
        <v>916</v>
      </c>
      <c r="C357" s="71" t="s">
        <v>929</v>
      </c>
      <c r="D357" t="str">
        <f>LEFT(Table_clallam_Oversight_ActiveFunds[[#This Row],[Fund]],5)</f>
        <v>16M-1</v>
      </c>
      <c r="J357" t="str">
        <f t="shared" si="14"/>
        <v>298-6</v>
      </c>
      <c r="K357" s="73" t="s">
        <v>932</v>
      </c>
      <c r="L357" s="12"/>
    </row>
    <row r="358" spans="2:12" ht="14.5" x14ac:dyDescent="0.35">
      <c r="B358" s="71" t="s">
        <v>916</v>
      </c>
      <c r="C358" s="71" t="s">
        <v>930</v>
      </c>
      <c r="D358" t="str">
        <f>LEFT(Table_clallam_Oversight_ActiveFunds[[#This Row],[Fund]],5)</f>
        <v>16M-6</v>
      </c>
      <c r="J358" t="str">
        <f t="shared" si="14"/>
        <v>300-1</v>
      </c>
      <c r="K358" s="73" t="s">
        <v>836</v>
      </c>
      <c r="L358" s="12"/>
    </row>
    <row r="359" spans="2:12" ht="14.5" x14ac:dyDescent="0.35">
      <c r="B359" s="71" t="s">
        <v>916</v>
      </c>
      <c r="C359" s="71" t="s">
        <v>931</v>
      </c>
      <c r="D359" t="str">
        <f>LEFT(Table_clallam_Oversight_ActiveFunds[[#This Row],[Fund]],5)</f>
        <v>21E-1</v>
      </c>
      <c r="J359" t="str">
        <f t="shared" si="14"/>
        <v>300-6</v>
      </c>
      <c r="K359" s="73" t="s">
        <v>747</v>
      </c>
      <c r="L359" s="12"/>
    </row>
    <row r="360" spans="2:12" ht="14.5" x14ac:dyDescent="0.35">
      <c r="B360" s="71" t="s">
        <v>916</v>
      </c>
      <c r="C360" s="71" t="s">
        <v>354</v>
      </c>
      <c r="D360" t="str">
        <f>LEFT(Table_clallam_Oversight_ActiveFunds[[#This Row],[Fund]],5)</f>
        <v>298-1</v>
      </c>
      <c r="J360" t="str">
        <f t="shared" si="14"/>
        <v>315-1</v>
      </c>
      <c r="K360" s="73" t="s">
        <v>767</v>
      </c>
      <c r="L360" s="12"/>
    </row>
    <row r="361" spans="2:12" ht="14.5" x14ac:dyDescent="0.35">
      <c r="B361" s="71" t="s">
        <v>916</v>
      </c>
      <c r="C361" s="71" t="s">
        <v>932</v>
      </c>
      <c r="D361" t="str">
        <f>LEFT(Table_clallam_Oversight_ActiveFunds[[#This Row],[Fund]],5)</f>
        <v>298-6</v>
      </c>
      <c r="J361" t="str">
        <f t="shared" si="14"/>
        <v>319-7</v>
      </c>
      <c r="K361" s="73" t="s">
        <v>973</v>
      </c>
      <c r="L361" s="12"/>
    </row>
    <row r="362" spans="2:12" ht="14.5" x14ac:dyDescent="0.35">
      <c r="B362" s="71" t="s">
        <v>916</v>
      </c>
      <c r="C362" s="71" t="s">
        <v>933</v>
      </c>
      <c r="D362" t="str">
        <f>LEFT(Table_clallam_Oversight_ActiveFunds[[#This Row],[Fund]],5)</f>
        <v>513-1</v>
      </c>
      <c r="J362" t="str">
        <f t="shared" si="14"/>
        <v>320-6</v>
      </c>
      <c r="K362" s="73" t="s">
        <v>1165</v>
      </c>
      <c r="L362" s="12"/>
    </row>
    <row r="363" spans="2:12" ht="14.5" x14ac:dyDescent="0.35">
      <c r="B363" s="71" t="s">
        <v>916</v>
      </c>
      <c r="C363" s="71" t="s">
        <v>934</v>
      </c>
      <c r="D363" t="str">
        <f>LEFT(Table_clallam_Oversight_ActiveFunds[[#This Row],[Fund]],5)</f>
        <v>048-1</v>
      </c>
      <c r="J363" t="str">
        <f t="shared" si="14"/>
        <v>401-6</v>
      </c>
      <c r="K363" s="73" t="s">
        <v>990</v>
      </c>
      <c r="L363" s="12"/>
    </row>
    <row r="364" spans="2:12" ht="14.5" x14ac:dyDescent="0.35">
      <c r="B364" s="71" t="s">
        <v>916</v>
      </c>
      <c r="C364" s="71" t="s">
        <v>935</v>
      </c>
      <c r="D364" t="str">
        <f>LEFT(Table_clallam_Oversight_ActiveFunds[[#This Row],[Fund]],5)</f>
        <v>06T-1</v>
      </c>
      <c r="J364" t="str">
        <f t="shared" si="14"/>
        <v>404-1</v>
      </c>
      <c r="K364" s="73" t="s">
        <v>725</v>
      </c>
      <c r="L364" s="12"/>
    </row>
    <row r="365" spans="2:12" ht="14.5" x14ac:dyDescent="0.35">
      <c r="B365" s="71" t="s">
        <v>916</v>
      </c>
      <c r="C365" s="71" t="s">
        <v>936</v>
      </c>
      <c r="D365" t="str">
        <f>LEFT(Table_clallam_Oversight_ActiveFunds[[#This Row],[Fund]],5)</f>
        <v>082-1</v>
      </c>
      <c r="J365" t="str">
        <f t="shared" si="14"/>
        <v>405-1</v>
      </c>
      <c r="K365" s="73" t="s">
        <v>740</v>
      </c>
      <c r="L365" s="12"/>
    </row>
    <row r="366" spans="2:12" ht="14.5" x14ac:dyDescent="0.35">
      <c r="B366" s="71" t="s">
        <v>916</v>
      </c>
      <c r="C366" s="71" t="s">
        <v>937</v>
      </c>
      <c r="D366" t="str">
        <f>LEFT(Table_clallam_Oversight_ActiveFunds[[#This Row],[Fund]],5)</f>
        <v>104-1</v>
      </c>
      <c r="J366" t="str">
        <f t="shared" si="14"/>
        <v>406-1</v>
      </c>
      <c r="K366" s="73" t="s">
        <v>1215</v>
      </c>
      <c r="L366" s="12"/>
    </row>
    <row r="367" spans="2:12" ht="14.5" x14ac:dyDescent="0.35">
      <c r="B367" s="71" t="s">
        <v>916</v>
      </c>
      <c r="C367" s="71" t="s">
        <v>888</v>
      </c>
      <c r="D367" t="str">
        <f>LEFT(Table_clallam_Oversight_ActiveFunds[[#This Row],[Fund]],5)</f>
        <v>106-1</v>
      </c>
      <c r="J367" t="str">
        <f t="shared" si="14"/>
        <v>407-6</v>
      </c>
      <c r="K367" s="73" t="s">
        <v>719</v>
      </c>
      <c r="L367" s="12"/>
    </row>
    <row r="368" spans="2:12" ht="14.5" x14ac:dyDescent="0.35">
      <c r="B368" s="71" t="s">
        <v>916</v>
      </c>
      <c r="C368" s="71" t="s">
        <v>898</v>
      </c>
      <c r="D368" t="str">
        <f>LEFT(Table_clallam_Oversight_ActiveFunds[[#This Row],[Fund]],5)</f>
        <v>106-2</v>
      </c>
      <c r="J368" t="str">
        <f t="shared" si="14"/>
        <v>408-6</v>
      </c>
      <c r="K368" s="73" t="s">
        <v>1122</v>
      </c>
      <c r="L368" s="12"/>
    </row>
    <row r="369" spans="2:12" ht="14.5" x14ac:dyDescent="0.35">
      <c r="B369" s="71" t="s">
        <v>916</v>
      </c>
      <c r="C369" s="71" t="s">
        <v>666</v>
      </c>
      <c r="D369" t="str">
        <f>LEFT(Table_clallam_Oversight_ActiveFunds[[#This Row],[Fund]],5)</f>
        <v>108-1</v>
      </c>
      <c r="J369" t="str">
        <f t="shared" si="14"/>
        <v>410-6</v>
      </c>
      <c r="K369" s="73" t="s">
        <v>1078</v>
      </c>
      <c r="L369" s="12"/>
    </row>
    <row r="370" spans="2:12" ht="14.5" x14ac:dyDescent="0.35">
      <c r="B370" s="71" t="s">
        <v>916</v>
      </c>
      <c r="C370" s="71" t="s">
        <v>938</v>
      </c>
      <c r="D370" t="str">
        <f>LEFT(Table_clallam_Oversight_ActiveFunds[[#This Row],[Fund]],5)</f>
        <v>108-2</v>
      </c>
      <c r="J370" t="str">
        <f t="shared" si="14"/>
        <v>413-6</v>
      </c>
      <c r="K370" s="73" t="s">
        <v>728</v>
      </c>
      <c r="L370" s="12"/>
    </row>
    <row r="371" spans="2:12" ht="14.5" x14ac:dyDescent="0.35">
      <c r="B371" s="71" t="s">
        <v>916</v>
      </c>
      <c r="C371" s="71" t="s">
        <v>939</v>
      </c>
      <c r="D371" t="str">
        <f>LEFT(Table_clallam_Oversight_ActiveFunds[[#This Row],[Fund]],5)</f>
        <v>108-7</v>
      </c>
      <c r="J371" t="str">
        <f t="shared" si="14"/>
        <v>415-1</v>
      </c>
      <c r="K371" s="73" t="s">
        <v>720</v>
      </c>
      <c r="L371" s="12"/>
    </row>
    <row r="372" spans="2:12" ht="14.5" x14ac:dyDescent="0.35">
      <c r="B372" s="71" t="s">
        <v>916</v>
      </c>
      <c r="C372" s="71" t="s">
        <v>889</v>
      </c>
      <c r="D372" t="str">
        <f>LEFT(Table_clallam_Oversight_ActiveFunds[[#This Row],[Fund]],5)</f>
        <v>14V-1</v>
      </c>
      <c r="J372" t="str">
        <f t="shared" si="14"/>
        <v>418-1</v>
      </c>
      <c r="K372" s="73" t="s">
        <v>673</v>
      </c>
      <c r="L372" s="12"/>
    </row>
    <row r="373" spans="2:12" ht="14.5" x14ac:dyDescent="0.35">
      <c r="B373" s="71" t="s">
        <v>916</v>
      </c>
      <c r="C373" s="71" t="s">
        <v>940</v>
      </c>
      <c r="D373" t="str">
        <f>LEFT(Table_clallam_Oversight_ActiveFunds[[#This Row],[Fund]],5)</f>
        <v>17W-1</v>
      </c>
      <c r="J373" t="str">
        <f t="shared" si="14"/>
        <v>421-6</v>
      </c>
      <c r="K373" s="73" t="s">
        <v>781</v>
      </c>
      <c r="L373" s="12"/>
    </row>
    <row r="374" spans="2:12" ht="14.5" x14ac:dyDescent="0.35">
      <c r="B374" s="71" t="s">
        <v>916</v>
      </c>
      <c r="C374" s="71" t="s">
        <v>941</v>
      </c>
      <c r="D374" t="str">
        <f>LEFT(Table_clallam_Oversight_ActiveFunds[[#This Row],[Fund]],5)</f>
        <v>19T-1</v>
      </c>
      <c r="J374" t="str">
        <f t="shared" si="14"/>
        <v>422-6</v>
      </c>
      <c r="K374" s="73" t="s">
        <v>854</v>
      </c>
      <c r="L374" s="12"/>
    </row>
    <row r="375" spans="2:12" ht="14.5" x14ac:dyDescent="0.35">
      <c r="B375" s="71" t="s">
        <v>916</v>
      </c>
      <c r="C375" s="71" t="s">
        <v>339</v>
      </c>
      <c r="D375" t="str">
        <f>LEFT(Table_clallam_Oversight_ActiveFunds[[#This Row],[Fund]],5)</f>
        <v>201-1</v>
      </c>
      <c r="J375" t="str">
        <f t="shared" si="14"/>
        <v>424-6</v>
      </c>
      <c r="K375" s="73" t="s">
        <v>741</v>
      </c>
      <c r="L375" s="12"/>
    </row>
    <row r="376" spans="2:12" ht="14.5" x14ac:dyDescent="0.35">
      <c r="B376" s="71" t="s">
        <v>916</v>
      </c>
      <c r="C376" s="71" t="s">
        <v>942</v>
      </c>
      <c r="D376" t="str">
        <f>LEFT(Table_clallam_Oversight_ActiveFunds[[#This Row],[Fund]],5)</f>
        <v>20J-1</v>
      </c>
      <c r="J376" t="str">
        <f t="shared" si="14"/>
        <v>433-6</v>
      </c>
      <c r="K376" s="73" t="s">
        <v>816</v>
      </c>
      <c r="L376" s="12"/>
    </row>
    <row r="377" spans="2:12" ht="14.5" x14ac:dyDescent="0.35">
      <c r="B377" s="71" t="s">
        <v>916</v>
      </c>
      <c r="C377" s="71" t="s">
        <v>943</v>
      </c>
      <c r="D377" t="str">
        <f>LEFT(Table_clallam_Oversight_ActiveFunds[[#This Row],[Fund]],5)</f>
        <v>22J-1</v>
      </c>
      <c r="J377" t="str">
        <f t="shared" si="14"/>
        <v>436-6</v>
      </c>
      <c r="K377" s="73" t="s">
        <v>782</v>
      </c>
      <c r="L377" s="12"/>
    </row>
    <row r="378" spans="2:12" ht="14.5" x14ac:dyDescent="0.35">
      <c r="B378" s="71" t="s">
        <v>916</v>
      </c>
      <c r="C378" s="71" t="s">
        <v>944</v>
      </c>
      <c r="D378" t="str">
        <f>LEFT(Table_clallam_Oversight_ActiveFunds[[#This Row],[Fund]],5)</f>
        <v>24K-1</v>
      </c>
      <c r="J378" t="str">
        <f t="shared" si="14"/>
        <v>438-6</v>
      </c>
      <c r="K378" s="73" t="s">
        <v>803</v>
      </c>
      <c r="L378" s="12"/>
    </row>
    <row r="379" spans="2:12" ht="14.5" x14ac:dyDescent="0.35">
      <c r="B379" s="71" t="s">
        <v>916</v>
      </c>
      <c r="C379" s="71" t="s">
        <v>945</v>
      </c>
      <c r="D379" t="str">
        <f>LEFT(Table_clallam_Oversight_ActiveFunds[[#This Row],[Fund]],5)</f>
        <v>25W-1</v>
      </c>
      <c r="J379" t="str">
        <f t="shared" si="14"/>
        <v>439-6</v>
      </c>
      <c r="K379" s="73" t="s">
        <v>804</v>
      </c>
      <c r="L379" s="12"/>
    </row>
    <row r="380" spans="2:12" ht="14.5" x14ac:dyDescent="0.35">
      <c r="B380" s="71" t="s">
        <v>916</v>
      </c>
      <c r="C380" s="71" t="s">
        <v>775</v>
      </c>
      <c r="D380" t="str">
        <f>LEFT(Table_clallam_Oversight_ActiveFunds[[#This Row],[Fund]],5)</f>
        <v>26Q-1</v>
      </c>
      <c r="J380" t="str">
        <f t="shared" si="14"/>
        <v>441-1</v>
      </c>
      <c r="K380" s="73" t="s">
        <v>704</v>
      </c>
      <c r="L380" s="12"/>
    </row>
    <row r="381" spans="2:12" ht="14.5" x14ac:dyDescent="0.35">
      <c r="B381" s="71" t="s">
        <v>946</v>
      </c>
      <c r="C381" s="71" t="s">
        <v>403</v>
      </c>
      <c r="D381" t="str">
        <f>LEFT(Table_clallam_Oversight_ActiveFunds[[#This Row],[Fund]],5)</f>
        <v>001-1</v>
      </c>
      <c r="J381" t="str">
        <f t="shared" si="14"/>
        <v>442-6</v>
      </c>
      <c r="K381" s="73" t="s">
        <v>678</v>
      </c>
      <c r="L381" s="12"/>
    </row>
    <row r="382" spans="2:12" ht="14.5" x14ac:dyDescent="0.35">
      <c r="B382" s="71" t="s">
        <v>946</v>
      </c>
      <c r="C382" s="71" t="s">
        <v>415</v>
      </c>
      <c r="D382" t="str">
        <f>LEFT(Table_clallam_Oversight_ActiveFunds[[#This Row],[Fund]],5)</f>
        <v>001-2</v>
      </c>
      <c r="J382" t="str">
        <f t="shared" si="14"/>
        <v>443-6</v>
      </c>
      <c r="K382" s="73" t="s">
        <v>1213</v>
      </c>
      <c r="L382" s="12"/>
    </row>
    <row r="383" spans="2:12" ht="14.5" x14ac:dyDescent="0.35">
      <c r="B383" s="71" t="s">
        <v>946</v>
      </c>
      <c r="C383" s="71" t="s">
        <v>698</v>
      </c>
      <c r="D383" t="str">
        <f>LEFT(Table_clallam_Oversight_ActiveFunds[[#This Row],[Fund]],5)</f>
        <v>001-H</v>
      </c>
      <c r="J383" t="str">
        <f t="shared" si="14"/>
        <v>444-6</v>
      </c>
      <c r="K383" s="73" t="s">
        <v>1166</v>
      </c>
      <c r="L383" s="12"/>
    </row>
    <row r="384" spans="2:12" ht="14.5" x14ac:dyDescent="0.35">
      <c r="B384" s="71" t="s">
        <v>946</v>
      </c>
      <c r="C384" s="71" t="s">
        <v>947</v>
      </c>
      <c r="D384" t="str">
        <f>LEFT(Table_clallam_Oversight_ActiveFunds[[#This Row],[Fund]],5)</f>
        <v>03F-1</v>
      </c>
      <c r="J384" t="str">
        <f t="shared" si="14"/>
        <v>445-6</v>
      </c>
      <c r="K384" s="73" t="s">
        <v>911</v>
      </c>
      <c r="L384" s="12"/>
    </row>
    <row r="385" spans="2:12" ht="14.5" x14ac:dyDescent="0.35">
      <c r="B385" s="71" t="s">
        <v>946</v>
      </c>
      <c r="C385" s="71" t="s">
        <v>877</v>
      </c>
      <c r="D385" t="str">
        <f>LEFT(Table_clallam_Oversight_ActiveFunds[[#This Row],[Fund]],5)</f>
        <v>05H-1</v>
      </c>
      <c r="J385" t="str">
        <f t="shared" si="14"/>
        <v>447-6</v>
      </c>
      <c r="K385" s="73" t="s">
        <v>705</v>
      </c>
      <c r="L385" s="12"/>
    </row>
    <row r="386" spans="2:12" ht="14.5" x14ac:dyDescent="0.35">
      <c r="B386" s="71" t="s">
        <v>946</v>
      </c>
      <c r="C386" s="71" t="s">
        <v>948</v>
      </c>
      <c r="D386" t="str">
        <f>LEFT(Table_clallam_Oversight_ActiveFunds[[#This Row],[Fund]],5)</f>
        <v>05H-2</v>
      </c>
      <c r="J386" t="str">
        <f t="shared" si="14"/>
        <v>453-1</v>
      </c>
      <c r="K386" s="73" t="s">
        <v>839</v>
      </c>
      <c r="L386" s="12"/>
    </row>
    <row r="387" spans="2:12" ht="14.5" x14ac:dyDescent="0.35">
      <c r="B387" s="71" t="s">
        <v>946</v>
      </c>
      <c r="C387" s="71" t="s">
        <v>949</v>
      </c>
      <c r="D387" t="str">
        <f>LEFT(Table_clallam_Oversight_ActiveFunds[[#This Row],[Fund]],5)</f>
        <v>08H-1</v>
      </c>
      <c r="J387" t="str">
        <f t="shared" si="14"/>
        <v>455-1</v>
      </c>
      <c r="K387" s="73" t="s">
        <v>783</v>
      </c>
      <c r="L387" s="12"/>
    </row>
    <row r="388" spans="2:12" ht="14.5" x14ac:dyDescent="0.35">
      <c r="B388" s="71" t="s">
        <v>946</v>
      </c>
      <c r="C388" s="71" t="s">
        <v>950</v>
      </c>
      <c r="D388" t="str">
        <f>LEFT(Table_clallam_Oversight_ActiveFunds[[#This Row],[Fund]],5)</f>
        <v>14R-1</v>
      </c>
      <c r="J388" t="str">
        <f t="shared" si="14"/>
        <v>458-1</v>
      </c>
      <c r="K388" s="73" t="s">
        <v>844</v>
      </c>
      <c r="L388" s="12"/>
    </row>
    <row r="389" spans="2:12" ht="14.5" x14ac:dyDescent="0.35">
      <c r="B389" s="71" t="s">
        <v>946</v>
      </c>
      <c r="C389" s="71" t="s">
        <v>862</v>
      </c>
      <c r="D389" t="str">
        <f>LEFT(Table_clallam_Oversight_ActiveFunds[[#This Row],[Fund]],5)</f>
        <v>163-1</v>
      </c>
      <c r="J389" t="str">
        <f t="shared" ref="J389:J452" si="15">MID(K389,1,5)</f>
        <v>458-6</v>
      </c>
      <c r="K389" s="73" t="s">
        <v>845</v>
      </c>
      <c r="L389" s="12"/>
    </row>
    <row r="390" spans="2:12" ht="14.5" x14ac:dyDescent="0.35">
      <c r="B390" s="71" t="s">
        <v>946</v>
      </c>
      <c r="C390" s="71" t="s">
        <v>951</v>
      </c>
      <c r="D390" t="str">
        <f>LEFT(Table_clallam_Oversight_ActiveFunds[[#This Row],[Fund]],5)</f>
        <v>217-1</v>
      </c>
      <c r="J390" t="str">
        <f t="shared" si="15"/>
        <v>463-6</v>
      </c>
      <c r="K390" s="73" t="s">
        <v>999</v>
      </c>
      <c r="L390" s="12"/>
    </row>
    <row r="391" spans="2:12" ht="14.5" x14ac:dyDescent="0.35">
      <c r="B391" s="71" t="s">
        <v>952</v>
      </c>
      <c r="C391" s="71" t="s">
        <v>403</v>
      </c>
      <c r="D391" t="str">
        <f>LEFT(Table_clallam_Oversight_ActiveFunds[[#This Row],[Fund]],5)</f>
        <v>001-1</v>
      </c>
      <c r="J391" t="str">
        <f t="shared" si="15"/>
        <v>466-1</v>
      </c>
      <c r="K391" s="73" t="s">
        <v>784</v>
      </c>
      <c r="L391" s="12"/>
    </row>
    <row r="392" spans="2:12" ht="14.5" x14ac:dyDescent="0.35">
      <c r="B392" s="71" t="s">
        <v>952</v>
      </c>
      <c r="C392" s="71" t="s">
        <v>720</v>
      </c>
      <c r="D392" t="str">
        <f>LEFT(Table_clallam_Oversight_ActiveFunds[[#This Row],[Fund]],5)</f>
        <v>415-1</v>
      </c>
      <c r="J392" t="str">
        <f t="shared" si="15"/>
        <v>468-1</v>
      </c>
      <c r="K392" s="73" t="s">
        <v>454</v>
      </c>
      <c r="L392" s="12"/>
    </row>
    <row r="393" spans="2:12" ht="14.5" x14ac:dyDescent="0.35">
      <c r="B393" s="71" t="s">
        <v>952</v>
      </c>
      <c r="C393" s="71" t="s">
        <v>783</v>
      </c>
      <c r="D393" t="str">
        <f>LEFT(Table_clallam_Oversight_ActiveFunds[[#This Row],[Fund]],5)</f>
        <v>455-1</v>
      </c>
      <c r="J393" t="str">
        <f t="shared" si="15"/>
        <v>470-6</v>
      </c>
      <c r="K393" s="73" t="s">
        <v>721</v>
      </c>
      <c r="L393" s="12"/>
    </row>
    <row r="394" spans="2:12" ht="14.5" x14ac:dyDescent="0.35">
      <c r="B394" s="71" t="s">
        <v>953</v>
      </c>
      <c r="C394" s="71" t="s">
        <v>403</v>
      </c>
      <c r="D394" t="str">
        <f>LEFT(Table_clallam_Oversight_ActiveFunds[[#This Row],[Fund]],5)</f>
        <v>001-1</v>
      </c>
      <c r="J394" t="str">
        <f t="shared" si="15"/>
        <v>471-6</v>
      </c>
      <c r="K394" s="73" t="s">
        <v>891</v>
      </c>
      <c r="L394" s="12"/>
    </row>
    <row r="395" spans="2:12" ht="14.5" x14ac:dyDescent="0.35">
      <c r="B395" s="71" t="s">
        <v>953</v>
      </c>
      <c r="C395" s="71" t="s">
        <v>415</v>
      </c>
      <c r="D395" t="str">
        <f>LEFT(Table_clallam_Oversight_ActiveFunds[[#This Row],[Fund]],5)</f>
        <v>001-2</v>
      </c>
      <c r="J395" t="str">
        <f t="shared" si="15"/>
        <v>472-1</v>
      </c>
      <c r="K395" s="73" t="s">
        <v>785</v>
      </c>
      <c r="L395" s="12"/>
    </row>
    <row r="396" spans="2:12" ht="14.5" x14ac:dyDescent="0.35">
      <c r="B396" s="71" t="s">
        <v>953</v>
      </c>
      <c r="C396" s="71" t="s">
        <v>684</v>
      </c>
      <c r="D396" t="str">
        <f>LEFT(Table_clallam_Oversight_ActiveFunds[[#This Row],[Fund]],5)</f>
        <v>001-7</v>
      </c>
      <c r="J396" t="str">
        <f t="shared" si="15"/>
        <v>472-6</v>
      </c>
      <c r="K396" s="73" t="s">
        <v>786</v>
      </c>
      <c r="L396" s="12"/>
    </row>
    <row r="397" spans="2:12" ht="14.5" x14ac:dyDescent="0.35">
      <c r="B397" s="71" t="s">
        <v>953</v>
      </c>
      <c r="C397" s="71" t="s">
        <v>696</v>
      </c>
      <c r="D397" t="str">
        <f>LEFT(Table_clallam_Oversight_ActiveFunds[[#This Row],[Fund]],5)</f>
        <v>001-A</v>
      </c>
      <c r="J397" t="str">
        <f t="shared" si="15"/>
        <v>474-6</v>
      </c>
      <c r="K397" s="73" t="s">
        <v>805</v>
      </c>
      <c r="L397" s="12"/>
    </row>
    <row r="398" spans="2:12" ht="14.5" x14ac:dyDescent="0.35">
      <c r="B398" s="71" t="s">
        <v>953</v>
      </c>
      <c r="C398" s="71" t="s">
        <v>697</v>
      </c>
      <c r="D398" t="str">
        <f>LEFT(Table_clallam_Oversight_ActiveFunds[[#This Row],[Fund]],5)</f>
        <v>001-C</v>
      </c>
      <c r="J398" t="str">
        <f t="shared" si="15"/>
        <v>475-6</v>
      </c>
      <c r="K398" s="73" t="s">
        <v>806</v>
      </c>
      <c r="L398" s="12"/>
    </row>
    <row r="399" spans="2:12" ht="14.5" x14ac:dyDescent="0.35">
      <c r="B399" s="71" t="s">
        <v>953</v>
      </c>
      <c r="C399" s="71" t="s">
        <v>954</v>
      </c>
      <c r="D399" t="str">
        <f>LEFT(Table_clallam_Oversight_ActiveFunds[[#This Row],[Fund]],5)</f>
        <v>001-D</v>
      </c>
      <c r="J399" t="str">
        <f t="shared" si="15"/>
        <v>480-6</v>
      </c>
      <c r="K399" s="73" t="s">
        <v>1012</v>
      </c>
      <c r="L399" s="12"/>
    </row>
    <row r="400" spans="2:12" ht="14.5" x14ac:dyDescent="0.35">
      <c r="B400" s="71" t="s">
        <v>953</v>
      </c>
      <c r="C400" s="71" t="s">
        <v>698</v>
      </c>
      <c r="D400" t="str">
        <f>LEFT(Table_clallam_Oversight_ActiveFunds[[#This Row],[Fund]],5)</f>
        <v>001-H</v>
      </c>
      <c r="J400" t="str">
        <f t="shared" si="15"/>
        <v>483-1</v>
      </c>
      <c r="K400" s="73" t="s">
        <v>729</v>
      </c>
      <c r="L400" s="12"/>
    </row>
    <row r="401" spans="2:12" ht="14.5" x14ac:dyDescent="0.35">
      <c r="B401" s="71" t="s">
        <v>953</v>
      </c>
      <c r="C401" s="71" t="s">
        <v>789</v>
      </c>
      <c r="D401" t="str">
        <f>LEFT(Table_clallam_Oversight_ActiveFunds[[#This Row],[Fund]],5)</f>
        <v>001-W</v>
      </c>
      <c r="J401" t="str">
        <f t="shared" si="15"/>
        <v>484-1</v>
      </c>
      <c r="K401" s="73" t="s">
        <v>813</v>
      </c>
      <c r="L401" s="12"/>
    </row>
    <row r="402" spans="2:12" ht="14.5" x14ac:dyDescent="0.35">
      <c r="B402" s="71" t="s">
        <v>953</v>
      </c>
      <c r="C402" s="71" t="s">
        <v>685</v>
      </c>
      <c r="D402" t="str">
        <f>LEFT(Table_clallam_Oversight_ActiveFunds[[#This Row],[Fund]],5)</f>
        <v>001-X</v>
      </c>
      <c r="J402" t="str">
        <f t="shared" si="15"/>
        <v>484-7</v>
      </c>
      <c r="K402" s="73" t="s">
        <v>814</v>
      </c>
      <c r="L402" s="12"/>
    </row>
    <row r="403" spans="2:12" ht="14.5" x14ac:dyDescent="0.35">
      <c r="B403" s="71" t="s">
        <v>953</v>
      </c>
      <c r="C403" s="71" t="s">
        <v>733</v>
      </c>
      <c r="D403" t="str">
        <f>LEFT(Table_clallam_Oversight_ActiveFunds[[#This Row],[Fund]],5)</f>
        <v>001-Y</v>
      </c>
      <c r="J403" t="str">
        <f t="shared" si="15"/>
        <v>485-6</v>
      </c>
      <c r="K403" s="73" t="s">
        <v>859</v>
      </c>
      <c r="L403" s="12"/>
    </row>
    <row r="404" spans="2:12" ht="14.5" x14ac:dyDescent="0.35">
      <c r="B404" s="71" t="s">
        <v>953</v>
      </c>
      <c r="C404" s="71" t="s">
        <v>749</v>
      </c>
      <c r="D404" t="str">
        <f>LEFT(Table_clallam_Oversight_ActiveFunds[[#This Row],[Fund]],5)</f>
        <v>001-Z</v>
      </c>
      <c r="J404" t="str">
        <f t="shared" si="15"/>
        <v>489-1</v>
      </c>
      <c r="K404" s="73" t="s">
        <v>1216</v>
      </c>
      <c r="L404" s="12"/>
    </row>
    <row r="405" spans="2:12" ht="14.5" x14ac:dyDescent="0.35">
      <c r="B405" s="71" t="s">
        <v>953</v>
      </c>
      <c r="C405" s="71" t="s">
        <v>955</v>
      </c>
      <c r="D405" t="str">
        <f>LEFT(Table_clallam_Oversight_ActiveFunds[[#This Row],[Fund]],5)</f>
        <v>07W-1</v>
      </c>
      <c r="J405" t="str">
        <f t="shared" si="15"/>
        <v>492-1</v>
      </c>
      <c r="K405" s="73" t="s">
        <v>674</v>
      </c>
      <c r="L405" s="12"/>
    </row>
    <row r="406" spans="2:12" ht="14.5" x14ac:dyDescent="0.35">
      <c r="B406" s="71" t="s">
        <v>953</v>
      </c>
      <c r="C406" s="71" t="s">
        <v>956</v>
      </c>
      <c r="D406" t="str">
        <f>LEFT(Table_clallam_Oversight_ActiveFunds[[#This Row],[Fund]],5)</f>
        <v>12T-1</v>
      </c>
      <c r="J406" t="str">
        <f t="shared" si="15"/>
        <v>492-6</v>
      </c>
      <c r="K406" s="73" t="s">
        <v>807</v>
      </c>
      <c r="L406" s="12"/>
    </row>
    <row r="407" spans="2:12" ht="14.5" x14ac:dyDescent="0.35">
      <c r="B407" s="71" t="s">
        <v>953</v>
      </c>
      <c r="C407" s="71" t="s">
        <v>957</v>
      </c>
      <c r="D407" t="str">
        <f>LEFT(Table_clallam_Oversight_ActiveFunds[[#This Row],[Fund]],5)</f>
        <v>12T-6</v>
      </c>
      <c r="J407" t="str">
        <f t="shared" si="15"/>
        <v>493-6</v>
      </c>
      <c r="K407" s="73" t="s">
        <v>808</v>
      </c>
      <c r="L407" s="12"/>
    </row>
    <row r="408" spans="2:12" ht="14.5" x14ac:dyDescent="0.35">
      <c r="B408" s="71" t="s">
        <v>953</v>
      </c>
      <c r="C408" s="71" t="s">
        <v>958</v>
      </c>
      <c r="D408" t="str">
        <f>LEFT(Table_clallam_Oversight_ActiveFunds[[#This Row],[Fund]],5)</f>
        <v>562-1</v>
      </c>
      <c r="J408" t="str">
        <f t="shared" si="15"/>
        <v>494-6</v>
      </c>
      <c r="K408" s="73" t="s">
        <v>809</v>
      </c>
      <c r="L408" s="12"/>
    </row>
    <row r="409" spans="2:12" ht="14.5" x14ac:dyDescent="0.35">
      <c r="B409" s="71" t="s">
        <v>953</v>
      </c>
      <c r="C409" s="71" t="s">
        <v>959</v>
      </c>
      <c r="D409" t="str">
        <f>LEFT(Table_clallam_Oversight_ActiveFunds[[#This Row],[Fund]],5)</f>
        <v>567-1</v>
      </c>
      <c r="J409" t="str">
        <f t="shared" si="15"/>
        <v>496-6</v>
      </c>
      <c r="K409" s="73" t="s">
        <v>1000</v>
      </c>
      <c r="L409" s="12"/>
    </row>
    <row r="410" spans="2:12" ht="14.5" x14ac:dyDescent="0.35">
      <c r="B410" s="71" t="s">
        <v>953</v>
      </c>
      <c r="C410" s="71" t="s">
        <v>706</v>
      </c>
      <c r="D410" t="str">
        <f>LEFT(Table_clallam_Oversight_ActiveFunds[[#This Row],[Fund]],5)</f>
        <v>706-2</v>
      </c>
      <c r="J410" t="str">
        <f t="shared" si="15"/>
        <v>497-6</v>
      </c>
      <c r="K410" s="73" t="s">
        <v>860</v>
      </c>
      <c r="L410" s="12"/>
    </row>
    <row r="411" spans="2:12" ht="14.5" x14ac:dyDescent="0.35">
      <c r="B411" s="71" t="s">
        <v>953</v>
      </c>
      <c r="C411" s="71" t="s">
        <v>960</v>
      </c>
      <c r="D411" t="str">
        <f>LEFT(Table_clallam_Oversight_ActiveFunds[[#This Row],[Fund]],5)</f>
        <v>851-1</v>
      </c>
      <c r="J411" t="str">
        <f t="shared" si="15"/>
        <v>501-1</v>
      </c>
      <c r="K411" s="73" t="s">
        <v>768</v>
      </c>
      <c r="L411" s="12"/>
    </row>
    <row r="412" spans="2:12" ht="14.5" x14ac:dyDescent="0.35">
      <c r="B412" s="71" t="s">
        <v>961</v>
      </c>
      <c r="C412" s="71" t="s">
        <v>403</v>
      </c>
      <c r="D412" t="str">
        <f>LEFT(Table_clallam_Oversight_ActiveFunds[[#This Row],[Fund]],5)</f>
        <v>001-1</v>
      </c>
      <c r="J412" t="str">
        <f t="shared" si="15"/>
        <v>503-6</v>
      </c>
      <c r="K412" s="73" t="s">
        <v>1019</v>
      </c>
      <c r="L412" s="12"/>
    </row>
    <row r="413" spans="2:12" ht="14.5" x14ac:dyDescent="0.35">
      <c r="B413" s="71" t="s">
        <v>961</v>
      </c>
      <c r="C413" s="71" t="s">
        <v>415</v>
      </c>
      <c r="D413" t="str">
        <f>LEFT(Table_clallam_Oversight_ActiveFunds[[#This Row],[Fund]],5)</f>
        <v>001-2</v>
      </c>
      <c r="J413" t="str">
        <f t="shared" si="15"/>
        <v>505-6</v>
      </c>
      <c r="K413" s="73" t="s">
        <v>1028</v>
      </c>
      <c r="L413" s="12"/>
    </row>
    <row r="414" spans="2:12" ht="14.5" x14ac:dyDescent="0.35">
      <c r="B414" s="71" t="s">
        <v>961</v>
      </c>
      <c r="C414" s="71" t="s">
        <v>684</v>
      </c>
      <c r="D414" t="str">
        <f>LEFT(Table_clallam_Oversight_ActiveFunds[[#This Row],[Fund]],5)</f>
        <v>001-7</v>
      </c>
      <c r="J414" t="str">
        <f t="shared" si="15"/>
        <v>507-1</v>
      </c>
      <c r="K414" s="73" t="s">
        <v>1167</v>
      </c>
      <c r="L414" s="12"/>
    </row>
    <row r="415" spans="2:12" ht="14.5" x14ac:dyDescent="0.35">
      <c r="B415" s="71" t="s">
        <v>961</v>
      </c>
      <c r="C415" s="71" t="s">
        <v>962</v>
      </c>
      <c r="D415" t="str">
        <f>LEFT(Table_clallam_Oversight_ActiveFunds[[#This Row],[Fund]],5)</f>
        <v>002-1</v>
      </c>
      <c r="J415" t="str">
        <f t="shared" si="15"/>
        <v>511-1</v>
      </c>
      <c r="K415" s="73" t="s">
        <v>892</v>
      </c>
      <c r="L415" s="12"/>
    </row>
    <row r="416" spans="2:12" ht="14.5" x14ac:dyDescent="0.35">
      <c r="B416" s="71" t="s">
        <v>961</v>
      </c>
      <c r="C416" s="71" t="s">
        <v>700</v>
      </c>
      <c r="D416" t="str">
        <f>LEFT(Table_clallam_Oversight_ActiveFunds[[#This Row],[Fund]],5)</f>
        <v>02G-1</v>
      </c>
      <c r="J416" t="str">
        <f t="shared" si="15"/>
        <v>513-1</v>
      </c>
      <c r="K416" s="73" t="s">
        <v>933</v>
      </c>
      <c r="L416" s="12"/>
    </row>
    <row r="417" spans="2:12" ht="14.5" x14ac:dyDescent="0.35">
      <c r="B417" s="71" t="s">
        <v>961</v>
      </c>
      <c r="C417" s="71" t="s">
        <v>963</v>
      </c>
      <c r="D417" t="str">
        <f>LEFT(Table_clallam_Oversight_ActiveFunds[[#This Row],[Fund]],5)</f>
        <v>02R-1</v>
      </c>
      <c r="J417" t="str">
        <f t="shared" si="15"/>
        <v>515-6</v>
      </c>
      <c r="K417" s="73" t="s">
        <v>885</v>
      </c>
      <c r="L417" s="12"/>
    </row>
    <row r="418" spans="2:12" ht="14.5" x14ac:dyDescent="0.35">
      <c r="B418" s="71" t="s">
        <v>961</v>
      </c>
      <c r="C418" s="71" t="s">
        <v>790</v>
      </c>
      <c r="D418" t="str">
        <f>LEFT(Table_clallam_Oversight_ActiveFunds[[#This Row],[Fund]],5)</f>
        <v>03C-1</v>
      </c>
      <c r="J418" t="str">
        <f t="shared" si="15"/>
        <v>516-6</v>
      </c>
      <c r="K418" s="73" t="s">
        <v>1201</v>
      </c>
      <c r="L418" s="12"/>
    </row>
    <row r="419" spans="2:12" ht="14.5" x14ac:dyDescent="0.35">
      <c r="B419" s="71" t="s">
        <v>961</v>
      </c>
      <c r="C419" s="71" t="s">
        <v>964</v>
      </c>
      <c r="D419" t="str">
        <f>LEFT(Table_clallam_Oversight_ActiveFunds[[#This Row],[Fund]],5)</f>
        <v>03R-1</v>
      </c>
      <c r="J419" t="str">
        <f t="shared" si="15"/>
        <v>532-1</v>
      </c>
      <c r="K419" s="73" t="s">
        <v>769</v>
      </c>
      <c r="L419" s="12"/>
    </row>
    <row r="420" spans="2:12" ht="14.5" x14ac:dyDescent="0.35">
      <c r="B420" s="71" t="s">
        <v>961</v>
      </c>
      <c r="C420" s="71" t="s">
        <v>965</v>
      </c>
      <c r="D420" t="str">
        <f>LEFT(Table_clallam_Oversight_ActiveFunds[[#This Row],[Fund]],5)</f>
        <v>04R-2</v>
      </c>
      <c r="J420" t="str">
        <f t="shared" si="15"/>
        <v>535-1</v>
      </c>
      <c r="K420" s="73" t="s">
        <v>1079</v>
      </c>
      <c r="L420" s="12"/>
    </row>
    <row r="421" spans="2:12" ht="14.5" x14ac:dyDescent="0.35">
      <c r="B421" s="71" t="s">
        <v>961</v>
      </c>
      <c r="C421" s="71" t="s">
        <v>966</v>
      </c>
      <c r="D421" t="str">
        <f>LEFT(Table_clallam_Oversight_ActiveFunds[[#This Row],[Fund]],5)</f>
        <v>04W-1</v>
      </c>
      <c r="J421" t="str">
        <f t="shared" si="15"/>
        <v>536-6</v>
      </c>
      <c r="K421" s="73" t="s">
        <v>1013</v>
      </c>
      <c r="L421" s="12"/>
    </row>
    <row r="422" spans="2:12" ht="14.5" x14ac:dyDescent="0.35">
      <c r="B422" s="71" t="s">
        <v>961</v>
      </c>
      <c r="C422" s="71" t="s">
        <v>967</v>
      </c>
      <c r="D422" t="str">
        <f>LEFT(Table_clallam_Oversight_ActiveFunds[[#This Row],[Fund]],5)</f>
        <v>05R-1</v>
      </c>
      <c r="J422" t="str">
        <f t="shared" si="15"/>
        <v>543-1</v>
      </c>
      <c r="K422" s="73" t="s">
        <v>687</v>
      </c>
      <c r="L422" s="12"/>
    </row>
    <row r="423" spans="2:12" ht="14.5" x14ac:dyDescent="0.35">
      <c r="B423" s="71" t="s">
        <v>961</v>
      </c>
      <c r="C423" s="71" t="s">
        <v>968</v>
      </c>
      <c r="D423" t="str">
        <f>LEFT(Table_clallam_Oversight_ActiveFunds[[#This Row],[Fund]],5)</f>
        <v>09L-6</v>
      </c>
      <c r="J423" t="str">
        <f t="shared" si="15"/>
        <v>544-1</v>
      </c>
      <c r="K423" s="73" t="s">
        <v>1126</v>
      </c>
      <c r="L423" s="12"/>
    </row>
    <row r="424" spans="2:12" ht="14.5" x14ac:dyDescent="0.35">
      <c r="B424" s="71" t="s">
        <v>961</v>
      </c>
      <c r="C424" s="71" t="s">
        <v>438</v>
      </c>
      <c r="D424" t="str">
        <f>LEFT(Table_clallam_Oversight_ActiveFunds[[#This Row],[Fund]],5)</f>
        <v>125-1</v>
      </c>
      <c r="J424" t="str">
        <f t="shared" si="15"/>
        <v>545-6</v>
      </c>
      <c r="K424" s="73" t="s">
        <v>1127</v>
      </c>
      <c r="L424" s="12"/>
    </row>
    <row r="425" spans="2:12" ht="14.5" x14ac:dyDescent="0.35">
      <c r="B425" s="71" t="s">
        <v>961</v>
      </c>
      <c r="C425" s="71" t="s">
        <v>317</v>
      </c>
      <c r="D425" t="str">
        <f>LEFT(Table_clallam_Oversight_ActiveFunds[[#This Row],[Fund]],5)</f>
        <v>15M-1</v>
      </c>
      <c r="J425" t="str">
        <f t="shared" si="15"/>
        <v>546-6</v>
      </c>
      <c r="K425" s="73" t="s">
        <v>855</v>
      </c>
      <c r="L425" s="12"/>
    </row>
    <row r="426" spans="2:12" ht="14.5" x14ac:dyDescent="0.35">
      <c r="B426" s="71" t="s">
        <v>961</v>
      </c>
      <c r="C426" s="71" t="s">
        <v>969</v>
      </c>
      <c r="D426" t="str">
        <f>LEFT(Table_clallam_Oversight_ActiveFunds[[#This Row],[Fund]],5)</f>
        <v>16G-6</v>
      </c>
      <c r="J426" t="str">
        <f t="shared" si="15"/>
        <v>547-6</v>
      </c>
      <c r="K426" s="73" t="s">
        <v>856</v>
      </c>
      <c r="L426" s="12"/>
    </row>
    <row r="427" spans="2:12" ht="14.5" x14ac:dyDescent="0.35">
      <c r="B427" s="71" t="s">
        <v>961</v>
      </c>
      <c r="C427" s="71" t="s">
        <v>738</v>
      </c>
      <c r="D427" t="str">
        <f>LEFT(Table_clallam_Oversight_ActiveFunds[[#This Row],[Fund]],5)</f>
        <v>19A-1</v>
      </c>
      <c r="J427" t="str">
        <f t="shared" si="15"/>
        <v>548-6</v>
      </c>
      <c r="K427" s="73" t="s">
        <v>1008</v>
      </c>
      <c r="L427" s="12"/>
    </row>
    <row r="428" spans="2:12" ht="14.5" x14ac:dyDescent="0.35">
      <c r="B428" s="71" t="s">
        <v>961</v>
      </c>
      <c r="C428" s="71" t="s">
        <v>701</v>
      </c>
      <c r="D428" t="str">
        <f>LEFT(Table_clallam_Oversight_ActiveFunds[[#This Row],[Fund]],5)</f>
        <v>202-1</v>
      </c>
      <c r="J428" t="str">
        <f t="shared" si="15"/>
        <v>549-2</v>
      </c>
      <c r="K428" s="73" t="s">
        <v>386</v>
      </c>
      <c r="L428" s="12"/>
    </row>
    <row r="429" spans="2:12" ht="14.5" x14ac:dyDescent="0.35">
      <c r="B429" s="71" t="s">
        <v>961</v>
      </c>
      <c r="C429" s="71" t="s">
        <v>970</v>
      </c>
      <c r="D429" t="str">
        <f>LEFT(Table_clallam_Oversight_ActiveFunds[[#This Row],[Fund]],5)</f>
        <v>214-6</v>
      </c>
      <c r="J429" t="str">
        <f t="shared" si="15"/>
        <v>550-1</v>
      </c>
      <c r="K429" s="73" t="s">
        <v>1080</v>
      </c>
      <c r="L429" s="12"/>
    </row>
    <row r="430" spans="2:12" ht="14.5" x14ac:dyDescent="0.35">
      <c r="B430" s="71" t="s">
        <v>961</v>
      </c>
      <c r="C430" s="71" t="s">
        <v>971</v>
      </c>
      <c r="D430" t="str">
        <f>LEFT(Table_clallam_Oversight_ActiveFunds[[#This Row],[Fund]],5)</f>
        <v>22U-1</v>
      </c>
      <c r="J430" t="str">
        <f t="shared" si="15"/>
        <v>553-1</v>
      </c>
      <c r="K430" s="73" t="s">
        <v>670</v>
      </c>
      <c r="L430" s="12"/>
    </row>
    <row r="431" spans="2:12" ht="14.5" x14ac:dyDescent="0.35">
      <c r="B431" s="71" t="s">
        <v>961</v>
      </c>
      <c r="C431" s="71" t="s">
        <v>972</v>
      </c>
      <c r="D431" t="str">
        <f>LEFT(Table_clallam_Oversight_ActiveFunds[[#This Row],[Fund]],5)</f>
        <v>235-1</v>
      </c>
      <c r="J431" t="str">
        <f t="shared" si="15"/>
        <v>553-6</v>
      </c>
      <c r="K431" s="73" t="s">
        <v>730</v>
      </c>
      <c r="L431" s="12"/>
    </row>
    <row r="432" spans="2:12" ht="14.5" x14ac:dyDescent="0.35">
      <c r="B432" s="71" t="s">
        <v>961</v>
      </c>
      <c r="C432" s="71" t="s">
        <v>835</v>
      </c>
      <c r="D432" t="str">
        <f>LEFT(Table_clallam_Oversight_ActiveFunds[[#This Row],[Fund]],5)</f>
        <v>23P-1</v>
      </c>
      <c r="J432" t="str">
        <f t="shared" si="15"/>
        <v>561-6</v>
      </c>
      <c r="K432" s="73" t="s">
        <v>1214</v>
      </c>
      <c r="L432" s="12"/>
    </row>
    <row r="433" spans="2:12" ht="14.5" x14ac:dyDescent="0.35">
      <c r="B433" s="71" t="s">
        <v>961</v>
      </c>
      <c r="C433" s="71" t="s">
        <v>780</v>
      </c>
      <c r="D433" t="str">
        <f>LEFT(Table_clallam_Oversight_ActiveFunds[[#This Row],[Fund]],5)</f>
        <v>25N-1</v>
      </c>
      <c r="J433" t="str">
        <f t="shared" si="15"/>
        <v>562-1</v>
      </c>
      <c r="K433" s="73" t="s">
        <v>958</v>
      </c>
      <c r="L433" s="12"/>
    </row>
    <row r="434" spans="2:12" ht="14.5" x14ac:dyDescent="0.35">
      <c r="B434" s="71" t="s">
        <v>961</v>
      </c>
      <c r="C434" s="71" t="s">
        <v>767</v>
      </c>
      <c r="D434" t="str">
        <f>LEFT(Table_clallam_Oversight_ActiveFunds[[#This Row],[Fund]],5)</f>
        <v>315-1</v>
      </c>
      <c r="J434" t="str">
        <f t="shared" si="15"/>
        <v>564-1</v>
      </c>
      <c r="K434" s="73" t="s">
        <v>1123</v>
      </c>
      <c r="L434" s="12"/>
    </row>
    <row r="435" spans="2:12" ht="14.5" x14ac:dyDescent="0.35">
      <c r="B435" s="71" t="s">
        <v>961</v>
      </c>
      <c r="C435" s="71" t="s">
        <v>973</v>
      </c>
      <c r="D435" t="str">
        <f>LEFT(Table_clallam_Oversight_ActiveFunds[[#This Row],[Fund]],5)</f>
        <v>319-7</v>
      </c>
      <c r="J435" t="str">
        <f t="shared" si="15"/>
        <v>566-1</v>
      </c>
      <c r="K435" s="73" t="s">
        <v>1193</v>
      </c>
      <c r="L435" s="12"/>
    </row>
    <row r="436" spans="2:12" ht="14.5" x14ac:dyDescent="0.35">
      <c r="B436" s="71" t="s">
        <v>961</v>
      </c>
      <c r="C436" s="71" t="s">
        <v>458</v>
      </c>
      <c r="D436" t="str">
        <f>LEFT(Table_clallam_Oversight_ActiveFunds[[#This Row],[Fund]],5)</f>
        <v>608-1</v>
      </c>
      <c r="J436" t="str">
        <f t="shared" si="15"/>
        <v>567-1</v>
      </c>
      <c r="K436" s="73" t="s">
        <v>959</v>
      </c>
      <c r="L436" s="12"/>
    </row>
    <row r="437" spans="2:12" ht="14.5" x14ac:dyDescent="0.35">
      <c r="B437" s="71" t="s">
        <v>961</v>
      </c>
      <c r="C437" s="71" t="s">
        <v>460</v>
      </c>
      <c r="D437" t="str">
        <f>LEFT(Table_clallam_Oversight_ActiveFunds[[#This Row],[Fund]],5)</f>
        <v>609-1</v>
      </c>
      <c r="J437" t="str">
        <f t="shared" si="15"/>
        <v>571-1</v>
      </c>
      <c r="K437" s="73" t="s">
        <v>1081</v>
      </c>
      <c r="L437" s="12"/>
    </row>
    <row r="438" spans="2:12" ht="14.5" x14ac:dyDescent="0.35">
      <c r="B438" s="71" t="s">
        <v>961</v>
      </c>
      <c r="C438" s="71" t="s">
        <v>974</v>
      </c>
      <c r="D438" t="str">
        <f>LEFT(Table_clallam_Oversight_ActiveFunds[[#This Row],[Fund]],5)</f>
        <v>704-6</v>
      </c>
      <c r="J438" t="str">
        <f t="shared" si="15"/>
        <v>577-6</v>
      </c>
      <c r="K438" s="73" t="s">
        <v>817</v>
      </c>
      <c r="L438" s="12"/>
    </row>
    <row r="439" spans="2:12" ht="14.5" x14ac:dyDescent="0.35">
      <c r="B439" s="71" t="s">
        <v>961</v>
      </c>
      <c r="C439" s="71" t="s">
        <v>706</v>
      </c>
      <c r="D439" t="str">
        <f>LEFT(Table_clallam_Oversight_ActiveFunds[[#This Row],[Fund]],5)</f>
        <v>706-2</v>
      </c>
      <c r="J439" t="str">
        <f t="shared" si="15"/>
        <v>578-1</v>
      </c>
      <c r="K439" s="73" t="s">
        <v>777</v>
      </c>
      <c r="L439" s="12"/>
    </row>
    <row r="440" spans="2:12" ht="14.5" x14ac:dyDescent="0.35">
      <c r="B440" s="71" t="s">
        <v>975</v>
      </c>
      <c r="C440" s="71" t="s">
        <v>403</v>
      </c>
      <c r="D440" t="str">
        <f>LEFT(Table_clallam_Oversight_ActiveFunds[[#This Row],[Fund]],5)</f>
        <v>001-1</v>
      </c>
      <c r="J440" t="str">
        <f t="shared" si="15"/>
        <v>595-1</v>
      </c>
      <c r="K440" s="73" t="s">
        <v>893</v>
      </c>
      <c r="L440" s="12"/>
    </row>
    <row r="441" spans="2:12" ht="14.5" x14ac:dyDescent="0.35">
      <c r="B441" s="71" t="s">
        <v>975</v>
      </c>
      <c r="C441" s="71" t="s">
        <v>415</v>
      </c>
      <c r="D441" t="str">
        <f>LEFT(Table_clallam_Oversight_ActiveFunds[[#This Row],[Fund]],5)</f>
        <v>001-2</v>
      </c>
      <c r="J441" t="str">
        <f t="shared" si="15"/>
        <v>600-1</v>
      </c>
      <c r="K441" s="73" t="s">
        <v>675</v>
      </c>
      <c r="L441" s="12"/>
    </row>
    <row r="442" spans="2:12" ht="14.5" x14ac:dyDescent="0.35">
      <c r="B442" s="71" t="s">
        <v>975</v>
      </c>
      <c r="C442" s="71" t="s">
        <v>684</v>
      </c>
      <c r="D442" t="str">
        <f>LEFT(Table_clallam_Oversight_ActiveFunds[[#This Row],[Fund]],5)</f>
        <v>001-7</v>
      </c>
      <c r="J442" t="str">
        <f t="shared" si="15"/>
        <v>600-6</v>
      </c>
      <c r="K442" s="73" t="s">
        <v>825</v>
      </c>
      <c r="L442" s="12"/>
    </row>
    <row r="443" spans="2:12" ht="14.5" x14ac:dyDescent="0.35">
      <c r="B443" s="71" t="s">
        <v>975</v>
      </c>
      <c r="C443" s="71" t="s">
        <v>698</v>
      </c>
      <c r="D443" t="str">
        <f>LEFT(Table_clallam_Oversight_ActiveFunds[[#This Row],[Fund]],5)</f>
        <v>001-H</v>
      </c>
      <c r="J443" t="str">
        <f t="shared" si="15"/>
        <v>608-1</v>
      </c>
      <c r="K443" s="73" t="s">
        <v>458</v>
      </c>
      <c r="L443" s="12"/>
    </row>
    <row r="444" spans="2:12" ht="14.5" x14ac:dyDescent="0.35">
      <c r="B444" s="71" t="s">
        <v>975</v>
      </c>
      <c r="C444" s="71" t="s">
        <v>789</v>
      </c>
      <c r="D444" t="str">
        <f>LEFT(Table_clallam_Oversight_ActiveFunds[[#This Row],[Fund]],5)</f>
        <v>001-W</v>
      </c>
      <c r="J444" t="str">
        <f t="shared" si="15"/>
        <v>608-2</v>
      </c>
      <c r="K444" s="73" t="s">
        <v>459</v>
      </c>
      <c r="L444" s="12"/>
    </row>
    <row r="445" spans="2:12" ht="14.5" x14ac:dyDescent="0.35">
      <c r="B445" s="71" t="s">
        <v>975</v>
      </c>
      <c r="C445" s="71" t="s">
        <v>976</v>
      </c>
      <c r="D445" t="str">
        <f>LEFT(Table_clallam_Oversight_ActiveFunds[[#This Row],[Fund]],5)</f>
        <v>042-1</v>
      </c>
      <c r="J445" t="str">
        <f t="shared" si="15"/>
        <v>608-6</v>
      </c>
      <c r="K445" s="73" t="s">
        <v>912</v>
      </c>
      <c r="L445" s="12"/>
    </row>
    <row r="446" spans="2:12" ht="14.5" x14ac:dyDescent="0.35">
      <c r="B446" s="71" t="s">
        <v>975</v>
      </c>
      <c r="C446" s="71" t="s">
        <v>977</v>
      </c>
      <c r="D446" t="str">
        <f>LEFT(Table_clallam_Oversight_ActiveFunds[[#This Row],[Fund]],5)</f>
        <v>08V-6</v>
      </c>
      <c r="J446" t="str">
        <f t="shared" si="15"/>
        <v>609-1</v>
      </c>
      <c r="K446" s="73" t="s">
        <v>460</v>
      </c>
      <c r="L446" s="12"/>
    </row>
    <row r="447" spans="2:12" ht="14.5" x14ac:dyDescent="0.35">
      <c r="B447" s="71" t="s">
        <v>975</v>
      </c>
      <c r="C447" s="71" t="s">
        <v>978</v>
      </c>
      <c r="D447" t="str">
        <f>LEFT(Table_clallam_Oversight_ActiveFunds[[#This Row],[Fund]],5)</f>
        <v>11V-7</v>
      </c>
      <c r="J447" t="str">
        <f t="shared" si="15"/>
        <v>609-2</v>
      </c>
      <c r="K447" s="73" t="s">
        <v>461</v>
      </c>
      <c r="L447" s="12"/>
    </row>
    <row r="448" spans="2:12" ht="14.5" x14ac:dyDescent="0.35">
      <c r="B448" s="71" t="s">
        <v>975</v>
      </c>
      <c r="C448" s="71" t="s">
        <v>979</v>
      </c>
      <c r="D448" t="str">
        <f>LEFT(Table_clallam_Oversight_ActiveFunds[[#This Row],[Fund]],5)</f>
        <v>213-6</v>
      </c>
      <c r="J448" t="str">
        <f t="shared" si="15"/>
        <v>609-6</v>
      </c>
      <c r="K448" s="73" t="s">
        <v>913</v>
      </c>
      <c r="L448" s="12"/>
    </row>
    <row r="449" spans="2:12" ht="14.5" x14ac:dyDescent="0.35">
      <c r="B449" s="71" t="s">
        <v>980</v>
      </c>
      <c r="C449" s="71" t="s">
        <v>981</v>
      </c>
      <c r="D449" t="str">
        <f>LEFT(Table_clallam_Oversight_ActiveFunds[[#This Row],[Fund]],5)</f>
        <v>001-0</v>
      </c>
      <c r="J449" t="str">
        <f t="shared" si="15"/>
        <v>704-6</v>
      </c>
      <c r="K449" s="73" t="s">
        <v>974</v>
      </c>
      <c r="L449" s="12"/>
    </row>
    <row r="450" spans="2:12" ht="14.5" x14ac:dyDescent="0.35">
      <c r="B450" s="71" t="s">
        <v>980</v>
      </c>
      <c r="C450" s="71" t="s">
        <v>403</v>
      </c>
      <c r="D450" t="str">
        <f>LEFT(Table_clallam_Oversight_ActiveFunds[[#This Row],[Fund]],5)</f>
        <v>001-1</v>
      </c>
      <c r="J450" t="str">
        <f t="shared" si="15"/>
        <v>706-2</v>
      </c>
      <c r="K450" s="73" t="s">
        <v>706</v>
      </c>
      <c r="L450" s="12"/>
    </row>
    <row r="451" spans="2:12" ht="14.5" x14ac:dyDescent="0.35">
      <c r="B451" s="71" t="s">
        <v>980</v>
      </c>
      <c r="C451" s="71" t="s">
        <v>415</v>
      </c>
      <c r="D451" t="str">
        <f>LEFT(Table_clallam_Oversight_ActiveFunds[[#This Row],[Fund]],5)</f>
        <v>001-2</v>
      </c>
      <c r="J451" t="str">
        <f t="shared" si="15"/>
        <v>721-6</v>
      </c>
      <c r="K451" s="73" t="s">
        <v>810</v>
      </c>
      <c r="L451" s="12"/>
    </row>
    <row r="452" spans="2:12" ht="14.5" x14ac:dyDescent="0.35">
      <c r="B452" s="71" t="s">
        <v>980</v>
      </c>
      <c r="C452" s="71" t="s">
        <v>684</v>
      </c>
      <c r="D452" t="str">
        <f>LEFT(Table_clallam_Oversight_ActiveFunds[[#This Row],[Fund]],5)</f>
        <v>001-7</v>
      </c>
      <c r="J452" t="str">
        <f t="shared" si="15"/>
        <v>746-6</v>
      </c>
      <c r="K452" s="73" t="s">
        <v>770</v>
      </c>
      <c r="L452" s="12"/>
    </row>
    <row r="453" spans="2:12" ht="14.5" x14ac:dyDescent="0.35">
      <c r="B453" s="71" t="s">
        <v>980</v>
      </c>
      <c r="C453" s="71" t="s">
        <v>696</v>
      </c>
      <c r="D453" t="str">
        <f>LEFT(Table_clallam_Oversight_ActiveFunds[[#This Row],[Fund]],5)</f>
        <v>001-A</v>
      </c>
      <c r="J453" t="str">
        <f t="shared" ref="J453:J472" si="16">MID(K453,1,5)</f>
        <v>747-1</v>
      </c>
      <c r="K453" s="73" t="s">
        <v>1001</v>
      </c>
      <c r="L453" s="12"/>
    </row>
    <row r="454" spans="2:12" ht="14.5" x14ac:dyDescent="0.35">
      <c r="B454" s="71" t="s">
        <v>980</v>
      </c>
      <c r="C454" s="71" t="s">
        <v>697</v>
      </c>
      <c r="D454" t="str">
        <f>LEFT(Table_clallam_Oversight_ActiveFunds[[#This Row],[Fund]],5)</f>
        <v>001-C</v>
      </c>
      <c r="J454" t="str">
        <f t="shared" si="16"/>
        <v>747-6</v>
      </c>
      <c r="K454" s="73" t="s">
        <v>1002</v>
      </c>
      <c r="L454" s="12"/>
    </row>
    <row r="455" spans="2:12" ht="14.5" x14ac:dyDescent="0.35">
      <c r="B455" s="71" t="s">
        <v>980</v>
      </c>
      <c r="C455" s="71" t="s">
        <v>698</v>
      </c>
      <c r="D455" t="str">
        <f>LEFT(Table_clallam_Oversight_ActiveFunds[[#This Row],[Fund]],5)</f>
        <v>001-H</v>
      </c>
      <c r="J455" t="str">
        <f t="shared" si="16"/>
        <v>748-6</v>
      </c>
      <c r="K455" s="73" t="s">
        <v>1003</v>
      </c>
      <c r="L455" s="12"/>
    </row>
    <row r="456" spans="2:12" ht="14.5" x14ac:dyDescent="0.35">
      <c r="B456" s="71" t="s">
        <v>980</v>
      </c>
      <c r="C456" s="71" t="s">
        <v>749</v>
      </c>
      <c r="D456" t="str">
        <f>LEFT(Table_clallam_Oversight_ActiveFunds[[#This Row],[Fund]],5)</f>
        <v>001-Z</v>
      </c>
      <c r="J456" t="str">
        <f t="shared" si="16"/>
        <v>759-6</v>
      </c>
      <c r="K456" s="73" t="s">
        <v>771</v>
      </c>
      <c r="L456" s="12"/>
    </row>
    <row r="457" spans="2:12" ht="14.5" x14ac:dyDescent="0.35">
      <c r="B457" s="71" t="s">
        <v>980</v>
      </c>
      <c r="C457" s="71" t="s">
        <v>792</v>
      </c>
      <c r="D457" t="str">
        <f>LEFT(Table_clallam_Oversight_ActiveFunds[[#This Row],[Fund]],5)</f>
        <v>08A-1</v>
      </c>
      <c r="J457" t="str">
        <f t="shared" si="16"/>
        <v>777-1</v>
      </c>
      <c r="K457" s="73" t="s">
        <v>772</v>
      </c>
    </row>
    <row r="458" spans="2:12" ht="14.5" x14ac:dyDescent="0.35">
      <c r="B458" s="71" t="s">
        <v>980</v>
      </c>
      <c r="C458" s="71" t="s">
        <v>895</v>
      </c>
      <c r="D458" t="str">
        <f>LEFT(Table_clallam_Oversight_ActiveFunds[[#This Row],[Fund]],5)</f>
        <v>11K-1</v>
      </c>
      <c r="J458" t="str">
        <f t="shared" si="16"/>
        <v>780-1</v>
      </c>
      <c r="K458" s="73" t="s">
        <v>901</v>
      </c>
    </row>
    <row r="459" spans="2:12" ht="14.5" x14ac:dyDescent="0.35">
      <c r="B459" s="71" t="s">
        <v>980</v>
      </c>
      <c r="C459" s="71" t="s">
        <v>982</v>
      </c>
      <c r="D459" t="str">
        <f>LEFT(Table_clallam_Oversight_ActiveFunds[[#This Row],[Fund]],5)</f>
        <v>133-6</v>
      </c>
      <c r="J459" t="str">
        <f t="shared" si="16"/>
        <v>785-6</v>
      </c>
      <c r="K459" s="73" t="s">
        <v>1004</v>
      </c>
    </row>
    <row r="460" spans="2:12" ht="14.5" x14ac:dyDescent="0.35">
      <c r="B460" s="71" t="s">
        <v>980</v>
      </c>
      <c r="C460" s="71" t="s">
        <v>983</v>
      </c>
      <c r="D460" t="str">
        <f>LEFT(Table_clallam_Oversight_ActiveFunds[[#This Row],[Fund]],5)</f>
        <v>17B-1</v>
      </c>
      <c r="J460" t="str">
        <f t="shared" si="16"/>
        <v>788-6</v>
      </c>
      <c r="K460" s="73" t="s">
        <v>1005</v>
      </c>
    </row>
    <row r="461" spans="2:12" ht="14.5" x14ac:dyDescent="0.35">
      <c r="B461" s="71" t="s">
        <v>980</v>
      </c>
      <c r="C461" s="71" t="s">
        <v>984</v>
      </c>
      <c r="D461" t="str">
        <f>LEFT(Table_clallam_Oversight_ActiveFunds[[#This Row],[Fund]],5)</f>
        <v>17B-2</v>
      </c>
      <c r="J461" t="str">
        <f t="shared" si="16"/>
        <v>818-1</v>
      </c>
      <c r="K461" s="73" t="s">
        <v>1143</v>
      </c>
    </row>
    <row r="462" spans="2:12" ht="14.5" x14ac:dyDescent="0.35">
      <c r="B462" s="71" t="s">
        <v>980</v>
      </c>
      <c r="C462" s="71" t="s">
        <v>985</v>
      </c>
      <c r="D462" t="str">
        <f>LEFT(Table_clallam_Oversight_ActiveFunds[[#This Row],[Fund]],5)</f>
        <v>17F-1</v>
      </c>
      <c r="J462" t="str">
        <f t="shared" si="16"/>
        <v>823-6</v>
      </c>
      <c r="K462" s="73" t="s">
        <v>1202</v>
      </c>
    </row>
    <row r="463" spans="2:12" ht="14.5" x14ac:dyDescent="0.35">
      <c r="B463" s="71" t="s">
        <v>980</v>
      </c>
      <c r="C463" s="71" t="s">
        <v>986</v>
      </c>
      <c r="D463" t="str">
        <f>LEFT(Table_clallam_Oversight_ActiveFunds[[#This Row],[Fund]],5)</f>
        <v>17M-6</v>
      </c>
      <c r="J463" t="str">
        <f t="shared" si="16"/>
        <v>828-1</v>
      </c>
      <c r="K463" s="73" t="s">
        <v>742</v>
      </c>
    </row>
    <row r="464" spans="2:12" ht="14.5" x14ac:dyDescent="0.35">
      <c r="B464" s="71" t="s">
        <v>980</v>
      </c>
      <c r="C464" s="71" t="s">
        <v>987</v>
      </c>
      <c r="D464" t="str">
        <f>LEFT(Table_clallam_Oversight_ActiveFunds[[#This Row],[Fund]],5)</f>
        <v>20L-Y</v>
      </c>
      <c r="J464" t="str">
        <f t="shared" si="16"/>
        <v>830-1</v>
      </c>
      <c r="K464" s="73" t="s">
        <v>1194</v>
      </c>
    </row>
    <row r="465" spans="2:11" ht="14.5" x14ac:dyDescent="0.35">
      <c r="B465" s="71" t="s">
        <v>980</v>
      </c>
      <c r="C465" s="71" t="s">
        <v>703</v>
      </c>
      <c r="D465" t="str">
        <f>LEFT(Table_clallam_Oversight_ActiveFunds[[#This Row],[Fund]],5)</f>
        <v>24J-1</v>
      </c>
      <c r="J465" t="str">
        <f t="shared" si="16"/>
        <v>835-6</v>
      </c>
      <c r="K465" s="73" t="s">
        <v>1006</v>
      </c>
    </row>
    <row r="466" spans="2:11" ht="14.5" x14ac:dyDescent="0.35">
      <c r="B466" s="71" t="s">
        <v>980</v>
      </c>
      <c r="C466" s="71" t="s">
        <v>706</v>
      </c>
      <c r="D466" t="str">
        <f>LEFT(Table_clallam_Oversight_ActiveFunds[[#This Row],[Fund]],5)</f>
        <v>706-2</v>
      </c>
      <c r="J466" t="str">
        <f t="shared" si="16"/>
        <v>851-1</v>
      </c>
      <c r="K466" s="73" t="s">
        <v>960</v>
      </c>
    </row>
    <row r="467" spans="2:11" ht="14.5" x14ac:dyDescent="0.35">
      <c r="B467" s="71" t="s">
        <v>988</v>
      </c>
      <c r="C467" s="71" t="s">
        <v>403</v>
      </c>
      <c r="D467" t="str">
        <f>LEFT(Table_clallam_Oversight_ActiveFunds[[#This Row],[Fund]],5)</f>
        <v>001-1</v>
      </c>
      <c r="J467" t="str">
        <f t="shared" si="16"/>
        <v>874-6</v>
      </c>
      <c r="K467" s="73" t="s">
        <v>826</v>
      </c>
    </row>
    <row r="468" spans="2:11" ht="14.5" x14ac:dyDescent="0.35">
      <c r="B468" s="71" t="s">
        <v>988</v>
      </c>
      <c r="C468" s="71" t="s">
        <v>415</v>
      </c>
      <c r="D468" t="str">
        <f>LEFT(Table_clallam_Oversight_ActiveFunds[[#This Row],[Fund]],5)</f>
        <v>001-2</v>
      </c>
      <c r="J468" t="str">
        <f t="shared" si="16"/>
        <v>884-6</v>
      </c>
      <c r="K468" s="73" t="s">
        <v>820</v>
      </c>
    </row>
    <row r="469" spans="2:11" ht="14.5" x14ac:dyDescent="0.35">
      <c r="B469" s="71" t="s">
        <v>988</v>
      </c>
      <c r="C469" s="71" t="s">
        <v>684</v>
      </c>
      <c r="D469" t="str">
        <f>LEFT(Table_clallam_Oversight_ActiveFunds[[#This Row],[Fund]],5)</f>
        <v>001-7</v>
      </c>
      <c r="J469" t="str">
        <f t="shared" si="16"/>
        <v>885-1</v>
      </c>
      <c r="K469" s="73" t="s">
        <v>914</v>
      </c>
    </row>
    <row r="470" spans="2:11" ht="14.5" x14ac:dyDescent="0.35">
      <c r="B470" s="71" t="s">
        <v>988</v>
      </c>
      <c r="C470" s="71" t="s">
        <v>685</v>
      </c>
      <c r="D470" t="str">
        <f>LEFT(Table_clallam_Oversight_ActiveFunds[[#This Row],[Fund]],5)</f>
        <v>001-X</v>
      </c>
      <c r="J470" t="str">
        <f t="shared" si="16"/>
        <v>887-1</v>
      </c>
      <c r="K470" s="73" t="s">
        <v>773</v>
      </c>
    </row>
    <row r="471" spans="2:11" ht="14.5" x14ac:dyDescent="0.35">
      <c r="B471" s="71" t="s">
        <v>988</v>
      </c>
      <c r="C471" s="71" t="s">
        <v>895</v>
      </c>
      <c r="D471" t="str">
        <f>LEFT(Table_clallam_Oversight_ActiveFunds[[#This Row],[Fund]],5)</f>
        <v>11K-1</v>
      </c>
      <c r="J471" t="str">
        <f t="shared" si="16"/>
        <v>888-6</v>
      </c>
      <c r="K471" s="73" t="s">
        <v>827</v>
      </c>
    </row>
    <row r="472" spans="2:11" ht="14.5" x14ac:dyDescent="0.35">
      <c r="B472" s="71" t="s">
        <v>988</v>
      </c>
      <c r="C472" s="71" t="s">
        <v>736</v>
      </c>
      <c r="D472" t="str">
        <f>LEFT(Table_clallam_Oversight_ActiveFunds[[#This Row],[Fund]],5)</f>
        <v>141-6</v>
      </c>
      <c r="J472" t="str">
        <f t="shared" si="16"/>
        <v>892-1</v>
      </c>
      <c r="K472" s="73" t="s">
        <v>915</v>
      </c>
    </row>
    <row r="473" spans="2:11" ht="14.5" x14ac:dyDescent="0.35">
      <c r="B473" s="71" t="s">
        <v>988</v>
      </c>
      <c r="C473" s="71" t="s">
        <v>989</v>
      </c>
      <c r="D473" t="str">
        <f>LEFT(Table_clallam_Oversight_ActiveFunds[[#This Row],[Fund]],5)</f>
        <v>206-6</v>
      </c>
    </row>
    <row r="474" spans="2:11" ht="14.5" x14ac:dyDescent="0.35">
      <c r="B474" s="71" t="s">
        <v>988</v>
      </c>
      <c r="C474" s="71" t="s">
        <v>819</v>
      </c>
      <c r="D474" t="str">
        <f>LEFT(Table_clallam_Oversight_ActiveFunds[[#This Row],[Fund]],5)</f>
        <v>226-6</v>
      </c>
    </row>
    <row r="475" spans="2:11" ht="14.5" x14ac:dyDescent="0.35">
      <c r="B475" s="71" t="s">
        <v>988</v>
      </c>
      <c r="C475" s="71" t="s">
        <v>990</v>
      </c>
      <c r="D475" t="str">
        <f>LEFT(Table_clallam_Oversight_ActiveFunds[[#This Row],[Fund]],5)</f>
        <v>401-6</v>
      </c>
    </row>
    <row r="476" spans="2:11" ht="14.5" x14ac:dyDescent="0.35">
      <c r="B476" s="71" t="s">
        <v>988</v>
      </c>
      <c r="C476" s="71" t="s">
        <v>706</v>
      </c>
      <c r="D476" t="str">
        <f>LEFT(Table_clallam_Oversight_ActiveFunds[[#This Row],[Fund]],5)</f>
        <v>706-2</v>
      </c>
    </row>
    <row r="477" spans="2:11" ht="14.5" x14ac:dyDescent="0.35">
      <c r="B477" s="71" t="s">
        <v>991</v>
      </c>
      <c r="C477" s="71" t="s">
        <v>403</v>
      </c>
      <c r="D477" t="str">
        <f>LEFT(Table_clallam_Oversight_ActiveFunds[[#This Row],[Fund]],5)</f>
        <v>001-1</v>
      </c>
    </row>
    <row r="478" spans="2:11" ht="14.5" x14ac:dyDescent="0.35">
      <c r="B478" s="71" t="s">
        <v>991</v>
      </c>
      <c r="C478" s="71" t="s">
        <v>415</v>
      </c>
      <c r="D478" t="str">
        <f>LEFT(Table_clallam_Oversight_ActiveFunds[[#This Row],[Fund]],5)</f>
        <v>001-2</v>
      </c>
    </row>
    <row r="479" spans="2:11" ht="14.5" x14ac:dyDescent="0.35">
      <c r="B479" s="71" t="s">
        <v>991</v>
      </c>
      <c r="C479" s="71" t="s">
        <v>684</v>
      </c>
      <c r="D479" t="str">
        <f>LEFT(Table_clallam_Oversight_ActiveFunds[[#This Row],[Fund]],5)</f>
        <v>001-7</v>
      </c>
    </row>
    <row r="480" spans="2:11" ht="14.5" x14ac:dyDescent="0.35">
      <c r="B480" s="71" t="s">
        <v>991</v>
      </c>
      <c r="C480" s="71" t="s">
        <v>992</v>
      </c>
      <c r="D480" t="str">
        <f>LEFT(Table_clallam_Oversight_ActiveFunds[[#This Row],[Fund]],5)</f>
        <v>02H-6</v>
      </c>
    </row>
    <row r="481" spans="2:4" ht="14.5" x14ac:dyDescent="0.35">
      <c r="B481" s="71" t="s">
        <v>993</v>
      </c>
      <c r="C481" s="71" t="s">
        <v>403</v>
      </c>
      <c r="D481" t="str">
        <f>LEFT(Table_clallam_Oversight_ActiveFunds[[#This Row],[Fund]],5)</f>
        <v>001-1</v>
      </c>
    </row>
    <row r="482" spans="2:4" ht="14.5" x14ac:dyDescent="0.35">
      <c r="B482" s="71" t="s">
        <v>993</v>
      </c>
      <c r="C482" s="71" t="s">
        <v>415</v>
      </c>
      <c r="D482" t="str">
        <f>LEFT(Table_clallam_Oversight_ActiveFunds[[#This Row],[Fund]],5)</f>
        <v>001-2</v>
      </c>
    </row>
    <row r="483" spans="2:4" ht="14.5" x14ac:dyDescent="0.35">
      <c r="B483" s="71" t="s">
        <v>993</v>
      </c>
      <c r="C483" s="71" t="s">
        <v>684</v>
      </c>
      <c r="D483" t="str">
        <f>LEFT(Table_clallam_Oversight_ActiveFunds[[#This Row],[Fund]],5)</f>
        <v>001-7</v>
      </c>
    </row>
    <row r="484" spans="2:4" ht="14.5" x14ac:dyDescent="0.35">
      <c r="B484" s="71" t="s">
        <v>993</v>
      </c>
      <c r="C484" s="71" t="s">
        <v>698</v>
      </c>
      <c r="D484" t="str">
        <f>LEFT(Table_clallam_Oversight_ActiveFunds[[#This Row],[Fund]],5)</f>
        <v>001-H</v>
      </c>
    </row>
    <row r="485" spans="2:4" ht="14.5" x14ac:dyDescent="0.35">
      <c r="B485" s="71" t="s">
        <v>993</v>
      </c>
      <c r="C485" s="71" t="s">
        <v>792</v>
      </c>
      <c r="D485" t="str">
        <f>LEFT(Table_clallam_Oversight_ActiveFunds[[#This Row],[Fund]],5)</f>
        <v>08A-1</v>
      </c>
    </row>
    <row r="486" spans="2:4" ht="14.5" x14ac:dyDescent="0.35">
      <c r="B486" s="71" t="s">
        <v>993</v>
      </c>
      <c r="C486" s="71" t="s">
        <v>985</v>
      </c>
      <c r="D486" t="str">
        <f>LEFT(Table_clallam_Oversight_ActiveFunds[[#This Row],[Fund]],5)</f>
        <v>17F-1</v>
      </c>
    </row>
    <row r="487" spans="2:4" ht="14.5" x14ac:dyDescent="0.35">
      <c r="B487" s="71" t="s">
        <v>993</v>
      </c>
      <c r="C487" s="71" t="s">
        <v>994</v>
      </c>
      <c r="D487" t="str">
        <f>LEFT(Table_clallam_Oversight_ActiveFunds[[#This Row],[Fund]],5)</f>
        <v>17R-1</v>
      </c>
    </row>
    <row r="488" spans="2:4" ht="14.5" x14ac:dyDescent="0.35">
      <c r="B488" s="71" t="s">
        <v>993</v>
      </c>
      <c r="C488" s="71" t="s">
        <v>995</v>
      </c>
      <c r="D488" t="str">
        <f>LEFT(Table_clallam_Oversight_ActiveFunds[[#This Row],[Fund]],5)</f>
        <v>22V-6</v>
      </c>
    </row>
    <row r="489" spans="2:4" ht="14.5" x14ac:dyDescent="0.35">
      <c r="B489" s="71" t="s">
        <v>993</v>
      </c>
      <c r="C489" s="71" t="s">
        <v>996</v>
      </c>
      <c r="D489" t="str">
        <f>LEFT(Table_clallam_Oversight_ActiveFunds[[#This Row],[Fund]],5)</f>
        <v>23A-6</v>
      </c>
    </row>
    <row r="490" spans="2:4" ht="14.5" x14ac:dyDescent="0.35">
      <c r="B490" s="71" t="s">
        <v>993</v>
      </c>
      <c r="C490" s="71" t="s">
        <v>997</v>
      </c>
      <c r="D490" t="str">
        <f>LEFT(Table_clallam_Oversight_ActiveFunds[[#This Row],[Fund]],5)</f>
        <v>24A-6</v>
      </c>
    </row>
    <row r="491" spans="2:4" ht="14.5" x14ac:dyDescent="0.35">
      <c r="B491" s="71" t="s">
        <v>993</v>
      </c>
      <c r="C491" s="71" t="s">
        <v>703</v>
      </c>
      <c r="D491" t="str">
        <f>LEFT(Table_clallam_Oversight_ActiveFunds[[#This Row],[Fund]],5)</f>
        <v>24J-1</v>
      </c>
    </row>
    <row r="492" spans="2:4" ht="14.5" x14ac:dyDescent="0.35">
      <c r="B492" s="71" t="s">
        <v>993</v>
      </c>
      <c r="C492" s="71" t="s">
        <v>998</v>
      </c>
      <c r="D492" t="str">
        <f>LEFT(Table_clallam_Oversight_ActiveFunds[[#This Row],[Fund]],5)</f>
        <v>26T-6</v>
      </c>
    </row>
    <row r="493" spans="2:4" ht="14.5" x14ac:dyDescent="0.35">
      <c r="B493" s="71" t="s">
        <v>993</v>
      </c>
      <c r="C493" s="71" t="s">
        <v>999</v>
      </c>
      <c r="D493" t="str">
        <f>LEFT(Table_clallam_Oversight_ActiveFunds[[#This Row],[Fund]],5)</f>
        <v>463-6</v>
      </c>
    </row>
    <row r="494" spans="2:4" ht="14.5" x14ac:dyDescent="0.35">
      <c r="B494" s="71" t="s">
        <v>993</v>
      </c>
      <c r="C494" s="71" t="s">
        <v>1000</v>
      </c>
      <c r="D494" t="str">
        <f>LEFT(Table_clallam_Oversight_ActiveFunds[[#This Row],[Fund]],5)</f>
        <v>496-6</v>
      </c>
    </row>
    <row r="495" spans="2:4" ht="14.5" x14ac:dyDescent="0.35">
      <c r="B495" s="71" t="s">
        <v>993</v>
      </c>
      <c r="C495" s="71" t="s">
        <v>1001</v>
      </c>
      <c r="D495" t="str">
        <f>LEFT(Table_clallam_Oversight_ActiveFunds[[#This Row],[Fund]],5)</f>
        <v>747-1</v>
      </c>
    </row>
    <row r="496" spans="2:4" ht="14.5" x14ac:dyDescent="0.35">
      <c r="B496" s="71" t="s">
        <v>993</v>
      </c>
      <c r="C496" s="71" t="s">
        <v>1002</v>
      </c>
      <c r="D496" t="str">
        <f>LEFT(Table_clallam_Oversight_ActiveFunds[[#This Row],[Fund]],5)</f>
        <v>747-6</v>
      </c>
    </row>
    <row r="497" spans="2:4" ht="14.5" x14ac:dyDescent="0.35">
      <c r="B497" s="71" t="s">
        <v>993</v>
      </c>
      <c r="C497" s="71" t="s">
        <v>1003</v>
      </c>
      <c r="D497" t="str">
        <f>LEFT(Table_clallam_Oversight_ActiveFunds[[#This Row],[Fund]],5)</f>
        <v>748-6</v>
      </c>
    </row>
    <row r="498" spans="2:4" ht="14.5" x14ac:dyDescent="0.35">
      <c r="B498" s="71" t="s">
        <v>993</v>
      </c>
      <c r="C498" s="71" t="s">
        <v>1004</v>
      </c>
      <c r="D498" t="str">
        <f>LEFT(Table_clallam_Oversight_ActiveFunds[[#This Row],[Fund]],5)</f>
        <v>785-6</v>
      </c>
    </row>
    <row r="499" spans="2:4" ht="14.5" x14ac:dyDescent="0.35">
      <c r="B499" s="71" t="s">
        <v>993</v>
      </c>
      <c r="C499" s="71" t="s">
        <v>1005</v>
      </c>
      <c r="D499" t="str">
        <f>LEFT(Table_clallam_Oversight_ActiveFunds[[#This Row],[Fund]],5)</f>
        <v>788-6</v>
      </c>
    </row>
    <row r="500" spans="2:4" ht="14.5" x14ac:dyDescent="0.35">
      <c r="B500" s="71" t="s">
        <v>993</v>
      </c>
      <c r="C500" s="71" t="s">
        <v>1006</v>
      </c>
      <c r="D500" t="str">
        <f>LEFT(Table_clallam_Oversight_ActiveFunds[[#This Row],[Fund]],5)</f>
        <v>835-6</v>
      </c>
    </row>
    <row r="501" spans="2:4" ht="14.5" x14ac:dyDescent="0.35">
      <c r="B501" s="71" t="s">
        <v>1007</v>
      </c>
      <c r="C501" s="71" t="s">
        <v>1008</v>
      </c>
      <c r="D501" t="str">
        <f>LEFT(Table_clallam_Oversight_ActiveFunds[[#This Row],[Fund]],5)</f>
        <v>548-6</v>
      </c>
    </row>
    <row r="502" spans="2:4" ht="14.5" x14ac:dyDescent="0.35">
      <c r="B502" s="71" t="s">
        <v>283</v>
      </c>
      <c r="C502" s="71" t="s">
        <v>403</v>
      </c>
      <c r="D502" t="str">
        <f>LEFT(Table_clallam_Oversight_ActiveFunds[[#This Row],[Fund]],5)</f>
        <v>001-1</v>
      </c>
    </row>
    <row r="503" spans="2:4" ht="14.5" x14ac:dyDescent="0.35">
      <c r="B503" s="71" t="s">
        <v>283</v>
      </c>
      <c r="C503" s="71" t="s">
        <v>415</v>
      </c>
      <c r="D503" t="str">
        <f>LEFT(Table_clallam_Oversight_ActiveFunds[[#This Row],[Fund]],5)</f>
        <v>001-2</v>
      </c>
    </row>
    <row r="504" spans="2:4" ht="14.5" x14ac:dyDescent="0.35">
      <c r="B504" s="71" t="s">
        <v>283</v>
      </c>
      <c r="C504" s="71" t="s">
        <v>684</v>
      </c>
      <c r="D504" t="str">
        <f>LEFT(Table_clallam_Oversight_ActiveFunds[[#This Row],[Fund]],5)</f>
        <v>001-7</v>
      </c>
    </row>
    <row r="505" spans="2:4" ht="14.5" x14ac:dyDescent="0.35">
      <c r="B505" s="71" t="s">
        <v>283</v>
      </c>
      <c r="C505" s="71" t="s">
        <v>697</v>
      </c>
      <c r="D505" t="str">
        <f>LEFT(Table_clallam_Oversight_ActiveFunds[[#This Row],[Fund]],5)</f>
        <v>001-C</v>
      </c>
    </row>
    <row r="506" spans="2:4" ht="14.5" x14ac:dyDescent="0.35">
      <c r="B506" s="71" t="s">
        <v>283</v>
      </c>
      <c r="C506" s="71" t="s">
        <v>698</v>
      </c>
      <c r="D506" t="str">
        <f>LEFT(Table_clallam_Oversight_ActiveFunds[[#This Row],[Fund]],5)</f>
        <v>001-H</v>
      </c>
    </row>
    <row r="507" spans="2:4" ht="14.5" x14ac:dyDescent="0.35">
      <c r="B507" s="71" t="s">
        <v>283</v>
      </c>
      <c r="C507" s="71" t="s">
        <v>749</v>
      </c>
      <c r="D507" t="str">
        <f>LEFT(Table_clallam_Oversight_ActiveFunds[[#This Row],[Fund]],5)</f>
        <v>001-Z</v>
      </c>
    </row>
    <row r="508" spans="2:4" ht="14.5" x14ac:dyDescent="0.35">
      <c r="B508" s="71" t="s">
        <v>283</v>
      </c>
      <c r="C508" s="71" t="s">
        <v>792</v>
      </c>
      <c r="D508" t="str">
        <f>LEFT(Table_clallam_Oversight_ActiveFunds[[#This Row],[Fund]],5)</f>
        <v>08A-1</v>
      </c>
    </row>
    <row r="509" spans="2:4" ht="14.5" x14ac:dyDescent="0.35">
      <c r="B509" s="71" t="s">
        <v>283</v>
      </c>
      <c r="C509" s="71" t="s">
        <v>985</v>
      </c>
      <c r="D509" t="str">
        <f>LEFT(Table_clallam_Oversight_ActiveFunds[[#This Row],[Fund]],5)</f>
        <v>17F-1</v>
      </c>
    </row>
    <row r="510" spans="2:4" ht="14.5" x14ac:dyDescent="0.35">
      <c r="B510" s="71" t="s">
        <v>283</v>
      </c>
      <c r="C510" s="71" t="s">
        <v>1009</v>
      </c>
      <c r="D510" t="str">
        <f>LEFT(Table_clallam_Oversight_ActiveFunds[[#This Row],[Fund]],5)</f>
        <v>18E-6</v>
      </c>
    </row>
    <row r="511" spans="2:4" ht="14.5" x14ac:dyDescent="0.35">
      <c r="B511" s="71" t="s">
        <v>283</v>
      </c>
      <c r="C511" s="71" t="s">
        <v>1010</v>
      </c>
      <c r="D511" t="str">
        <f>LEFT(Table_clallam_Oversight_ActiveFunds[[#This Row],[Fund]],5)</f>
        <v>19L-1</v>
      </c>
    </row>
    <row r="512" spans="2:4" ht="14.5" x14ac:dyDescent="0.35">
      <c r="B512" s="71" t="s">
        <v>283</v>
      </c>
      <c r="C512" s="71" t="s">
        <v>703</v>
      </c>
      <c r="D512" t="str">
        <f>LEFT(Table_clallam_Oversight_ActiveFunds[[#This Row],[Fund]],5)</f>
        <v>24J-1</v>
      </c>
    </row>
    <row r="513" spans="2:4" ht="14.5" x14ac:dyDescent="0.35">
      <c r="B513" s="71" t="s">
        <v>283</v>
      </c>
      <c r="C513" s="71" t="s">
        <v>1011</v>
      </c>
      <c r="D513" t="str">
        <f>LEFT(Table_clallam_Oversight_ActiveFunds[[#This Row],[Fund]],5)</f>
        <v>25C-2</v>
      </c>
    </row>
    <row r="514" spans="2:4" ht="14.5" x14ac:dyDescent="0.35">
      <c r="B514" s="71" t="s">
        <v>283</v>
      </c>
      <c r="C514" s="71" t="s">
        <v>767</v>
      </c>
      <c r="D514" t="str">
        <f>LEFT(Table_clallam_Oversight_ActiveFunds[[#This Row],[Fund]],5)</f>
        <v>315-1</v>
      </c>
    </row>
    <row r="515" spans="2:4" ht="14.5" x14ac:dyDescent="0.35">
      <c r="B515" s="71" t="s">
        <v>283</v>
      </c>
      <c r="C515" s="71" t="s">
        <v>1012</v>
      </c>
      <c r="D515" t="str">
        <f>LEFT(Table_clallam_Oversight_ActiveFunds[[#This Row],[Fund]],5)</f>
        <v>480-6</v>
      </c>
    </row>
    <row r="516" spans="2:4" ht="14.5" x14ac:dyDescent="0.35">
      <c r="B516" s="71" t="s">
        <v>283</v>
      </c>
      <c r="C516" s="71" t="s">
        <v>1013</v>
      </c>
      <c r="D516" t="str">
        <f>LEFT(Table_clallam_Oversight_ActiveFunds[[#This Row],[Fund]],5)</f>
        <v>536-6</v>
      </c>
    </row>
    <row r="517" spans="2:4" ht="14.5" x14ac:dyDescent="0.35">
      <c r="B517" s="71" t="s">
        <v>283</v>
      </c>
      <c r="C517" s="71" t="s">
        <v>670</v>
      </c>
      <c r="D517" t="str">
        <f>LEFT(Table_clallam_Oversight_ActiveFunds[[#This Row],[Fund]],5)</f>
        <v>553-1</v>
      </c>
    </row>
    <row r="518" spans="2:4" ht="14.5" x14ac:dyDescent="0.35">
      <c r="B518" s="71" t="s">
        <v>283</v>
      </c>
      <c r="C518" s="71" t="s">
        <v>706</v>
      </c>
      <c r="D518" t="str">
        <f>LEFT(Table_clallam_Oversight_ActiveFunds[[#This Row],[Fund]],5)</f>
        <v>706-2</v>
      </c>
    </row>
    <row r="519" spans="2:4" ht="14.5" x14ac:dyDescent="0.35">
      <c r="B519" s="71" t="s">
        <v>283</v>
      </c>
      <c r="C519" s="71" t="s">
        <v>771</v>
      </c>
      <c r="D519" t="str">
        <f>LEFT(Table_clallam_Oversight_ActiveFunds[[#This Row],[Fund]],5)</f>
        <v>759-6</v>
      </c>
    </row>
    <row r="520" spans="2:4" ht="14.5" x14ac:dyDescent="0.35">
      <c r="B520" s="71" t="s">
        <v>1014</v>
      </c>
      <c r="C520" s="71" t="s">
        <v>403</v>
      </c>
      <c r="D520" t="str">
        <f>LEFT(Table_clallam_Oversight_ActiveFunds[[#This Row],[Fund]],5)</f>
        <v>001-1</v>
      </c>
    </row>
    <row r="521" spans="2:4" ht="14.5" x14ac:dyDescent="0.35">
      <c r="B521" s="71" t="s">
        <v>1014</v>
      </c>
      <c r="C521" s="71" t="s">
        <v>684</v>
      </c>
      <c r="D521" t="str">
        <f>LEFT(Table_clallam_Oversight_ActiveFunds[[#This Row],[Fund]],5)</f>
        <v>001-7</v>
      </c>
    </row>
    <row r="522" spans="2:4" ht="14.5" x14ac:dyDescent="0.35">
      <c r="B522" s="71" t="s">
        <v>1014</v>
      </c>
      <c r="C522" s="71" t="s">
        <v>1015</v>
      </c>
      <c r="D522" t="str">
        <f>LEFT(Table_clallam_Oversight_ActiveFunds[[#This Row],[Fund]],5)</f>
        <v>19B-6</v>
      </c>
    </row>
    <row r="523" spans="2:4" ht="14.5" x14ac:dyDescent="0.35">
      <c r="B523" s="71" t="s">
        <v>1016</v>
      </c>
      <c r="C523" s="71" t="s">
        <v>403</v>
      </c>
      <c r="D523" t="str">
        <f>LEFT(Table_clallam_Oversight_ActiveFunds[[#This Row],[Fund]],5)</f>
        <v>001-1</v>
      </c>
    </row>
    <row r="524" spans="2:4" ht="14.5" x14ac:dyDescent="0.35">
      <c r="B524" s="71" t="s">
        <v>1016</v>
      </c>
      <c r="C524" s="71" t="s">
        <v>1017</v>
      </c>
      <c r="D524" t="str">
        <f>LEFT(Table_clallam_Oversight_ActiveFunds[[#This Row],[Fund]],5)</f>
        <v>19H-6</v>
      </c>
    </row>
    <row r="525" spans="2:4" ht="14.5" x14ac:dyDescent="0.35">
      <c r="B525" s="71" t="s">
        <v>1018</v>
      </c>
      <c r="C525" s="71" t="s">
        <v>403</v>
      </c>
      <c r="D525" t="str">
        <f>LEFT(Table_clallam_Oversight_ActiveFunds[[#This Row],[Fund]],5)</f>
        <v>001-1</v>
      </c>
    </row>
    <row r="526" spans="2:4" ht="14.5" x14ac:dyDescent="0.35">
      <c r="B526" s="71" t="s">
        <v>1018</v>
      </c>
      <c r="C526" s="71" t="s">
        <v>415</v>
      </c>
      <c r="D526" t="str">
        <f>LEFT(Table_clallam_Oversight_ActiveFunds[[#This Row],[Fund]],5)</f>
        <v>001-2</v>
      </c>
    </row>
    <row r="527" spans="2:4" ht="14.5" x14ac:dyDescent="0.35">
      <c r="B527" s="71" t="s">
        <v>1018</v>
      </c>
      <c r="C527" s="71" t="s">
        <v>684</v>
      </c>
      <c r="D527" t="str">
        <f>LEFT(Table_clallam_Oversight_ActiveFunds[[#This Row],[Fund]],5)</f>
        <v>001-7</v>
      </c>
    </row>
    <row r="528" spans="2:4" ht="14.5" x14ac:dyDescent="0.35">
      <c r="B528" s="71" t="s">
        <v>1018</v>
      </c>
      <c r="C528" s="71" t="s">
        <v>703</v>
      </c>
      <c r="D528" t="str">
        <f>LEFT(Table_clallam_Oversight_ActiveFunds[[#This Row],[Fund]],5)</f>
        <v>24J-1</v>
      </c>
    </row>
    <row r="529" spans="2:4" ht="14.5" x14ac:dyDescent="0.35">
      <c r="B529" s="71" t="s">
        <v>1018</v>
      </c>
      <c r="C529" s="71" t="s">
        <v>1019</v>
      </c>
      <c r="D529" t="str">
        <f>LEFT(Table_clallam_Oversight_ActiveFunds[[#This Row],[Fund]],5)</f>
        <v>503-6</v>
      </c>
    </row>
    <row r="530" spans="2:4" ht="14.5" x14ac:dyDescent="0.35">
      <c r="B530" s="71" t="s">
        <v>1018</v>
      </c>
      <c r="C530" s="71" t="s">
        <v>706</v>
      </c>
      <c r="D530" t="str">
        <f>LEFT(Table_clallam_Oversight_ActiveFunds[[#This Row],[Fund]],5)</f>
        <v>706-2</v>
      </c>
    </row>
    <row r="531" spans="2:4" ht="14.5" x14ac:dyDescent="0.35">
      <c r="B531" s="71" t="s">
        <v>1020</v>
      </c>
      <c r="C531" s="71" t="s">
        <v>403</v>
      </c>
      <c r="D531" t="str">
        <f>LEFT(Table_clallam_Oversight_ActiveFunds[[#This Row],[Fund]],5)</f>
        <v>001-1</v>
      </c>
    </row>
    <row r="532" spans="2:4" ht="14.5" x14ac:dyDescent="0.35">
      <c r="B532" s="71" t="s">
        <v>1020</v>
      </c>
      <c r="C532" s="71" t="s">
        <v>415</v>
      </c>
      <c r="D532" t="str">
        <f>LEFT(Table_clallam_Oversight_ActiveFunds[[#This Row],[Fund]],5)</f>
        <v>001-2</v>
      </c>
    </row>
    <row r="533" spans="2:4" ht="14.5" x14ac:dyDescent="0.35">
      <c r="B533" s="71" t="s">
        <v>1020</v>
      </c>
      <c r="C533" s="71" t="s">
        <v>684</v>
      </c>
      <c r="D533" t="str">
        <f>LEFT(Table_clallam_Oversight_ActiveFunds[[#This Row],[Fund]],5)</f>
        <v>001-7</v>
      </c>
    </row>
    <row r="534" spans="2:4" ht="14.5" x14ac:dyDescent="0.35">
      <c r="B534" s="71" t="s">
        <v>1020</v>
      </c>
      <c r="C534" s="71" t="s">
        <v>1021</v>
      </c>
      <c r="D534" t="str">
        <f>LEFT(Table_clallam_Oversight_ActiveFunds[[#This Row],[Fund]],5)</f>
        <v>14P-6</v>
      </c>
    </row>
    <row r="535" spans="2:4" ht="14.5" x14ac:dyDescent="0.35">
      <c r="B535" s="71" t="s">
        <v>1020</v>
      </c>
      <c r="C535" s="71" t="s">
        <v>666</v>
      </c>
      <c r="D535" t="str">
        <f>LEFT(Table_clallam_Oversight_ActiveFunds[[#This Row],[Fund]],5)</f>
        <v>108-1</v>
      </c>
    </row>
    <row r="536" spans="2:4" ht="14.5" x14ac:dyDescent="0.35">
      <c r="B536" s="71" t="s">
        <v>1022</v>
      </c>
      <c r="C536" s="71" t="s">
        <v>403</v>
      </c>
      <c r="D536" t="str">
        <f>LEFT(Table_clallam_Oversight_ActiveFunds[[#This Row],[Fund]],5)</f>
        <v>001-1</v>
      </c>
    </row>
    <row r="537" spans="2:4" ht="14.5" x14ac:dyDescent="0.35">
      <c r="B537" s="71" t="s">
        <v>1022</v>
      </c>
      <c r="C537" s="71" t="s">
        <v>963</v>
      </c>
      <c r="D537" t="str">
        <f>LEFT(Table_clallam_Oversight_ActiveFunds[[#This Row],[Fund]],5)</f>
        <v>02R-1</v>
      </c>
    </row>
    <row r="538" spans="2:4" ht="14.5" x14ac:dyDescent="0.35">
      <c r="B538" s="71" t="s">
        <v>1022</v>
      </c>
      <c r="C538" s="71" t="s">
        <v>1023</v>
      </c>
      <c r="D538" t="str">
        <f>LEFT(Table_clallam_Oversight_ActiveFunds[[#This Row],[Fund]],5)</f>
        <v>064-1</v>
      </c>
    </row>
    <row r="539" spans="2:4" ht="14.5" x14ac:dyDescent="0.35">
      <c r="B539" s="71" t="s">
        <v>1022</v>
      </c>
      <c r="C539" s="71" t="s">
        <v>792</v>
      </c>
      <c r="D539" t="str">
        <f>LEFT(Table_clallam_Oversight_ActiveFunds[[#This Row],[Fund]],5)</f>
        <v>08A-1</v>
      </c>
    </row>
    <row r="540" spans="2:4" ht="14.5" x14ac:dyDescent="0.35">
      <c r="B540" s="71" t="s">
        <v>1022</v>
      </c>
      <c r="C540" s="71" t="s">
        <v>692</v>
      </c>
      <c r="D540" t="str">
        <f>LEFT(Table_clallam_Oversight_ActiveFunds[[#This Row],[Fund]],5)</f>
        <v>09R-1</v>
      </c>
    </row>
    <row r="541" spans="2:4" ht="14.5" x14ac:dyDescent="0.35">
      <c r="B541" s="71" t="s">
        <v>1022</v>
      </c>
      <c r="C541" s="71" t="s">
        <v>1024</v>
      </c>
      <c r="D541" t="str">
        <f>LEFT(Table_clallam_Oversight_ActiveFunds[[#This Row],[Fund]],5)</f>
        <v>12P-1</v>
      </c>
    </row>
    <row r="542" spans="2:4" ht="14.5" x14ac:dyDescent="0.35">
      <c r="B542" s="71" t="s">
        <v>1022</v>
      </c>
      <c r="C542" s="71" t="s">
        <v>1025</v>
      </c>
      <c r="D542" t="str">
        <f>LEFT(Table_clallam_Oversight_ActiveFunds[[#This Row],[Fund]],5)</f>
        <v>145-6</v>
      </c>
    </row>
    <row r="543" spans="2:4" ht="14.5" x14ac:dyDescent="0.35">
      <c r="B543" s="71" t="s">
        <v>1022</v>
      </c>
      <c r="C543" s="71" t="s">
        <v>1026</v>
      </c>
      <c r="D543" t="str">
        <f>LEFT(Table_clallam_Oversight_ActiveFunds[[#This Row],[Fund]],5)</f>
        <v>148-6</v>
      </c>
    </row>
    <row r="544" spans="2:4" ht="14.5" x14ac:dyDescent="0.35">
      <c r="B544" s="71" t="s">
        <v>1022</v>
      </c>
      <c r="C544" s="71" t="s">
        <v>1027</v>
      </c>
      <c r="D544" t="str">
        <f>LEFT(Table_clallam_Oversight_ActiveFunds[[#This Row],[Fund]],5)</f>
        <v>149-6</v>
      </c>
    </row>
    <row r="545" spans="2:4" ht="14.5" x14ac:dyDescent="0.35">
      <c r="B545" s="71" t="s">
        <v>1022</v>
      </c>
      <c r="C545" s="71" t="s">
        <v>317</v>
      </c>
      <c r="D545" t="str">
        <f>LEFT(Table_clallam_Oversight_ActiveFunds[[#This Row],[Fund]],5)</f>
        <v>15M-1</v>
      </c>
    </row>
    <row r="546" spans="2:4" ht="14.5" x14ac:dyDescent="0.35">
      <c r="B546" s="71" t="s">
        <v>1022</v>
      </c>
      <c r="C546" s="71" t="s">
        <v>703</v>
      </c>
      <c r="D546" t="str">
        <f>LEFT(Table_clallam_Oversight_ActiveFunds[[#This Row],[Fund]],5)</f>
        <v>24J-1</v>
      </c>
    </row>
    <row r="547" spans="2:4" ht="14.5" x14ac:dyDescent="0.35">
      <c r="B547" s="71" t="s">
        <v>1022</v>
      </c>
      <c r="C547" s="71" t="s">
        <v>767</v>
      </c>
      <c r="D547" t="str">
        <f>LEFT(Table_clallam_Oversight_ActiveFunds[[#This Row],[Fund]],5)</f>
        <v>315-1</v>
      </c>
    </row>
    <row r="548" spans="2:4" ht="14.5" x14ac:dyDescent="0.35">
      <c r="B548" s="71" t="s">
        <v>1022</v>
      </c>
      <c r="C548" s="71" t="s">
        <v>1028</v>
      </c>
      <c r="D548" t="str">
        <f>LEFT(Table_clallam_Oversight_ActiveFunds[[#This Row],[Fund]],5)</f>
        <v>505-6</v>
      </c>
    </row>
    <row r="549" spans="2:4" ht="14.5" x14ac:dyDescent="0.35">
      <c r="B549" s="71" t="s">
        <v>1022</v>
      </c>
      <c r="C549" s="71" t="s">
        <v>458</v>
      </c>
      <c r="D549" t="str">
        <f>LEFT(Table_clallam_Oversight_ActiveFunds[[#This Row],[Fund]],5)</f>
        <v>608-1</v>
      </c>
    </row>
    <row r="550" spans="2:4" ht="14.5" x14ac:dyDescent="0.35">
      <c r="B550" s="71" t="s">
        <v>1022</v>
      </c>
      <c r="C550" s="71" t="s">
        <v>460</v>
      </c>
      <c r="D550" t="str">
        <f>LEFT(Table_clallam_Oversight_ActiveFunds[[#This Row],[Fund]],5)</f>
        <v>609-1</v>
      </c>
    </row>
    <row r="551" spans="2:4" ht="14.5" x14ac:dyDescent="0.35">
      <c r="B551" s="71" t="s">
        <v>1029</v>
      </c>
      <c r="C551" s="71" t="s">
        <v>403</v>
      </c>
      <c r="D551" t="str">
        <f>LEFT(Table_clallam_Oversight_ActiveFunds[[#This Row],[Fund]],5)</f>
        <v>001-1</v>
      </c>
    </row>
    <row r="552" spans="2:4" ht="14.5" x14ac:dyDescent="0.35">
      <c r="B552" s="71" t="s">
        <v>1029</v>
      </c>
      <c r="C552" s="71" t="s">
        <v>749</v>
      </c>
      <c r="D552" t="str">
        <f>LEFT(Table_clallam_Oversight_ActiveFunds[[#This Row],[Fund]],5)</f>
        <v>001-Z</v>
      </c>
    </row>
    <row r="553" spans="2:4" ht="14.5" x14ac:dyDescent="0.35">
      <c r="B553" s="71" t="s">
        <v>1029</v>
      </c>
      <c r="C553" s="71" t="s">
        <v>833</v>
      </c>
      <c r="D553" t="str">
        <f>LEFT(Table_clallam_Oversight_ActiveFunds[[#This Row],[Fund]],5)</f>
        <v>044-1</v>
      </c>
    </row>
    <row r="554" spans="2:4" ht="14.5" x14ac:dyDescent="0.35">
      <c r="B554" s="71" t="s">
        <v>1029</v>
      </c>
      <c r="C554" s="71" t="s">
        <v>1030</v>
      </c>
      <c r="D554" t="str">
        <f>LEFT(Table_clallam_Oversight_ActiveFunds[[#This Row],[Fund]],5)</f>
        <v>062-1</v>
      </c>
    </row>
    <row r="555" spans="2:4" ht="14.5" x14ac:dyDescent="0.35">
      <c r="B555" s="71" t="s">
        <v>1029</v>
      </c>
      <c r="C555" s="71" t="s">
        <v>792</v>
      </c>
      <c r="D555" t="str">
        <f>LEFT(Table_clallam_Oversight_ActiveFunds[[#This Row],[Fund]],5)</f>
        <v>08A-1</v>
      </c>
    </row>
    <row r="556" spans="2:4" ht="14.5" x14ac:dyDescent="0.35">
      <c r="B556" s="71" t="s">
        <v>1029</v>
      </c>
      <c r="C556" s="71" t="s">
        <v>1031</v>
      </c>
      <c r="D556" t="str">
        <f>LEFT(Table_clallam_Oversight_ActiveFunds[[#This Row],[Fund]],5)</f>
        <v>143-6</v>
      </c>
    </row>
    <row r="557" spans="2:4" ht="14.5" x14ac:dyDescent="0.35">
      <c r="B557" s="71" t="s">
        <v>1029</v>
      </c>
      <c r="C557" s="71" t="s">
        <v>1025</v>
      </c>
      <c r="D557" t="str">
        <f>LEFT(Table_clallam_Oversight_ActiveFunds[[#This Row],[Fund]],5)</f>
        <v>145-6</v>
      </c>
    </row>
    <row r="558" spans="2:4" ht="14.5" x14ac:dyDescent="0.35">
      <c r="B558" s="71" t="s">
        <v>1029</v>
      </c>
      <c r="C558" s="71" t="s">
        <v>1026</v>
      </c>
      <c r="D558" t="str">
        <f>LEFT(Table_clallam_Oversight_ActiveFunds[[#This Row],[Fund]],5)</f>
        <v>148-6</v>
      </c>
    </row>
    <row r="559" spans="2:4" ht="14.5" x14ac:dyDescent="0.35">
      <c r="B559" s="71" t="s">
        <v>1029</v>
      </c>
      <c r="C559" s="71" t="s">
        <v>1027</v>
      </c>
      <c r="D559" t="str">
        <f>LEFT(Table_clallam_Oversight_ActiveFunds[[#This Row],[Fund]],5)</f>
        <v>149-6</v>
      </c>
    </row>
    <row r="560" spans="2:4" ht="14.5" x14ac:dyDescent="0.35">
      <c r="B560" s="71" t="s">
        <v>1029</v>
      </c>
      <c r="C560" s="71" t="s">
        <v>835</v>
      </c>
      <c r="D560" t="str">
        <f>LEFT(Table_clallam_Oversight_ActiveFunds[[#This Row],[Fund]],5)</f>
        <v>23P-1</v>
      </c>
    </row>
    <row r="561" spans="2:4" ht="14.5" x14ac:dyDescent="0.35">
      <c r="B561" s="71" t="s">
        <v>1029</v>
      </c>
      <c r="C561" s="71" t="s">
        <v>703</v>
      </c>
      <c r="D561" t="str">
        <f>LEFT(Table_clallam_Oversight_ActiveFunds[[#This Row],[Fund]],5)</f>
        <v>24J-1</v>
      </c>
    </row>
    <row r="562" spans="2:4" ht="14.5" x14ac:dyDescent="0.35">
      <c r="B562" s="71" t="s">
        <v>1029</v>
      </c>
      <c r="C562" s="71" t="s">
        <v>767</v>
      </c>
      <c r="D562" t="str">
        <f>LEFT(Table_clallam_Oversight_ActiveFunds[[#This Row],[Fund]],5)</f>
        <v>315-1</v>
      </c>
    </row>
    <row r="563" spans="2:4" ht="14.5" x14ac:dyDescent="0.35">
      <c r="B563" s="71" t="s">
        <v>1029</v>
      </c>
      <c r="C563" s="71" t="s">
        <v>666</v>
      </c>
      <c r="D563" t="str">
        <f>LEFT(Table_clallam_Oversight_ActiveFunds[[#This Row],[Fund]],5)</f>
        <v>108-1</v>
      </c>
    </row>
    <row r="564" spans="2:4" ht="14.5" x14ac:dyDescent="0.35">
      <c r="B564" s="71" t="s">
        <v>1029</v>
      </c>
      <c r="C564" s="71" t="s">
        <v>668</v>
      </c>
      <c r="D564" t="str">
        <f>LEFT(Table_clallam_Oversight_ActiveFunds[[#This Row],[Fund]],5)</f>
        <v>218-1</v>
      </c>
    </row>
    <row r="565" spans="2:4" ht="14.5" x14ac:dyDescent="0.35">
      <c r="B565" s="71" t="s">
        <v>1032</v>
      </c>
      <c r="C565" s="71" t="s">
        <v>403</v>
      </c>
      <c r="D565" t="str">
        <f>LEFT(Table_clallam_Oversight_ActiveFunds[[#This Row],[Fund]],5)</f>
        <v>001-1</v>
      </c>
    </row>
    <row r="566" spans="2:4" ht="14.5" x14ac:dyDescent="0.35">
      <c r="B566" s="71" t="s">
        <v>1032</v>
      </c>
      <c r="C566" s="71" t="s">
        <v>792</v>
      </c>
      <c r="D566" t="str">
        <f>LEFT(Table_clallam_Oversight_ActiveFunds[[#This Row],[Fund]],5)</f>
        <v>08A-1</v>
      </c>
    </row>
    <row r="567" spans="2:4" ht="14.5" x14ac:dyDescent="0.35">
      <c r="B567" s="71" t="s">
        <v>1032</v>
      </c>
      <c r="C567" s="71" t="s">
        <v>1025</v>
      </c>
      <c r="D567" t="str">
        <f>LEFT(Table_clallam_Oversight_ActiveFunds[[#This Row],[Fund]],5)</f>
        <v>145-6</v>
      </c>
    </row>
    <row r="568" spans="2:4" ht="14.5" x14ac:dyDescent="0.35">
      <c r="B568" s="71" t="s">
        <v>1032</v>
      </c>
      <c r="C568" s="71" t="s">
        <v>1026</v>
      </c>
      <c r="D568" t="str">
        <f>LEFT(Table_clallam_Oversight_ActiveFunds[[#This Row],[Fund]],5)</f>
        <v>148-6</v>
      </c>
    </row>
    <row r="569" spans="2:4" ht="14.5" x14ac:dyDescent="0.35">
      <c r="B569" s="71" t="s">
        <v>1032</v>
      </c>
      <c r="C569" s="71" t="s">
        <v>1027</v>
      </c>
      <c r="D569" t="str">
        <f>LEFT(Table_clallam_Oversight_ActiveFunds[[#This Row],[Fund]],5)</f>
        <v>149-6</v>
      </c>
    </row>
    <row r="570" spans="2:4" ht="14.5" x14ac:dyDescent="0.35">
      <c r="B570" s="71" t="s">
        <v>1032</v>
      </c>
      <c r="C570" s="71" t="s">
        <v>703</v>
      </c>
      <c r="D570" t="str">
        <f>LEFT(Table_clallam_Oversight_ActiveFunds[[#This Row],[Fund]],5)</f>
        <v>24J-1</v>
      </c>
    </row>
    <row r="571" spans="2:4" ht="14.5" x14ac:dyDescent="0.35">
      <c r="B571" s="71" t="s">
        <v>1033</v>
      </c>
      <c r="C571" s="71" t="s">
        <v>403</v>
      </c>
      <c r="D571" t="str">
        <f>LEFT(Table_clallam_Oversight_ActiveFunds[[#This Row],[Fund]],5)</f>
        <v>001-1</v>
      </c>
    </row>
    <row r="572" spans="2:4" ht="14.5" x14ac:dyDescent="0.35">
      <c r="B572" s="71" t="s">
        <v>1033</v>
      </c>
      <c r="C572" s="71" t="s">
        <v>1034</v>
      </c>
      <c r="D572" t="str">
        <f>LEFT(Table_clallam_Oversight_ActiveFunds[[#This Row],[Fund]],5)</f>
        <v>063-1</v>
      </c>
    </row>
    <row r="573" spans="2:4" ht="14.5" x14ac:dyDescent="0.35">
      <c r="B573" s="71" t="s">
        <v>1033</v>
      </c>
      <c r="C573" s="71" t="s">
        <v>792</v>
      </c>
      <c r="D573" t="str">
        <f>LEFT(Table_clallam_Oversight_ActiveFunds[[#This Row],[Fund]],5)</f>
        <v>08A-1</v>
      </c>
    </row>
    <row r="574" spans="2:4" ht="14.5" x14ac:dyDescent="0.35">
      <c r="B574" s="71" t="s">
        <v>1033</v>
      </c>
      <c r="C574" s="71" t="s">
        <v>1025</v>
      </c>
      <c r="D574" t="str">
        <f>LEFT(Table_clallam_Oversight_ActiveFunds[[#This Row],[Fund]],5)</f>
        <v>145-6</v>
      </c>
    </row>
    <row r="575" spans="2:4" ht="14.5" x14ac:dyDescent="0.35">
      <c r="B575" s="71" t="s">
        <v>1033</v>
      </c>
      <c r="C575" s="71" t="s">
        <v>1026</v>
      </c>
      <c r="D575" t="str">
        <f>LEFT(Table_clallam_Oversight_ActiveFunds[[#This Row],[Fund]],5)</f>
        <v>148-6</v>
      </c>
    </row>
    <row r="576" spans="2:4" ht="14.5" x14ac:dyDescent="0.35">
      <c r="B576" s="71" t="s">
        <v>1033</v>
      </c>
      <c r="C576" s="71" t="s">
        <v>1027</v>
      </c>
      <c r="D576" t="str">
        <f>LEFT(Table_clallam_Oversight_ActiveFunds[[#This Row],[Fund]],5)</f>
        <v>149-6</v>
      </c>
    </row>
    <row r="577" spans="2:4" ht="14.5" x14ac:dyDescent="0.35">
      <c r="B577" s="71" t="s">
        <v>1033</v>
      </c>
      <c r="C577" s="71" t="s">
        <v>703</v>
      </c>
      <c r="D577" t="str">
        <f>LEFT(Table_clallam_Oversight_ActiveFunds[[#This Row],[Fund]],5)</f>
        <v>24J-1</v>
      </c>
    </row>
    <row r="578" spans="2:4" ht="14.5" x14ac:dyDescent="0.35">
      <c r="B578" s="71" t="s">
        <v>1035</v>
      </c>
      <c r="C578" s="71" t="s">
        <v>403</v>
      </c>
      <c r="D578" t="str">
        <f>LEFT(Table_clallam_Oversight_ActiveFunds[[#This Row],[Fund]],5)</f>
        <v>001-1</v>
      </c>
    </row>
    <row r="579" spans="2:4" ht="14.5" x14ac:dyDescent="0.35">
      <c r="B579" s="71" t="s">
        <v>1035</v>
      </c>
      <c r="C579" s="71" t="s">
        <v>1036</v>
      </c>
      <c r="D579" t="str">
        <f>LEFT(Table_clallam_Oversight_ActiveFunds[[#This Row],[Fund]],5)</f>
        <v>066-1</v>
      </c>
    </row>
    <row r="580" spans="2:4" ht="14.5" x14ac:dyDescent="0.35">
      <c r="B580" s="71" t="s">
        <v>1035</v>
      </c>
      <c r="C580" s="71" t="s">
        <v>792</v>
      </c>
      <c r="D580" t="str">
        <f>LEFT(Table_clallam_Oversight_ActiveFunds[[#This Row],[Fund]],5)</f>
        <v>08A-1</v>
      </c>
    </row>
    <row r="581" spans="2:4" ht="14.5" x14ac:dyDescent="0.35">
      <c r="B581" s="71" t="s">
        <v>1035</v>
      </c>
      <c r="C581" s="71" t="s">
        <v>1025</v>
      </c>
      <c r="D581" t="str">
        <f>LEFT(Table_clallam_Oversight_ActiveFunds[[#This Row],[Fund]],5)</f>
        <v>145-6</v>
      </c>
    </row>
    <row r="582" spans="2:4" ht="14.5" x14ac:dyDescent="0.35">
      <c r="B582" s="71" t="s">
        <v>1035</v>
      </c>
      <c r="C582" s="71" t="s">
        <v>1026</v>
      </c>
      <c r="D582" t="str">
        <f>LEFT(Table_clallam_Oversight_ActiveFunds[[#This Row],[Fund]],5)</f>
        <v>148-6</v>
      </c>
    </row>
    <row r="583" spans="2:4" ht="14.5" x14ac:dyDescent="0.35">
      <c r="B583" s="71" t="s">
        <v>1035</v>
      </c>
      <c r="C583" s="71" t="s">
        <v>1027</v>
      </c>
      <c r="D583" t="str">
        <f>LEFT(Table_clallam_Oversight_ActiveFunds[[#This Row],[Fund]],5)</f>
        <v>149-6</v>
      </c>
    </row>
    <row r="584" spans="2:4" ht="14.5" x14ac:dyDescent="0.35">
      <c r="B584" s="71" t="s">
        <v>1035</v>
      </c>
      <c r="C584" s="71" t="s">
        <v>703</v>
      </c>
      <c r="D584" t="str">
        <f>LEFT(Table_clallam_Oversight_ActiveFunds[[#This Row],[Fund]],5)</f>
        <v>24J-1</v>
      </c>
    </row>
    <row r="585" spans="2:4" ht="14.5" x14ac:dyDescent="0.35">
      <c r="B585" s="71" t="s">
        <v>1035</v>
      </c>
      <c r="C585" s="71" t="s">
        <v>666</v>
      </c>
      <c r="D585" t="str">
        <f>LEFT(Table_clallam_Oversight_ActiveFunds[[#This Row],[Fund]],5)</f>
        <v>108-1</v>
      </c>
    </row>
    <row r="586" spans="2:4" ht="14.5" x14ac:dyDescent="0.35">
      <c r="B586" s="71" t="s">
        <v>1037</v>
      </c>
      <c r="C586" s="71" t="s">
        <v>403</v>
      </c>
      <c r="D586" t="str">
        <f>LEFT(Table_clallam_Oversight_ActiveFunds[[#This Row],[Fund]],5)</f>
        <v>001-1</v>
      </c>
    </row>
    <row r="587" spans="2:4" ht="14.5" x14ac:dyDescent="0.35">
      <c r="B587" s="71" t="s">
        <v>1037</v>
      </c>
      <c r="C587" s="71" t="s">
        <v>1038</v>
      </c>
      <c r="D587" t="str">
        <f>LEFT(Table_clallam_Oversight_ActiveFunds[[#This Row],[Fund]],5)</f>
        <v>065-1</v>
      </c>
    </row>
    <row r="588" spans="2:4" ht="14.5" x14ac:dyDescent="0.35">
      <c r="B588" s="71" t="s">
        <v>1037</v>
      </c>
      <c r="C588" s="71" t="s">
        <v>792</v>
      </c>
      <c r="D588" t="str">
        <f>LEFT(Table_clallam_Oversight_ActiveFunds[[#This Row],[Fund]],5)</f>
        <v>08A-1</v>
      </c>
    </row>
    <row r="589" spans="2:4" ht="14.5" x14ac:dyDescent="0.35">
      <c r="B589" s="71" t="s">
        <v>1037</v>
      </c>
      <c r="C589" s="71" t="s">
        <v>1025</v>
      </c>
      <c r="D589" t="str">
        <f>LEFT(Table_clallam_Oversight_ActiveFunds[[#This Row],[Fund]],5)</f>
        <v>145-6</v>
      </c>
    </row>
    <row r="590" spans="2:4" ht="14.5" x14ac:dyDescent="0.35">
      <c r="B590" s="71" t="s">
        <v>1037</v>
      </c>
      <c r="C590" s="71" t="s">
        <v>1026</v>
      </c>
      <c r="D590" t="str">
        <f>LEFT(Table_clallam_Oversight_ActiveFunds[[#This Row],[Fund]],5)</f>
        <v>148-6</v>
      </c>
    </row>
    <row r="591" spans="2:4" ht="14.5" x14ac:dyDescent="0.35">
      <c r="B591" s="71" t="s">
        <v>1037</v>
      </c>
      <c r="C591" s="71" t="s">
        <v>1027</v>
      </c>
      <c r="D591" t="str">
        <f>LEFT(Table_clallam_Oversight_ActiveFunds[[#This Row],[Fund]],5)</f>
        <v>149-6</v>
      </c>
    </row>
    <row r="592" spans="2:4" ht="14.5" x14ac:dyDescent="0.35">
      <c r="B592" s="71" t="s">
        <v>1037</v>
      </c>
      <c r="C592" s="71" t="s">
        <v>703</v>
      </c>
      <c r="D592" t="str">
        <f>LEFT(Table_clallam_Oversight_ActiveFunds[[#This Row],[Fund]],5)</f>
        <v>24J-1</v>
      </c>
    </row>
    <row r="593" spans="2:4" ht="14.5" x14ac:dyDescent="0.35">
      <c r="B593" s="71" t="s">
        <v>1039</v>
      </c>
      <c r="C593" s="71" t="s">
        <v>403</v>
      </c>
      <c r="D593" t="str">
        <f>LEFT(Table_clallam_Oversight_ActiveFunds[[#This Row],[Fund]],5)</f>
        <v>001-1</v>
      </c>
    </row>
    <row r="594" spans="2:4" ht="14.5" x14ac:dyDescent="0.35">
      <c r="B594" s="71" t="s">
        <v>1039</v>
      </c>
      <c r="C594" s="71" t="s">
        <v>415</v>
      </c>
      <c r="D594" t="str">
        <f>LEFT(Table_clallam_Oversight_ActiveFunds[[#This Row],[Fund]],5)</f>
        <v>001-2</v>
      </c>
    </row>
    <row r="595" spans="2:4" ht="14.5" x14ac:dyDescent="0.35">
      <c r="B595" s="71" t="s">
        <v>1039</v>
      </c>
      <c r="C595" s="71" t="s">
        <v>684</v>
      </c>
      <c r="D595" t="str">
        <f>LEFT(Table_clallam_Oversight_ActiveFunds[[#This Row],[Fund]],5)</f>
        <v>001-7</v>
      </c>
    </row>
    <row r="596" spans="2:4" ht="14.5" x14ac:dyDescent="0.35">
      <c r="B596" s="71" t="s">
        <v>1039</v>
      </c>
      <c r="C596" s="71" t="s">
        <v>698</v>
      </c>
      <c r="D596" t="str">
        <f>LEFT(Table_clallam_Oversight_ActiveFunds[[#This Row],[Fund]],5)</f>
        <v>001-H</v>
      </c>
    </row>
    <row r="597" spans="2:4" ht="14.5" x14ac:dyDescent="0.35">
      <c r="B597" s="71" t="s">
        <v>1039</v>
      </c>
      <c r="C597" s="71" t="s">
        <v>733</v>
      </c>
      <c r="D597" t="str">
        <f>LEFT(Table_clallam_Oversight_ActiveFunds[[#This Row],[Fund]],5)</f>
        <v>001-Y</v>
      </c>
    </row>
    <row r="598" spans="2:4" ht="14.5" x14ac:dyDescent="0.35">
      <c r="B598" s="71" t="s">
        <v>1039</v>
      </c>
      <c r="C598" s="71" t="s">
        <v>706</v>
      </c>
      <c r="D598" t="str">
        <f>LEFT(Table_clallam_Oversight_ActiveFunds[[#This Row],[Fund]],5)</f>
        <v>706-2</v>
      </c>
    </row>
    <row r="599" spans="2:4" ht="14.5" x14ac:dyDescent="0.35">
      <c r="B599" s="71" t="s">
        <v>1040</v>
      </c>
      <c r="C599" s="71" t="s">
        <v>403</v>
      </c>
      <c r="D599" t="str">
        <f>LEFT(Table_clallam_Oversight_ActiveFunds[[#This Row],[Fund]],5)</f>
        <v>001-1</v>
      </c>
    </row>
    <row r="600" spans="2:4" ht="14.5" x14ac:dyDescent="0.35">
      <c r="B600" s="71" t="s">
        <v>1040</v>
      </c>
      <c r="C600" s="71" t="s">
        <v>1041</v>
      </c>
      <c r="D600" t="str">
        <f>LEFT(Table_clallam_Oversight_ActiveFunds[[#This Row],[Fund]],5)</f>
        <v>184-6</v>
      </c>
    </row>
    <row r="601" spans="2:4" ht="14.5" x14ac:dyDescent="0.35">
      <c r="B601" s="71" t="s">
        <v>1042</v>
      </c>
      <c r="C601" s="71" t="s">
        <v>403</v>
      </c>
      <c r="D601" t="str">
        <f>LEFT(Table_clallam_Oversight_ActiveFunds[[#This Row],[Fund]],5)</f>
        <v>001-1</v>
      </c>
    </row>
    <row r="602" spans="2:4" ht="14.5" x14ac:dyDescent="0.35">
      <c r="B602" s="71" t="s">
        <v>1042</v>
      </c>
      <c r="C602" s="71" t="s">
        <v>1043</v>
      </c>
      <c r="D602" t="str">
        <f>LEFT(Table_clallam_Oversight_ActiveFunds[[#This Row],[Fund]],5)</f>
        <v>185-6</v>
      </c>
    </row>
    <row r="603" spans="2:4" ht="14.5" x14ac:dyDescent="0.35">
      <c r="B603" s="71" t="s">
        <v>1044</v>
      </c>
      <c r="C603" s="71" t="s">
        <v>1045</v>
      </c>
      <c r="D603" t="str">
        <f>LEFT(Table_clallam_Oversight_ActiveFunds[[#This Row],[Fund]],5)</f>
        <v>02M-1</v>
      </c>
    </row>
    <row r="604" spans="2:4" ht="14.5" x14ac:dyDescent="0.35">
      <c r="B604" s="71" t="s">
        <v>1044</v>
      </c>
      <c r="C604" s="71" t="s">
        <v>1046</v>
      </c>
      <c r="D604" t="str">
        <f>LEFT(Table_clallam_Oversight_ActiveFunds[[#This Row],[Fund]],5)</f>
        <v>039-1</v>
      </c>
    </row>
    <row r="605" spans="2:4" ht="14.5" x14ac:dyDescent="0.35">
      <c r="B605" s="71" t="s">
        <v>1044</v>
      </c>
      <c r="C605" s="71" t="s">
        <v>1047</v>
      </c>
      <c r="D605" t="str">
        <f>LEFT(Table_clallam_Oversight_ActiveFunds[[#This Row],[Fund]],5)</f>
        <v>039-2</v>
      </c>
    </row>
    <row r="606" spans="2:4" ht="14.5" x14ac:dyDescent="0.35">
      <c r="B606" s="71" t="s">
        <v>1044</v>
      </c>
      <c r="C606" s="71" t="s">
        <v>1048</v>
      </c>
      <c r="D606" t="str">
        <f>LEFT(Table_clallam_Oversight_ActiveFunds[[#This Row],[Fund]],5)</f>
        <v>039-7</v>
      </c>
    </row>
    <row r="607" spans="2:4" ht="14.5" x14ac:dyDescent="0.35">
      <c r="B607" s="71" t="s">
        <v>1044</v>
      </c>
      <c r="C607" s="71" t="s">
        <v>1049</v>
      </c>
      <c r="D607" t="str">
        <f>LEFT(Table_clallam_Oversight_ActiveFunds[[#This Row],[Fund]],5)</f>
        <v>045-1</v>
      </c>
    </row>
    <row r="608" spans="2:4" ht="14.5" x14ac:dyDescent="0.35">
      <c r="B608" s="71" t="s">
        <v>1044</v>
      </c>
      <c r="C608" s="71" t="s">
        <v>1050</v>
      </c>
      <c r="D608" t="str">
        <f>LEFT(Table_clallam_Oversight_ActiveFunds[[#This Row],[Fund]],5)</f>
        <v>08R-1</v>
      </c>
    </row>
    <row r="609" spans="2:4" ht="14.5" x14ac:dyDescent="0.35">
      <c r="B609" s="71" t="s">
        <v>1044</v>
      </c>
      <c r="C609" s="71" t="s">
        <v>1051</v>
      </c>
      <c r="D609" t="str">
        <f>LEFT(Table_clallam_Oversight_ActiveFunds[[#This Row],[Fund]],5)</f>
        <v>094-1</v>
      </c>
    </row>
    <row r="610" spans="2:4" ht="14.5" x14ac:dyDescent="0.35">
      <c r="B610" s="71" t="s">
        <v>1044</v>
      </c>
      <c r="C610" s="71" t="s">
        <v>1052</v>
      </c>
      <c r="D610" t="str">
        <f>LEFT(Table_clallam_Oversight_ActiveFunds[[#This Row],[Fund]],5)</f>
        <v>096-1</v>
      </c>
    </row>
    <row r="611" spans="2:4" ht="14.5" x14ac:dyDescent="0.35">
      <c r="B611" s="71" t="s">
        <v>1044</v>
      </c>
      <c r="C611" s="71" t="s">
        <v>1053</v>
      </c>
      <c r="D611" t="str">
        <f>LEFT(Table_clallam_Oversight_ActiveFunds[[#This Row],[Fund]],5)</f>
        <v>096-2</v>
      </c>
    </row>
    <row r="612" spans="2:4" ht="14.5" x14ac:dyDescent="0.35">
      <c r="B612" s="71" t="s">
        <v>1044</v>
      </c>
      <c r="C612" s="71" t="s">
        <v>1054</v>
      </c>
      <c r="D612" t="str">
        <f>LEFT(Table_clallam_Oversight_ActiveFunds[[#This Row],[Fund]],5)</f>
        <v>097-1</v>
      </c>
    </row>
    <row r="613" spans="2:4" ht="14.5" x14ac:dyDescent="0.35">
      <c r="B613" s="71" t="s">
        <v>1044</v>
      </c>
      <c r="C613" s="71" t="s">
        <v>671</v>
      </c>
      <c r="D613" t="str">
        <f>LEFT(Table_clallam_Oversight_ActiveFunds[[#This Row],[Fund]],5)</f>
        <v>099-1</v>
      </c>
    </row>
    <row r="614" spans="2:4" ht="14.5" x14ac:dyDescent="0.35">
      <c r="B614" s="71" t="s">
        <v>1044</v>
      </c>
      <c r="C614" s="71" t="s">
        <v>1055</v>
      </c>
      <c r="D614" t="str">
        <f>LEFT(Table_clallam_Oversight_ActiveFunds[[#This Row],[Fund]],5)</f>
        <v>099-2</v>
      </c>
    </row>
    <row r="615" spans="2:4" ht="14.5" x14ac:dyDescent="0.35">
      <c r="B615" s="71" t="s">
        <v>1044</v>
      </c>
      <c r="C615" s="71" t="s">
        <v>1056</v>
      </c>
      <c r="D615" t="str">
        <f>LEFT(Table_clallam_Oversight_ActiveFunds[[#This Row],[Fund]],5)</f>
        <v>099-7</v>
      </c>
    </row>
    <row r="616" spans="2:4" ht="14.5" x14ac:dyDescent="0.35">
      <c r="B616" s="71" t="s">
        <v>1044</v>
      </c>
      <c r="C616" s="71" t="s">
        <v>1057</v>
      </c>
      <c r="D616" t="str">
        <f>LEFT(Table_clallam_Oversight_ActiveFunds[[#This Row],[Fund]],5)</f>
        <v>09H-1</v>
      </c>
    </row>
    <row r="617" spans="2:4" ht="14.5" x14ac:dyDescent="0.35">
      <c r="B617" s="71" t="s">
        <v>1044</v>
      </c>
      <c r="C617" s="71" t="s">
        <v>1058</v>
      </c>
      <c r="D617" t="str">
        <f>LEFT(Table_clallam_Oversight_ActiveFunds[[#This Row],[Fund]],5)</f>
        <v>09H-T</v>
      </c>
    </row>
    <row r="618" spans="2:4" ht="14.5" x14ac:dyDescent="0.35">
      <c r="B618" s="71" t="s">
        <v>1044</v>
      </c>
      <c r="C618" s="71" t="s">
        <v>666</v>
      </c>
      <c r="D618" t="str">
        <f>LEFT(Table_clallam_Oversight_ActiveFunds[[#This Row],[Fund]],5)</f>
        <v>108-1</v>
      </c>
    </row>
    <row r="619" spans="2:4" ht="14.5" x14ac:dyDescent="0.35">
      <c r="B619" s="71" t="s">
        <v>1044</v>
      </c>
      <c r="C619" s="71" t="s">
        <v>938</v>
      </c>
      <c r="D619" t="str">
        <f>LEFT(Table_clallam_Oversight_ActiveFunds[[#This Row],[Fund]],5)</f>
        <v>108-2</v>
      </c>
    </row>
    <row r="620" spans="2:4" ht="14.5" x14ac:dyDescent="0.35">
      <c r="B620" s="71" t="s">
        <v>1044</v>
      </c>
      <c r="C620" s="71" t="s">
        <v>939</v>
      </c>
      <c r="D620" t="str">
        <f>LEFT(Table_clallam_Oversight_ActiveFunds[[#This Row],[Fund]],5)</f>
        <v>108-7</v>
      </c>
    </row>
    <row r="621" spans="2:4" ht="14.5" x14ac:dyDescent="0.35">
      <c r="B621" s="71" t="s">
        <v>1044</v>
      </c>
      <c r="C621" s="71" t="s">
        <v>787</v>
      </c>
      <c r="D621" t="str">
        <f>LEFT(Table_clallam_Oversight_ActiveFunds[[#This Row],[Fund]],5)</f>
        <v>109-1</v>
      </c>
    </row>
    <row r="622" spans="2:4" ht="14.5" x14ac:dyDescent="0.35">
      <c r="B622" s="71" t="s">
        <v>1044</v>
      </c>
      <c r="C622" s="71" t="s">
        <v>1059</v>
      </c>
      <c r="D622" t="str">
        <f>LEFT(Table_clallam_Oversight_ActiveFunds[[#This Row],[Fund]],5)</f>
        <v>109-2</v>
      </c>
    </row>
    <row r="623" spans="2:4" ht="14.5" x14ac:dyDescent="0.35">
      <c r="B623" s="71" t="s">
        <v>1044</v>
      </c>
      <c r="C623" s="71" t="s">
        <v>1060</v>
      </c>
      <c r="D623" t="str">
        <f>LEFT(Table_clallam_Oversight_ActiveFunds[[#This Row],[Fund]],5)</f>
        <v>109-7</v>
      </c>
    </row>
    <row r="624" spans="2:4" ht="14.5" x14ac:dyDescent="0.35">
      <c r="B624" s="71" t="s">
        <v>1044</v>
      </c>
      <c r="C624" s="71" t="s">
        <v>1061</v>
      </c>
      <c r="D624" t="str">
        <f>LEFT(Table_clallam_Oversight_ActiveFunds[[#This Row],[Fund]],5)</f>
        <v>11B-1</v>
      </c>
    </row>
    <row r="625" spans="2:4" ht="14.5" x14ac:dyDescent="0.35">
      <c r="B625" s="71" t="s">
        <v>1044</v>
      </c>
      <c r="C625" s="71" t="s">
        <v>1062</v>
      </c>
      <c r="D625" t="str">
        <f>LEFT(Table_clallam_Oversight_ActiveFunds[[#This Row],[Fund]],5)</f>
        <v>153-1</v>
      </c>
    </row>
    <row r="626" spans="2:4" ht="14.5" x14ac:dyDescent="0.35">
      <c r="B626" s="71" t="s">
        <v>1044</v>
      </c>
      <c r="C626" s="71" t="s">
        <v>890</v>
      </c>
      <c r="D626" t="str">
        <f>LEFT(Table_clallam_Oversight_ActiveFunds[[#This Row],[Fund]],5)</f>
        <v>16J-1</v>
      </c>
    </row>
    <row r="627" spans="2:4" ht="14.5" x14ac:dyDescent="0.35">
      <c r="B627" s="71" t="s">
        <v>1044</v>
      </c>
      <c r="C627" s="71" t="s">
        <v>1063</v>
      </c>
      <c r="D627" t="str">
        <f>LEFT(Table_clallam_Oversight_ActiveFunds[[#This Row],[Fund]],5)</f>
        <v>17P-1</v>
      </c>
    </row>
    <row r="628" spans="2:4" ht="14.5" x14ac:dyDescent="0.35">
      <c r="B628" s="71" t="s">
        <v>1044</v>
      </c>
      <c r="C628" s="71" t="s">
        <v>1064</v>
      </c>
      <c r="D628" t="str">
        <f>LEFT(Table_clallam_Oversight_ActiveFunds[[#This Row],[Fund]],5)</f>
        <v>18J-1</v>
      </c>
    </row>
    <row r="629" spans="2:4" ht="14.5" x14ac:dyDescent="0.35">
      <c r="B629" s="71" t="s">
        <v>1044</v>
      </c>
      <c r="C629" s="71" t="s">
        <v>1065</v>
      </c>
      <c r="D629" t="str">
        <f>LEFT(Table_clallam_Oversight_ActiveFunds[[#This Row],[Fund]],5)</f>
        <v>20H-1</v>
      </c>
    </row>
    <row r="630" spans="2:4" ht="14.5" x14ac:dyDescent="0.35">
      <c r="B630" s="71" t="s">
        <v>1044</v>
      </c>
      <c r="C630" s="71" t="s">
        <v>1066</v>
      </c>
      <c r="D630" t="str">
        <f>LEFT(Table_clallam_Oversight_ActiveFunds[[#This Row],[Fund]],5)</f>
        <v>20H-T</v>
      </c>
    </row>
    <row r="631" spans="2:4" ht="14.5" x14ac:dyDescent="0.35">
      <c r="B631" s="71" t="s">
        <v>1044</v>
      </c>
      <c r="C631" s="71" t="s">
        <v>942</v>
      </c>
      <c r="D631" t="str">
        <f>LEFT(Table_clallam_Oversight_ActiveFunds[[#This Row],[Fund]],5)</f>
        <v>20J-1</v>
      </c>
    </row>
    <row r="632" spans="2:4" ht="14.5" x14ac:dyDescent="0.35">
      <c r="B632" s="71" t="s">
        <v>1044</v>
      </c>
      <c r="C632" s="71" t="s">
        <v>1067</v>
      </c>
      <c r="D632" t="str">
        <f>LEFT(Table_clallam_Oversight_ActiveFunds[[#This Row],[Fund]],5)</f>
        <v>215-1</v>
      </c>
    </row>
    <row r="633" spans="2:4" ht="14.5" x14ac:dyDescent="0.35">
      <c r="B633" s="71" t="s">
        <v>1044</v>
      </c>
      <c r="C633" s="71" t="s">
        <v>1068</v>
      </c>
      <c r="D633" t="str">
        <f>LEFT(Table_clallam_Oversight_ActiveFunds[[#This Row],[Fund]],5)</f>
        <v>215-T</v>
      </c>
    </row>
    <row r="634" spans="2:4" ht="14.5" x14ac:dyDescent="0.35">
      <c r="B634" s="71" t="s">
        <v>1044</v>
      </c>
      <c r="C634" s="71" t="s">
        <v>668</v>
      </c>
      <c r="D634" t="str">
        <f>LEFT(Table_clallam_Oversight_ActiveFunds[[#This Row],[Fund]],5)</f>
        <v>218-1</v>
      </c>
    </row>
    <row r="635" spans="2:4" ht="14.5" x14ac:dyDescent="0.35">
      <c r="B635" s="71" t="s">
        <v>1044</v>
      </c>
      <c r="C635" s="71" t="s">
        <v>774</v>
      </c>
      <c r="D635" t="str">
        <f>LEFT(Table_clallam_Oversight_ActiveFunds[[#This Row],[Fund]],5)</f>
        <v>218-2</v>
      </c>
    </row>
    <row r="636" spans="2:4" ht="14.5" x14ac:dyDescent="0.35">
      <c r="B636" s="71" t="s">
        <v>1044</v>
      </c>
      <c r="C636" s="71" t="s">
        <v>1069</v>
      </c>
      <c r="D636" t="str">
        <f>LEFT(Table_clallam_Oversight_ActiveFunds[[#This Row],[Fund]],5)</f>
        <v>218-7</v>
      </c>
    </row>
    <row r="637" spans="2:4" ht="14.5" x14ac:dyDescent="0.35">
      <c r="B637" s="71" t="s">
        <v>1044</v>
      </c>
      <c r="C637" s="71" t="s">
        <v>1070</v>
      </c>
      <c r="D637" t="str">
        <f>LEFT(Table_clallam_Oversight_ActiveFunds[[#This Row],[Fund]],5)</f>
        <v>218-8</v>
      </c>
    </row>
    <row r="638" spans="2:4" ht="14.5" x14ac:dyDescent="0.35">
      <c r="B638" s="71" t="s">
        <v>1044</v>
      </c>
      <c r="C638" s="71" t="s">
        <v>1071</v>
      </c>
      <c r="D638" t="str">
        <f>LEFT(Table_clallam_Oversight_ActiveFunds[[#This Row],[Fund]],5)</f>
        <v>23S-1</v>
      </c>
    </row>
    <row r="639" spans="2:4" ht="14.5" x14ac:dyDescent="0.35">
      <c r="B639" s="71" t="s">
        <v>1044</v>
      </c>
      <c r="C639" s="71" t="s">
        <v>944</v>
      </c>
      <c r="D639" t="str">
        <f>LEFT(Table_clallam_Oversight_ActiveFunds[[#This Row],[Fund]],5)</f>
        <v>24K-1</v>
      </c>
    </row>
    <row r="640" spans="2:4" ht="14.5" x14ac:dyDescent="0.35">
      <c r="B640" s="71" t="s">
        <v>1044</v>
      </c>
      <c r="C640" s="71" t="s">
        <v>1072</v>
      </c>
      <c r="D640" t="str">
        <f>LEFT(Table_clallam_Oversight_ActiveFunds[[#This Row],[Fund]],5)</f>
        <v>26A-1</v>
      </c>
    </row>
    <row r="641" spans="2:4" ht="14.5" x14ac:dyDescent="0.35">
      <c r="B641" s="71" t="s">
        <v>1044</v>
      </c>
      <c r="C641" s="71" t="s">
        <v>1073</v>
      </c>
      <c r="D641" t="str">
        <f>LEFT(Table_clallam_Oversight_ActiveFunds[[#This Row],[Fund]],5)</f>
        <v>26M-1</v>
      </c>
    </row>
    <row r="642" spans="2:4" ht="14.5" x14ac:dyDescent="0.35">
      <c r="B642" s="71" t="s">
        <v>1044</v>
      </c>
      <c r="C642" s="71" t="s">
        <v>1074</v>
      </c>
      <c r="D642" t="str">
        <f>LEFT(Table_clallam_Oversight_ActiveFunds[[#This Row],[Fund]],5)</f>
        <v>26N-1</v>
      </c>
    </row>
    <row r="643" spans="2:4" ht="14.5" x14ac:dyDescent="0.35">
      <c r="B643" s="71" t="s">
        <v>1044</v>
      </c>
      <c r="C643" s="71" t="s">
        <v>1075</v>
      </c>
      <c r="D643" t="str">
        <f>LEFT(Table_clallam_Oversight_ActiveFunds[[#This Row],[Fund]],5)</f>
        <v>26P-1</v>
      </c>
    </row>
    <row r="644" spans="2:4" ht="14.5" x14ac:dyDescent="0.35">
      <c r="B644" s="71" t="s">
        <v>1044</v>
      </c>
      <c r="C644" s="71" t="s">
        <v>1076</v>
      </c>
      <c r="D644" t="str">
        <f>LEFT(Table_clallam_Oversight_ActiveFunds[[#This Row],[Fund]],5)</f>
        <v>26P-2</v>
      </c>
    </row>
    <row r="645" spans="2:4" ht="14.5" x14ac:dyDescent="0.35">
      <c r="B645" s="71" t="s">
        <v>1044</v>
      </c>
      <c r="C645" s="71" t="s">
        <v>775</v>
      </c>
      <c r="D645" t="str">
        <f>LEFT(Table_clallam_Oversight_ActiveFunds[[#This Row],[Fund]],5)</f>
        <v>26Q-1</v>
      </c>
    </row>
    <row r="646" spans="2:4" ht="14.5" x14ac:dyDescent="0.35">
      <c r="B646" s="71" t="s">
        <v>1044</v>
      </c>
      <c r="C646" s="71" t="s">
        <v>1077</v>
      </c>
      <c r="D646" t="str">
        <f>LEFT(Table_clallam_Oversight_ActiveFunds[[#This Row],[Fund]],5)</f>
        <v>26Q-2</v>
      </c>
    </row>
    <row r="647" spans="2:4" ht="14.5" x14ac:dyDescent="0.35">
      <c r="B647" s="71" t="s">
        <v>1044</v>
      </c>
      <c r="C647" s="71" t="s">
        <v>1078</v>
      </c>
      <c r="D647" t="str">
        <f>LEFT(Table_clallam_Oversight_ActiveFunds[[#This Row],[Fund]],5)</f>
        <v>410-6</v>
      </c>
    </row>
    <row r="648" spans="2:4" ht="14.5" x14ac:dyDescent="0.35">
      <c r="B648" s="71" t="s">
        <v>1044</v>
      </c>
      <c r="C648" s="71" t="s">
        <v>892</v>
      </c>
      <c r="D648" t="str">
        <f>LEFT(Table_clallam_Oversight_ActiveFunds[[#This Row],[Fund]],5)</f>
        <v>511-1</v>
      </c>
    </row>
    <row r="649" spans="2:4" ht="14.5" x14ac:dyDescent="0.35">
      <c r="B649" s="71" t="s">
        <v>1044</v>
      </c>
      <c r="C649" s="71" t="s">
        <v>1079</v>
      </c>
      <c r="D649" t="str">
        <f>LEFT(Table_clallam_Oversight_ActiveFunds[[#This Row],[Fund]],5)</f>
        <v>535-1</v>
      </c>
    </row>
    <row r="650" spans="2:4" ht="14.5" x14ac:dyDescent="0.35">
      <c r="B650" s="71" t="s">
        <v>1044</v>
      </c>
      <c r="C650" s="71" t="s">
        <v>1080</v>
      </c>
      <c r="D650" t="str">
        <f>LEFT(Table_clallam_Oversight_ActiveFunds[[#This Row],[Fund]],5)</f>
        <v>550-1</v>
      </c>
    </row>
    <row r="651" spans="2:4" ht="14.5" x14ac:dyDescent="0.35">
      <c r="B651" s="71" t="s">
        <v>1044</v>
      </c>
      <c r="C651" s="71" t="s">
        <v>1081</v>
      </c>
      <c r="D651" t="str">
        <f>LEFT(Table_clallam_Oversight_ActiveFunds[[#This Row],[Fund]],5)</f>
        <v>571-1</v>
      </c>
    </row>
    <row r="652" spans="2:4" ht="14.5" x14ac:dyDescent="0.35">
      <c r="B652" s="71" t="s">
        <v>1044</v>
      </c>
      <c r="C652" s="71" t="s">
        <v>893</v>
      </c>
      <c r="D652" t="str">
        <f>LEFT(Table_clallam_Oversight_ActiveFunds[[#This Row],[Fund]],5)</f>
        <v>595-1</v>
      </c>
    </row>
    <row r="653" spans="2:4" ht="14.5" x14ac:dyDescent="0.35">
      <c r="B653" s="71" t="s">
        <v>1044</v>
      </c>
      <c r="C653" s="71" t="s">
        <v>706</v>
      </c>
      <c r="D653" t="str">
        <f>LEFT(Table_clallam_Oversight_ActiveFunds[[#This Row],[Fund]],5)</f>
        <v>706-2</v>
      </c>
    </row>
    <row r="654" spans="2:4" ht="14.5" x14ac:dyDescent="0.35">
      <c r="B654" s="71" t="s">
        <v>1082</v>
      </c>
      <c r="C654" s="71" t="s">
        <v>1083</v>
      </c>
      <c r="D654" t="str">
        <f>LEFT(Table_clallam_Oversight_ActiveFunds[[#This Row],[Fund]],5)</f>
        <v>102-1</v>
      </c>
    </row>
    <row r="655" spans="2:4" ht="14.5" x14ac:dyDescent="0.35">
      <c r="B655" s="71" t="s">
        <v>1082</v>
      </c>
      <c r="C655" s="71" t="s">
        <v>666</v>
      </c>
      <c r="D655" t="str">
        <f>LEFT(Table_clallam_Oversight_ActiveFunds[[#This Row],[Fund]],5)</f>
        <v>108-1</v>
      </c>
    </row>
    <row r="656" spans="2:4" ht="14.5" x14ac:dyDescent="0.35">
      <c r="B656" s="71" t="s">
        <v>1082</v>
      </c>
      <c r="C656" s="71" t="s">
        <v>1084</v>
      </c>
      <c r="D656" t="str">
        <f>LEFT(Table_clallam_Oversight_ActiveFunds[[#This Row],[Fund]],5)</f>
        <v>186-1</v>
      </c>
    </row>
    <row r="657" spans="2:4" ht="14.5" x14ac:dyDescent="0.35">
      <c r="B657" s="71" t="s">
        <v>1082</v>
      </c>
      <c r="C657" s="71" t="s">
        <v>1085</v>
      </c>
      <c r="D657" t="str">
        <f>LEFT(Table_clallam_Oversight_ActiveFunds[[#This Row],[Fund]],5)</f>
        <v>23M-6</v>
      </c>
    </row>
    <row r="658" spans="2:4" ht="14.5" x14ac:dyDescent="0.35">
      <c r="B658" s="71" t="s">
        <v>1082</v>
      </c>
      <c r="C658" s="71" t="s">
        <v>1075</v>
      </c>
      <c r="D658" t="str">
        <f>LEFT(Table_clallam_Oversight_ActiveFunds[[#This Row],[Fund]],5)</f>
        <v>26P-1</v>
      </c>
    </row>
    <row r="659" spans="2:4" ht="14.5" x14ac:dyDescent="0.35">
      <c r="B659" s="71" t="s">
        <v>1086</v>
      </c>
      <c r="C659" s="71" t="s">
        <v>1087</v>
      </c>
      <c r="D659" t="str">
        <f>LEFT(Table_clallam_Oversight_ActiveFunds[[#This Row],[Fund]],5)</f>
        <v>08M-1</v>
      </c>
    </row>
    <row r="660" spans="2:4" ht="14.5" x14ac:dyDescent="0.35">
      <c r="B660" s="71" t="s">
        <v>1086</v>
      </c>
      <c r="C660" s="71" t="s">
        <v>1088</v>
      </c>
      <c r="D660" t="str">
        <f>LEFT(Table_clallam_Oversight_ActiveFunds[[#This Row],[Fund]],5)</f>
        <v>144-1</v>
      </c>
    </row>
    <row r="661" spans="2:4" ht="14.5" x14ac:dyDescent="0.35">
      <c r="B661" s="71" t="s">
        <v>1086</v>
      </c>
      <c r="C661" s="71" t="s">
        <v>1089</v>
      </c>
      <c r="D661" t="str">
        <f>LEFT(Table_clallam_Oversight_ActiveFunds[[#This Row],[Fund]],5)</f>
        <v>17N-1</v>
      </c>
    </row>
    <row r="662" spans="2:4" ht="14.5" x14ac:dyDescent="0.35">
      <c r="B662" s="71" t="s">
        <v>1086</v>
      </c>
      <c r="C662" s="71" t="s">
        <v>1073</v>
      </c>
      <c r="D662" t="str">
        <f>LEFT(Table_clallam_Oversight_ActiveFunds[[#This Row],[Fund]],5)</f>
        <v>26M-1</v>
      </c>
    </row>
    <row r="663" spans="2:4" ht="14.5" x14ac:dyDescent="0.35">
      <c r="B663" s="71" t="s">
        <v>1086</v>
      </c>
      <c r="C663" s="71" t="s">
        <v>1075</v>
      </c>
      <c r="D663" t="str">
        <f>LEFT(Table_clallam_Oversight_ActiveFunds[[#This Row],[Fund]],5)</f>
        <v>26P-1</v>
      </c>
    </row>
    <row r="664" spans="2:4" ht="14.5" x14ac:dyDescent="0.35">
      <c r="B664" s="71" t="s">
        <v>1090</v>
      </c>
      <c r="C664" s="71" t="s">
        <v>666</v>
      </c>
      <c r="D664" t="str">
        <f>LEFT(Table_clallam_Oversight_ActiveFunds[[#This Row],[Fund]],5)</f>
        <v>108-1</v>
      </c>
    </row>
    <row r="665" spans="2:4" ht="14.5" x14ac:dyDescent="0.35">
      <c r="B665" s="71" t="s">
        <v>1090</v>
      </c>
      <c r="C665" s="71" t="s">
        <v>890</v>
      </c>
      <c r="D665" t="str">
        <f>LEFT(Table_clallam_Oversight_ActiveFunds[[#This Row],[Fund]],5)</f>
        <v>16J-1</v>
      </c>
    </row>
    <row r="666" spans="2:4" ht="14.5" x14ac:dyDescent="0.35">
      <c r="B666" s="71" t="s">
        <v>1090</v>
      </c>
      <c r="C666" s="71" t="s">
        <v>892</v>
      </c>
      <c r="D666" t="str">
        <f>LEFT(Table_clallam_Oversight_ActiveFunds[[#This Row],[Fund]],5)</f>
        <v>511-1</v>
      </c>
    </row>
    <row r="667" spans="2:4" ht="14.5" x14ac:dyDescent="0.35">
      <c r="B667" s="71" t="s">
        <v>1090</v>
      </c>
      <c r="C667" s="71" t="s">
        <v>1079</v>
      </c>
      <c r="D667" t="str">
        <f>LEFT(Table_clallam_Oversight_ActiveFunds[[#This Row],[Fund]],5)</f>
        <v>535-1</v>
      </c>
    </row>
    <row r="668" spans="2:4" ht="14.5" x14ac:dyDescent="0.35">
      <c r="B668" s="71" t="s">
        <v>1090</v>
      </c>
      <c r="C668" s="71" t="s">
        <v>893</v>
      </c>
      <c r="D668" t="str">
        <f>LEFT(Table_clallam_Oversight_ActiveFunds[[#This Row],[Fund]],5)</f>
        <v>595-1</v>
      </c>
    </row>
    <row r="669" spans="2:4" ht="14.5" x14ac:dyDescent="0.35">
      <c r="B669" s="71" t="s">
        <v>1091</v>
      </c>
      <c r="C669" s="71" t="s">
        <v>1092</v>
      </c>
      <c r="D669" t="str">
        <f>LEFT(Table_clallam_Oversight_ActiveFunds[[#This Row],[Fund]],5)</f>
        <v>09E-1</v>
      </c>
    </row>
    <row r="670" spans="2:4" ht="14.5" x14ac:dyDescent="0.35">
      <c r="B670" s="71" t="s">
        <v>1091</v>
      </c>
      <c r="C670" s="71" t="s">
        <v>1093</v>
      </c>
      <c r="D670" t="str">
        <f>LEFT(Table_clallam_Oversight_ActiveFunds[[#This Row],[Fund]],5)</f>
        <v>11E-1</v>
      </c>
    </row>
    <row r="671" spans="2:4" ht="14.5" x14ac:dyDescent="0.35">
      <c r="B671" s="71" t="s">
        <v>1094</v>
      </c>
      <c r="C671" s="71" t="s">
        <v>403</v>
      </c>
      <c r="D671" t="str">
        <f>LEFT(Table_clallam_Oversight_ActiveFunds[[#This Row],[Fund]],5)</f>
        <v>001-1</v>
      </c>
    </row>
    <row r="672" spans="2:4" ht="14.5" x14ac:dyDescent="0.35">
      <c r="B672" s="71" t="s">
        <v>1094</v>
      </c>
      <c r="C672" s="71" t="s">
        <v>415</v>
      </c>
      <c r="D672" t="str">
        <f>LEFT(Table_clallam_Oversight_ActiveFunds[[#This Row],[Fund]],5)</f>
        <v>001-2</v>
      </c>
    </row>
    <row r="673" spans="2:4" ht="14.5" x14ac:dyDescent="0.35">
      <c r="B673" s="71" t="s">
        <v>1094</v>
      </c>
      <c r="C673" s="71" t="s">
        <v>684</v>
      </c>
      <c r="D673" t="str">
        <f>LEFT(Table_clallam_Oversight_ActiveFunds[[#This Row],[Fund]],5)</f>
        <v>001-7</v>
      </c>
    </row>
    <row r="674" spans="2:4" ht="14.5" x14ac:dyDescent="0.35">
      <c r="B674" s="71" t="s">
        <v>1095</v>
      </c>
      <c r="C674" s="71" t="s">
        <v>403</v>
      </c>
      <c r="D674" t="str">
        <f>LEFT(Table_clallam_Oversight_ActiveFunds[[#This Row],[Fund]],5)</f>
        <v>001-1</v>
      </c>
    </row>
    <row r="675" spans="2:4" ht="14.5" x14ac:dyDescent="0.35">
      <c r="B675" s="71" t="s">
        <v>1095</v>
      </c>
      <c r="C675" s="71" t="s">
        <v>415</v>
      </c>
      <c r="D675" t="str">
        <f>LEFT(Table_clallam_Oversight_ActiveFunds[[#This Row],[Fund]],5)</f>
        <v>001-2</v>
      </c>
    </row>
    <row r="676" spans="2:4" ht="14.5" x14ac:dyDescent="0.35">
      <c r="B676" s="71" t="s">
        <v>1095</v>
      </c>
      <c r="C676" s="71" t="s">
        <v>684</v>
      </c>
      <c r="D676" t="str">
        <f>LEFT(Table_clallam_Oversight_ActiveFunds[[#This Row],[Fund]],5)</f>
        <v>001-7</v>
      </c>
    </row>
    <row r="677" spans="2:4" ht="14.5" x14ac:dyDescent="0.35">
      <c r="B677" s="71" t="s">
        <v>1095</v>
      </c>
      <c r="C677" s="71" t="s">
        <v>1096</v>
      </c>
      <c r="D677" t="str">
        <f>LEFT(Table_clallam_Oversight_ActiveFunds[[#This Row],[Fund]],5)</f>
        <v>027-1</v>
      </c>
    </row>
    <row r="678" spans="2:4" ht="14.5" x14ac:dyDescent="0.35">
      <c r="B678" s="71" t="s">
        <v>1095</v>
      </c>
      <c r="C678" s="71" t="s">
        <v>1097</v>
      </c>
      <c r="D678" t="str">
        <f>LEFT(Table_clallam_Oversight_ActiveFunds[[#This Row],[Fund]],5)</f>
        <v>02P-1</v>
      </c>
    </row>
    <row r="679" spans="2:4" ht="14.5" x14ac:dyDescent="0.35">
      <c r="B679" s="71" t="s">
        <v>1095</v>
      </c>
      <c r="C679" s="71" t="s">
        <v>963</v>
      </c>
      <c r="D679" t="str">
        <f>LEFT(Table_clallam_Oversight_ActiveFunds[[#This Row],[Fund]],5)</f>
        <v>02R-1</v>
      </c>
    </row>
    <row r="680" spans="2:4" ht="14.5" x14ac:dyDescent="0.35">
      <c r="B680" s="71" t="s">
        <v>1095</v>
      </c>
      <c r="C680" s="71" t="s">
        <v>1098</v>
      </c>
      <c r="D680" t="str">
        <f>LEFT(Table_clallam_Oversight_ActiveFunds[[#This Row],[Fund]],5)</f>
        <v>032-1</v>
      </c>
    </row>
    <row r="681" spans="2:4" ht="14.5" x14ac:dyDescent="0.35">
      <c r="B681" s="71" t="s">
        <v>1095</v>
      </c>
      <c r="C681" s="71" t="s">
        <v>833</v>
      </c>
      <c r="D681" t="str">
        <f>LEFT(Table_clallam_Oversight_ActiveFunds[[#This Row],[Fund]],5)</f>
        <v>044-1</v>
      </c>
    </row>
    <row r="682" spans="2:4" ht="14.5" x14ac:dyDescent="0.35">
      <c r="B682" s="71" t="s">
        <v>1095</v>
      </c>
      <c r="C682" s="71" t="s">
        <v>1099</v>
      </c>
      <c r="D682" t="str">
        <f>LEFT(Table_clallam_Oversight_ActiveFunds[[#This Row],[Fund]],5)</f>
        <v>05W-1</v>
      </c>
    </row>
    <row r="683" spans="2:4" ht="14.5" x14ac:dyDescent="0.35">
      <c r="B683" s="71" t="s">
        <v>1095</v>
      </c>
      <c r="C683" s="71" t="s">
        <v>1100</v>
      </c>
      <c r="D683" t="str">
        <f>LEFT(Table_clallam_Oversight_ActiveFunds[[#This Row],[Fund]],5)</f>
        <v>072-1</v>
      </c>
    </row>
    <row r="684" spans="2:4" ht="14.5" x14ac:dyDescent="0.35">
      <c r="B684" s="71" t="s">
        <v>1095</v>
      </c>
      <c r="C684" s="71" t="s">
        <v>1101</v>
      </c>
      <c r="D684" t="str">
        <f>LEFT(Table_clallam_Oversight_ActiveFunds[[#This Row],[Fund]],5)</f>
        <v>10G-1</v>
      </c>
    </row>
    <row r="685" spans="2:4" ht="14.5" x14ac:dyDescent="0.35">
      <c r="B685" s="71" t="s">
        <v>1095</v>
      </c>
      <c r="C685" s="71" t="s">
        <v>1102</v>
      </c>
      <c r="D685" t="str">
        <f>LEFT(Table_clallam_Oversight_ActiveFunds[[#This Row],[Fund]],5)</f>
        <v>116-6</v>
      </c>
    </row>
    <row r="686" spans="2:4" ht="14.5" x14ac:dyDescent="0.35">
      <c r="B686" s="71" t="s">
        <v>1095</v>
      </c>
      <c r="C686" s="71" t="s">
        <v>1103</v>
      </c>
      <c r="D686" t="str">
        <f>LEFT(Table_clallam_Oversight_ActiveFunds[[#This Row],[Fund]],5)</f>
        <v>11J-6</v>
      </c>
    </row>
    <row r="687" spans="2:4" ht="14.5" x14ac:dyDescent="0.35">
      <c r="B687" s="71" t="s">
        <v>1095</v>
      </c>
      <c r="C687" s="71" t="s">
        <v>438</v>
      </c>
      <c r="D687" t="str">
        <f>LEFT(Table_clallam_Oversight_ActiveFunds[[#This Row],[Fund]],5)</f>
        <v>125-1</v>
      </c>
    </row>
    <row r="688" spans="2:4" ht="14.5" x14ac:dyDescent="0.35">
      <c r="B688" s="71" t="s">
        <v>1095</v>
      </c>
      <c r="C688" s="71" t="s">
        <v>1104</v>
      </c>
      <c r="D688" t="str">
        <f>LEFT(Table_clallam_Oversight_ActiveFunds[[#This Row],[Fund]],5)</f>
        <v>160-1</v>
      </c>
    </row>
    <row r="689" spans="2:4" ht="14.5" x14ac:dyDescent="0.35">
      <c r="B689" s="71" t="s">
        <v>1095</v>
      </c>
      <c r="C689" s="71" t="s">
        <v>862</v>
      </c>
      <c r="D689" t="str">
        <f>LEFT(Table_clallam_Oversight_ActiveFunds[[#This Row],[Fund]],5)</f>
        <v>163-1</v>
      </c>
    </row>
    <row r="690" spans="2:4" ht="14.5" x14ac:dyDescent="0.35">
      <c r="B690" s="71" t="s">
        <v>1095</v>
      </c>
      <c r="C690" s="71" t="s">
        <v>1105</v>
      </c>
      <c r="D690" t="str">
        <f>LEFT(Table_clallam_Oversight_ActiveFunds[[#This Row],[Fund]],5)</f>
        <v>16T-6</v>
      </c>
    </row>
    <row r="691" spans="2:4" ht="14.5" x14ac:dyDescent="0.35">
      <c r="B691" s="71" t="s">
        <v>1095</v>
      </c>
      <c r="C691" s="71" t="s">
        <v>1106</v>
      </c>
      <c r="D691" t="str">
        <f>LEFT(Table_clallam_Oversight_ActiveFunds[[#This Row],[Fund]],5)</f>
        <v>16V-1</v>
      </c>
    </row>
    <row r="692" spans="2:4" ht="14.5" x14ac:dyDescent="0.35">
      <c r="B692" s="71" t="s">
        <v>1095</v>
      </c>
      <c r="C692" s="71" t="s">
        <v>1107</v>
      </c>
      <c r="D692" t="str">
        <f>LEFT(Table_clallam_Oversight_ActiveFunds[[#This Row],[Fund]],5)</f>
        <v>176-1</v>
      </c>
    </row>
    <row r="693" spans="2:4" ht="14.5" x14ac:dyDescent="0.35">
      <c r="B693" s="71" t="s">
        <v>1095</v>
      </c>
      <c r="C693" s="71" t="s">
        <v>1108</v>
      </c>
      <c r="D693" t="str">
        <f>LEFT(Table_clallam_Oversight_ActiveFunds[[#This Row],[Fund]],5)</f>
        <v>182-1</v>
      </c>
    </row>
    <row r="694" spans="2:4" ht="14.5" x14ac:dyDescent="0.35">
      <c r="B694" s="71" t="s">
        <v>1095</v>
      </c>
      <c r="C694" s="71" t="s">
        <v>1109</v>
      </c>
      <c r="D694" t="str">
        <f>LEFT(Table_clallam_Oversight_ActiveFunds[[#This Row],[Fund]],5)</f>
        <v>199-1</v>
      </c>
    </row>
    <row r="695" spans="2:4" ht="14.5" x14ac:dyDescent="0.35">
      <c r="B695" s="71" t="s">
        <v>1095</v>
      </c>
      <c r="C695" s="71" t="s">
        <v>1110</v>
      </c>
      <c r="D695" t="str">
        <f>LEFT(Table_clallam_Oversight_ActiveFunds[[#This Row],[Fund]],5)</f>
        <v>207-1</v>
      </c>
    </row>
    <row r="696" spans="2:4" ht="14.5" x14ac:dyDescent="0.35">
      <c r="B696" s="71" t="s">
        <v>1095</v>
      </c>
      <c r="C696" s="71" t="s">
        <v>1111</v>
      </c>
      <c r="D696" t="str">
        <f>LEFT(Table_clallam_Oversight_ActiveFunds[[#This Row],[Fund]],5)</f>
        <v>20R-1</v>
      </c>
    </row>
    <row r="697" spans="2:4" ht="14.5" x14ac:dyDescent="0.35">
      <c r="B697" s="71" t="s">
        <v>1095</v>
      </c>
      <c r="C697" s="71" t="s">
        <v>1112</v>
      </c>
      <c r="D697" t="str">
        <f>LEFT(Table_clallam_Oversight_ActiveFunds[[#This Row],[Fund]],5)</f>
        <v>216-1</v>
      </c>
    </row>
    <row r="698" spans="2:4" ht="14.5" x14ac:dyDescent="0.35">
      <c r="B698" s="71" t="s">
        <v>1095</v>
      </c>
      <c r="C698" s="71" t="s">
        <v>951</v>
      </c>
      <c r="D698" t="str">
        <f>LEFT(Table_clallam_Oversight_ActiveFunds[[#This Row],[Fund]],5)</f>
        <v>217-1</v>
      </c>
    </row>
    <row r="699" spans="2:4" ht="14.5" x14ac:dyDescent="0.35">
      <c r="B699" s="71" t="s">
        <v>1095</v>
      </c>
      <c r="C699" s="71" t="s">
        <v>1113</v>
      </c>
      <c r="D699" t="str">
        <f>LEFT(Table_clallam_Oversight_ActiveFunds[[#This Row],[Fund]],5)</f>
        <v>219-1</v>
      </c>
    </row>
    <row r="700" spans="2:4" ht="14.5" x14ac:dyDescent="0.35">
      <c r="B700" s="71" t="s">
        <v>1095</v>
      </c>
      <c r="C700" s="71" t="s">
        <v>1114</v>
      </c>
      <c r="D700" t="str">
        <f>LEFT(Table_clallam_Oversight_ActiveFunds[[#This Row],[Fund]],5)</f>
        <v>21H-1</v>
      </c>
    </row>
    <row r="701" spans="2:4" ht="14.5" x14ac:dyDescent="0.35">
      <c r="B701" s="71" t="s">
        <v>1095</v>
      </c>
      <c r="C701" s="71" t="s">
        <v>1115</v>
      </c>
      <c r="D701" t="str">
        <f>LEFT(Table_clallam_Oversight_ActiveFunds[[#This Row],[Fund]],5)</f>
        <v>223-1</v>
      </c>
    </row>
    <row r="702" spans="2:4" ht="14.5" x14ac:dyDescent="0.35">
      <c r="B702" s="71" t="s">
        <v>1095</v>
      </c>
      <c r="C702" s="71" t="s">
        <v>1116</v>
      </c>
      <c r="D702" t="str">
        <f>LEFT(Table_clallam_Oversight_ActiveFunds[[#This Row],[Fund]],5)</f>
        <v>22G-6</v>
      </c>
    </row>
    <row r="703" spans="2:4" ht="14.5" x14ac:dyDescent="0.35">
      <c r="B703" s="71" t="s">
        <v>1095</v>
      </c>
      <c r="C703" s="71" t="s">
        <v>835</v>
      </c>
      <c r="D703" t="str">
        <f>LEFT(Table_clallam_Oversight_ActiveFunds[[#This Row],[Fund]],5)</f>
        <v>23P-1</v>
      </c>
    </row>
    <row r="704" spans="2:4" ht="14.5" x14ac:dyDescent="0.35">
      <c r="B704" s="71" t="s">
        <v>1095</v>
      </c>
      <c r="C704" s="71" t="s">
        <v>1117</v>
      </c>
      <c r="D704" t="str">
        <f>LEFT(Table_clallam_Oversight_ActiveFunds[[#This Row],[Fund]],5)</f>
        <v>23P-7</v>
      </c>
    </row>
    <row r="705" spans="2:4" ht="14.5" x14ac:dyDescent="0.35">
      <c r="B705" s="71" t="s">
        <v>1095</v>
      </c>
      <c r="C705" s="71" t="s">
        <v>762</v>
      </c>
      <c r="D705" t="str">
        <f>LEFT(Table_clallam_Oversight_ActiveFunds[[#This Row],[Fund]],5)</f>
        <v>23R-1</v>
      </c>
    </row>
    <row r="706" spans="2:4" ht="14.5" x14ac:dyDescent="0.35">
      <c r="B706" s="71" t="s">
        <v>1095</v>
      </c>
      <c r="C706" s="71" t="s">
        <v>1118</v>
      </c>
      <c r="D706" t="str">
        <f>LEFT(Table_clallam_Oversight_ActiveFunds[[#This Row],[Fund]],5)</f>
        <v>23V-1</v>
      </c>
    </row>
    <row r="707" spans="2:4" ht="14.5" x14ac:dyDescent="0.35">
      <c r="B707" s="71" t="s">
        <v>1095</v>
      </c>
      <c r="C707" s="71" t="s">
        <v>1119</v>
      </c>
      <c r="D707" t="str">
        <f>LEFT(Table_clallam_Oversight_ActiveFunds[[#This Row],[Fund]],5)</f>
        <v>23W-1</v>
      </c>
    </row>
    <row r="708" spans="2:4" ht="14.5" x14ac:dyDescent="0.35">
      <c r="B708" s="71" t="s">
        <v>1095</v>
      </c>
      <c r="C708" s="71" t="s">
        <v>1120</v>
      </c>
      <c r="D708" t="str">
        <f>LEFT(Table_clallam_Oversight_ActiveFunds[[#This Row],[Fund]],5)</f>
        <v>25Q-1</v>
      </c>
    </row>
    <row r="709" spans="2:4" ht="14.5" x14ac:dyDescent="0.35">
      <c r="B709" s="71" t="s">
        <v>1095</v>
      </c>
      <c r="C709" s="71" t="s">
        <v>1121</v>
      </c>
      <c r="D709" t="str">
        <f>LEFT(Table_clallam_Oversight_ActiveFunds[[#This Row],[Fund]],5)</f>
        <v>25R-6</v>
      </c>
    </row>
    <row r="710" spans="2:4" ht="14.5" x14ac:dyDescent="0.35">
      <c r="B710" s="71" t="s">
        <v>1095</v>
      </c>
      <c r="C710" s="71" t="s">
        <v>693</v>
      </c>
      <c r="D710" t="str">
        <f>LEFT(Table_clallam_Oversight_ActiveFunds[[#This Row],[Fund]],5)</f>
        <v>26B-1</v>
      </c>
    </row>
    <row r="711" spans="2:4" ht="14.5" x14ac:dyDescent="0.35">
      <c r="B711" s="71" t="s">
        <v>1095</v>
      </c>
      <c r="C711" s="71" t="s">
        <v>767</v>
      </c>
      <c r="D711" t="str">
        <f>LEFT(Table_clallam_Oversight_ActiveFunds[[#This Row],[Fund]],5)</f>
        <v>315-1</v>
      </c>
    </row>
    <row r="712" spans="2:4" ht="14.5" x14ac:dyDescent="0.35">
      <c r="B712" s="71" t="s">
        <v>1095</v>
      </c>
      <c r="C712" s="71" t="s">
        <v>1122</v>
      </c>
      <c r="D712" t="str">
        <f>LEFT(Table_clallam_Oversight_ActiveFunds[[#This Row],[Fund]],5)</f>
        <v>408-6</v>
      </c>
    </row>
    <row r="713" spans="2:4" ht="14.5" x14ac:dyDescent="0.35">
      <c r="B713" s="71" t="s">
        <v>1095</v>
      </c>
      <c r="C713" s="71" t="s">
        <v>1123</v>
      </c>
      <c r="D713" t="str">
        <f>LEFT(Table_clallam_Oversight_ActiveFunds[[#This Row],[Fund]],5)</f>
        <v>564-1</v>
      </c>
    </row>
    <row r="714" spans="2:4" ht="14.5" x14ac:dyDescent="0.35">
      <c r="B714" s="71" t="s">
        <v>1095</v>
      </c>
      <c r="C714" s="71" t="s">
        <v>1050</v>
      </c>
      <c r="D714" t="str">
        <f>LEFT(Table_clallam_Oversight_ActiveFunds[[#This Row],[Fund]],5)</f>
        <v>08R-1</v>
      </c>
    </row>
    <row r="715" spans="2:4" ht="14.5" x14ac:dyDescent="0.35">
      <c r="B715" s="71" t="s">
        <v>1124</v>
      </c>
      <c r="C715" s="71" t="s">
        <v>415</v>
      </c>
      <c r="D715" t="str">
        <f>LEFT(Table_clallam_Oversight_ActiveFunds[[#This Row],[Fund]],5)</f>
        <v>001-2</v>
      </c>
    </row>
    <row r="716" spans="2:4" ht="14.5" x14ac:dyDescent="0.35">
      <c r="B716" s="71" t="s">
        <v>1124</v>
      </c>
      <c r="C716" s="71" t="s">
        <v>1125</v>
      </c>
      <c r="D716" t="str">
        <f>LEFT(Table_clallam_Oversight_ActiveFunds[[#This Row],[Fund]],5)</f>
        <v>20T-1</v>
      </c>
    </row>
    <row r="717" spans="2:4" ht="14.5" x14ac:dyDescent="0.35">
      <c r="B717" s="71" t="s">
        <v>1124</v>
      </c>
      <c r="C717" s="71" t="s">
        <v>1126</v>
      </c>
      <c r="D717" t="str">
        <f>LEFT(Table_clallam_Oversight_ActiveFunds[[#This Row],[Fund]],5)</f>
        <v>544-1</v>
      </c>
    </row>
    <row r="718" spans="2:4" ht="14.5" x14ac:dyDescent="0.35">
      <c r="B718" s="71" t="s">
        <v>1124</v>
      </c>
      <c r="C718" s="71" t="s">
        <v>1127</v>
      </c>
      <c r="D718" t="str">
        <f>LEFT(Table_clallam_Oversight_ActiveFunds[[#This Row],[Fund]],5)</f>
        <v>545-6</v>
      </c>
    </row>
    <row r="719" spans="2:4" ht="14.5" x14ac:dyDescent="0.35">
      <c r="B719" s="71" t="s">
        <v>1128</v>
      </c>
      <c r="C719" s="71" t="s">
        <v>403</v>
      </c>
      <c r="D719" t="str">
        <f>LEFT(Table_clallam_Oversight_ActiveFunds[[#This Row],[Fund]],5)</f>
        <v>001-1</v>
      </c>
    </row>
    <row r="720" spans="2:4" ht="14.5" x14ac:dyDescent="0.35">
      <c r="B720" s="71" t="s">
        <v>1128</v>
      </c>
      <c r="C720" s="71" t="s">
        <v>1129</v>
      </c>
      <c r="D720" t="str">
        <f>LEFT(Table_clallam_Oversight_ActiveFunds[[#This Row],[Fund]],5)</f>
        <v>26G-7</v>
      </c>
    </row>
    <row r="721" spans="2:4" ht="14.5" x14ac:dyDescent="0.35">
      <c r="B721" s="71" t="s">
        <v>1130</v>
      </c>
      <c r="C721" s="71" t="s">
        <v>403</v>
      </c>
      <c r="D721" t="str">
        <f>LEFT(Table_clallam_Oversight_ActiveFunds[[#This Row],[Fund]],5)</f>
        <v>001-1</v>
      </c>
    </row>
    <row r="722" spans="2:4" ht="14.5" x14ac:dyDescent="0.35">
      <c r="B722" s="71" t="s">
        <v>1130</v>
      </c>
      <c r="C722" s="71" t="s">
        <v>415</v>
      </c>
      <c r="D722" t="str">
        <f>LEFT(Table_clallam_Oversight_ActiveFunds[[#This Row],[Fund]],5)</f>
        <v>001-2</v>
      </c>
    </row>
    <row r="723" spans="2:4" ht="14.5" x14ac:dyDescent="0.35">
      <c r="B723" s="71" t="s">
        <v>1130</v>
      </c>
      <c r="C723" s="71" t="s">
        <v>1131</v>
      </c>
      <c r="D723" t="str">
        <f>LEFT(Table_clallam_Oversight_ActiveFunds[[#This Row],[Fund]],5)</f>
        <v>007-1</v>
      </c>
    </row>
    <row r="724" spans="2:4" ht="14.5" x14ac:dyDescent="0.35">
      <c r="B724" s="71" t="s">
        <v>1130</v>
      </c>
      <c r="C724" s="71" t="s">
        <v>1132</v>
      </c>
      <c r="D724" t="str">
        <f>LEFT(Table_clallam_Oversight_ActiveFunds[[#This Row],[Fund]],5)</f>
        <v>018-1</v>
      </c>
    </row>
    <row r="725" spans="2:4" ht="14.5" x14ac:dyDescent="0.35">
      <c r="B725" s="71" t="s">
        <v>1130</v>
      </c>
      <c r="C725" s="71" t="s">
        <v>1133</v>
      </c>
      <c r="D725" t="str">
        <f>LEFT(Table_clallam_Oversight_ActiveFunds[[#This Row],[Fund]],5)</f>
        <v>01B-1</v>
      </c>
    </row>
    <row r="726" spans="2:4" ht="14.5" x14ac:dyDescent="0.35">
      <c r="B726" s="71" t="s">
        <v>1130</v>
      </c>
      <c r="C726" s="71" t="s">
        <v>223</v>
      </c>
      <c r="D726" t="str">
        <f>LEFT(Table_clallam_Oversight_ActiveFunds[[#This Row],[Fund]],5)</f>
        <v>01M-1</v>
      </c>
    </row>
    <row r="727" spans="2:4" ht="14.5" x14ac:dyDescent="0.35">
      <c r="B727" s="71" t="s">
        <v>1130</v>
      </c>
      <c r="C727" s="71" t="s">
        <v>963</v>
      </c>
      <c r="D727" t="str">
        <f>LEFT(Table_clallam_Oversight_ActiveFunds[[#This Row],[Fund]],5)</f>
        <v>02R-1</v>
      </c>
    </row>
    <row r="728" spans="2:4" ht="14.5" x14ac:dyDescent="0.35">
      <c r="B728" s="71" t="s">
        <v>1130</v>
      </c>
      <c r="C728" s="71" t="s">
        <v>1134</v>
      </c>
      <c r="D728" t="str">
        <f>LEFT(Table_clallam_Oversight_ActiveFunds[[#This Row],[Fund]],5)</f>
        <v>08P-6</v>
      </c>
    </row>
    <row r="729" spans="2:4" ht="14.5" x14ac:dyDescent="0.35">
      <c r="B729" s="71" t="s">
        <v>1130</v>
      </c>
      <c r="C729" s="71" t="s">
        <v>1135</v>
      </c>
      <c r="D729" t="str">
        <f>LEFT(Table_clallam_Oversight_ActiveFunds[[#This Row],[Fund]],5)</f>
        <v>09B-6</v>
      </c>
    </row>
    <row r="730" spans="2:4" ht="14.5" x14ac:dyDescent="0.35">
      <c r="B730" s="71" t="s">
        <v>1130</v>
      </c>
      <c r="C730" s="71" t="s">
        <v>1136</v>
      </c>
      <c r="D730" t="str">
        <f>LEFT(Table_clallam_Oversight_ActiveFunds[[#This Row],[Fund]],5)</f>
        <v>12L-6</v>
      </c>
    </row>
    <row r="731" spans="2:4" ht="14.5" x14ac:dyDescent="0.35">
      <c r="B731" s="71" t="s">
        <v>1130</v>
      </c>
      <c r="C731" s="71" t="s">
        <v>1137</v>
      </c>
      <c r="D731" t="str">
        <f>LEFT(Table_clallam_Oversight_ActiveFunds[[#This Row],[Fund]],5)</f>
        <v>159-6</v>
      </c>
    </row>
    <row r="732" spans="2:4" ht="14.5" x14ac:dyDescent="0.35">
      <c r="B732" s="71" t="s">
        <v>1130</v>
      </c>
      <c r="C732" s="71" t="s">
        <v>1138</v>
      </c>
      <c r="D732" t="str">
        <f>LEFT(Table_clallam_Oversight_ActiveFunds[[#This Row],[Fund]],5)</f>
        <v>269-1</v>
      </c>
    </row>
    <row r="733" spans="2:4" ht="14.5" x14ac:dyDescent="0.35">
      <c r="B733" s="71" t="s">
        <v>1130</v>
      </c>
      <c r="C733" s="71" t="s">
        <v>1139</v>
      </c>
      <c r="D733" t="str">
        <f>LEFT(Table_clallam_Oversight_ActiveFunds[[#This Row],[Fund]],5)</f>
        <v>269-7</v>
      </c>
    </row>
    <row r="734" spans="2:4" ht="14.5" x14ac:dyDescent="0.35">
      <c r="B734" s="71" t="s">
        <v>1130</v>
      </c>
      <c r="C734" s="71" t="s">
        <v>666</v>
      </c>
      <c r="D734" t="str">
        <f>LEFT(Table_clallam_Oversight_ActiveFunds[[#This Row],[Fund]],5)</f>
        <v>108-1</v>
      </c>
    </row>
    <row r="735" spans="2:4" ht="14.5" x14ac:dyDescent="0.35">
      <c r="B735" s="71" t="s">
        <v>1140</v>
      </c>
      <c r="C735" s="71" t="s">
        <v>403</v>
      </c>
      <c r="D735" t="str">
        <f>LEFT(Table_clallam_Oversight_ActiveFunds[[#This Row],[Fund]],5)</f>
        <v>001-1</v>
      </c>
    </row>
    <row r="736" spans="2:4" ht="14.5" x14ac:dyDescent="0.35">
      <c r="B736" s="71" t="s">
        <v>1140</v>
      </c>
      <c r="C736" s="71" t="s">
        <v>415</v>
      </c>
      <c r="D736" t="str">
        <f>LEFT(Table_clallam_Oversight_ActiveFunds[[#This Row],[Fund]],5)</f>
        <v>001-2</v>
      </c>
    </row>
    <row r="737" spans="2:4" ht="14.5" x14ac:dyDescent="0.35">
      <c r="B737" s="71" t="s">
        <v>1140</v>
      </c>
      <c r="C737" s="71" t="s">
        <v>684</v>
      </c>
      <c r="D737" t="str">
        <f>LEFT(Table_clallam_Oversight_ActiveFunds[[#This Row],[Fund]],5)</f>
        <v>001-7</v>
      </c>
    </row>
    <row r="738" spans="2:4" ht="14.5" x14ac:dyDescent="0.35">
      <c r="B738" s="71" t="s">
        <v>1140</v>
      </c>
      <c r="C738" s="71" t="s">
        <v>963</v>
      </c>
      <c r="D738" t="str">
        <f>LEFT(Table_clallam_Oversight_ActiveFunds[[#This Row],[Fund]],5)</f>
        <v>02R-1</v>
      </c>
    </row>
    <row r="739" spans="2:4" ht="14.5" x14ac:dyDescent="0.35">
      <c r="B739" s="71" t="s">
        <v>1140</v>
      </c>
      <c r="C739" s="71" t="s">
        <v>1141</v>
      </c>
      <c r="D739" t="str">
        <f>LEFT(Table_clallam_Oversight_ActiveFunds[[#This Row],[Fund]],5)</f>
        <v>06A-1</v>
      </c>
    </row>
    <row r="740" spans="2:4" ht="14.5" x14ac:dyDescent="0.35">
      <c r="B740" s="71" t="s">
        <v>1140</v>
      </c>
      <c r="C740" s="71" t="s">
        <v>924</v>
      </c>
      <c r="D740" t="str">
        <f>LEFT(Table_clallam_Oversight_ActiveFunds[[#This Row],[Fund]],5)</f>
        <v>146-1</v>
      </c>
    </row>
    <row r="741" spans="2:4" ht="14.5" x14ac:dyDescent="0.35">
      <c r="B741" s="71" t="s">
        <v>1140</v>
      </c>
      <c r="C741" s="71" t="s">
        <v>1142</v>
      </c>
      <c r="D741" t="str">
        <f>LEFT(Table_clallam_Oversight_ActiveFunds[[#This Row],[Fund]],5)</f>
        <v>267-1</v>
      </c>
    </row>
    <row r="742" spans="2:4" ht="14.5" x14ac:dyDescent="0.35">
      <c r="B742" s="71" t="s">
        <v>1140</v>
      </c>
      <c r="C742" s="71" t="s">
        <v>448</v>
      </c>
      <c r="D742" t="str">
        <f>LEFT(Table_clallam_Oversight_ActiveFunds[[#This Row],[Fund]],5)</f>
        <v>268-1</v>
      </c>
    </row>
    <row r="743" spans="2:4" ht="14.5" x14ac:dyDescent="0.35">
      <c r="B743" s="71" t="s">
        <v>1140</v>
      </c>
      <c r="C743" s="71" t="s">
        <v>1143</v>
      </c>
      <c r="D743" t="str">
        <f>LEFT(Table_clallam_Oversight_ActiveFunds[[#This Row],[Fund]],5)</f>
        <v>818-1</v>
      </c>
    </row>
    <row r="744" spans="2:4" ht="14.5" x14ac:dyDescent="0.35">
      <c r="B744" s="71" t="s">
        <v>1144</v>
      </c>
      <c r="C744" s="71" t="s">
        <v>403</v>
      </c>
      <c r="D744" t="str">
        <f>LEFT(Table_clallam_Oversight_ActiveFunds[[#This Row],[Fund]],5)</f>
        <v>001-1</v>
      </c>
    </row>
    <row r="745" spans="2:4" ht="14.5" x14ac:dyDescent="0.35">
      <c r="B745" s="71" t="s">
        <v>1145</v>
      </c>
      <c r="C745" s="71" t="s">
        <v>403</v>
      </c>
      <c r="D745" t="str">
        <f>LEFT(Table_clallam_Oversight_ActiveFunds[[#This Row],[Fund]],5)</f>
        <v>001-1</v>
      </c>
    </row>
    <row r="746" spans="2:4" ht="14.5" x14ac:dyDescent="0.35">
      <c r="B746" s="71" t="s">
        <v>1145</v>
      </c>
      <c r="C746" s="71" t="s">
        <v>415</v>
      </c>
      <c r="D746" t="str">
        <f>LEFT(Table_clallam_Oversight_ActiveFunds[[#This Row],[Fund]],5)</f>
        <v>001-2</v>
      </c>
    </row>
    <row r="747" spans="2:4" ht="14.5" x14ac:dyDescent="0.35">
      <c r="B747" s="71" t="s">
        <v>1145</v>
      </c>
      <c r="C747" s="71" t="s">
        <v>684</v>
      </c>
      <c r="D747" t="str">
        <f>LEFT(Table_clallam_Oversight_ActiveFunds[[#This Row],[Fund]],5)</f>
        <v>001-7</v>
      </c>
    </row>
    <row r="748" spans="2:4" ht="14.5" x14ac:dyDescent="0.35">
      <c r="B748" s="71" t="s">
        <v>1145</v>
      </c>
      <c r="C748" s="71" t="s">
        <v>750</v>
      </c>
      <c r="D748" t="str">
        <f>LEFT(Table_clallam_Oversight_ActiveFunds[[#This Row],[Fund]],5)</f>
        <v>058-1</v>
      </c>
    </row>
    <row r="749" spans="2:4" ht="14.5" x14ac:dyDescent="0.35">
      <c r="B749" s="71" t="s">
        <v>1145</v>
      </c>
      <c r="C749" s="71" t="s">
        <v>1141</v>
      </c>
      <c r="D749" t="str">
        <f>LEFT(Table_clallam_Oversight_ActiveFunds[[#This Row],[Fund]],5)</f>
        <v>06A-1</v>
      </c>
    </row>
    <row r="750" spans="2:4" ht="14.5" x14ac:dyDescent="0.35">
      <c r="B750" s="71" t="s">
        <v>1145</v>
      </c>
      <c r="C750" s="71" t="s">
        <v>835</v>
      </c>
      <c r="D750" t="str">
        <f>LEFT(Table_clallam_Oversight_ActiveFunds[[#This Row],[Fund]],5)</f>
        <v>23P-1</v>
      </c>
    </row>
    <row r="751" spans="2:4" ht="14.5" x14ac:dyDescent="0.35">
      <c r="B751" s="71" t="s">
        <v>1146</v>
      </c>
      <c r="C751" s="71" t="s">
        <v>403</v>
      </c>
      <c r="D751" t="str">
        <f>LEFT(Table_clallam_Oversight_ActiveFunds[[#This Row],[Fund]],5)</f>
        <v>001-1</v>
      </c>
    </row>
    <row r="752" spans="2:4" ht="14.5" x14ac:dyDescent="0.35">
      <c r="B752" s="71" t="s">
        <v>1146</v>
      </c>
      <c r="C752" s="71" t="s">
        <v>415</v>
      </c>
      <c r="D752" t="str">
        <f>LEFT(Table_clallam_Oversight_ActiveFunds[[#This Row],[Fund]],5)</f>
        <v>001-2</v>
      </c>
    </row>
    <row r="753" spans="2:4" ht="14.5" x14ac:dyDescent="0.35">
      <c r="B753" s="71" t="s">
        <v>1146</v>
      </c>
      <c r="C753" s="71" t="s">
        <v>684</v>
      </c>
      <c r="D753" t="str">
        <f>LEFT(Table_clallam_Oversight_ActiveFunds[[#This Row],[Fund]],5)</f>
        <v>001-7</v>
      </c>
    </row>
    <row r="754" spans="2:4" ht="14.5" x14ac:dyDescent="0.35">
      <c r="B754" s="71" t="s">
        <v>1146</v>
      </c>
      <c r="C754" s="71" t="s">
        <v>1133</v>
      </c>
      <c r="D754" t="str">
        <f>LEFT(Table_clallam_Oversight_ActiveFunds[[#This Row],[Fund]],5)</f>
        <v>01B-1</v>
      </c>
    </row>
    <row r="755" spans="2:4" ht="14.5" x14ac:dyDescent="0.35">
      <c r="B755" s="71" t="s">
        <v>1146</v>
      </c>
      <c r="C755" s="71" t="s">
        <v>963</v>
      </c>
      <c r="D755" t="str">
        <f>LEFT(Table_clallam_Oversight_ActiveFunds[[#This Row],[Fund]],5)</f>
        <v>02R-1</v>
      </c>
    </row>
    <row r="756" spans="2:4" ht="14.5" x14ac:dyDescent="0.35">
      <c r="B756" s="71" t="s">
        <v>1146</v>
      </c>
      <c r="C756" s="71" t="s">
        <v>1147</v>
      </c>
      <c r="D756" t="str">
        <f>LEFT(Table_clallam_Oversight_ActiveFunds[[#This Row],[Fund]],5)</f>
        <v>04M-1</v>
      </c>
    </row>
    <row r="757" spans="2:4" ht="14.5" x14ac:dyDescent="0.35">
      <c r="B757" s="71" t="s">
        <v>1146</v>
      </c>
      <c r="C757" s="71" t="s">
        <v>1141</v>
      </c>
      <c r="D757" t="str">
        <f>LEFT(Table_clallam_Oversight_ActiveFunds[[#This Row],[Fund]],5)</f>
        <v>06A-1</v>
      </c>
    </row>
    <row r="758" spans="2:4" ht="14.5" x14ac:dyDescent="0.35">
      <c r="B758" s="71" t="s">
        <v>1146</v>
      </c>
      <c r="C758" s="71" t="s">
        <v>1148</v>
      </c>
      <c r="D758" t="str">
        <f>LEFT(Table_clallam_Oversight_ActiveFunds[[#This Row],[Fund]],5)</f>
        <v>071-1</v>
      </c>
    </row>
    <row r="759" spans="2:4" ht="14.5" x14ac:dyDescent="0.35">
      <c r="B759" s="71" t="s">
        <v>1146</v>
      </c>
      <c r="C759" s="71" t="s">
        <v>1149</v>
      </c>
      <c r="D759" t="str">
        <f>LEFT(Table_clallam_Oversight_ActiveFunds[[#This Row],[Fund]],5)</f>
        <v>07V-6</v>
      </c>
    </row>
    <row r="760" spans="2:4" ht="14.5" x14ac:dyDescent="0.35">
      <c r="B760" s="71" t="s">
        <v>1146</v>
      </c>
      <c r="C760" s="71" t="s">
        <v>1150</v>
      </c>
      <c r="D760" t="str">
        <f>LEFT(Table_clallam_Oversight_ActiveFunds[[#This Row],[Fund]],5)</f>
        <v>098-1</v>
      </c>
    </row>
    <row r="761" spans="2:4" ht="14.5" x14ac:dyDescent="0.35">
      <c r="B761" s="71" t="s">
        <v>1146</v>
      </c>
      <c r="C761" s="71" t="s">
        <v>1151</v>
      </c>
      <c r="D761" t="str">
        <f>LEFT(Table_clallam_Oversight_ActiveFunds[[#This Row],[Fund]],5)</f>
        <v>09J-6</v>
      </c>
    </row>
    <row r="762" spans="2:4" ht="14.5" x14ac:dyDescent="0.35">
      <c r="B762" s="71" t="s">
        <v>1146</v>
      </c>
      <c r="C762" s="71" t="s">
        <v>937</v>
      </c>
      <c r="D762" t="str">
        <f>LEFT(Table_clallam_Oversight_ActiveFunds[[#This Row],[Fund]],5)</f>
        <v>104-1</v>
      </c>
    </row>
    <row r="763" spans="2:4" ht="14.5" x14ac:dyDescent="0.35">
      <c r="B763" s="71" t="s">
        <v>1146</v>
      </c>
      <c r="C763" s="71" t="s">
        <v>1152</v>
      </c>
      <c r="D763" t="str">
        <f>LEFT(Table_clallam_Oversight_ActiveFunds[[#This Row],[Fund]],5)</f>
        <v>110-1</v>
      </c>
    </row>
    <row r="764" spans="2:4" ht="14.5" x14ac:dyDescent="0.35">
      <c r="B764" s="71" t="s">
        <v>1146</v>
      </c>
      <c r="C764" s="71" t="s">
        <v>1153</v>
      </c>
      <c r="D764" t="str">
        <f>LEFT(Table_clallam_Oversight_ActiveFunds[[#This Row],[Fund]],5)</f>
        <v>110-2</v>
      </c>
    </row>
    <row r="765" spans="2:4" ht="14.5" x14ac:dyDescent="0.35">
      <c r="B765" s="71" t="s">
        <v>1146</v>
      </c>
      <c r="C765" s="71" t="s">
        <v>1154</v>
      </c>
      <c r="D765" t="str">
        <f>LEFT(Table_clallam_Oversight_ActiveFunds[[#This Row],[Fund]],5)</f>
        <v>110-7</v>
      </c>
    </row>
    <row r="766" spans="2:4" ht="14.5" x14ac:dyDescent="0.35">
      <c r="B766" s="71" t="s">
        <v>1146</v>
      </c>
      <c r="C766" s="71" t="s">
        <v>1155</v>
      </c>
      <c r="D766" t="str">
        <f>LEFT(Table_clallam_Oversight_ActiveFunds[[#This Row],[Fund]],5)</f>
        <v>12G-6</v>
      </c>
    </row>
    <row r="767" spans="2:4" ht="14.5" x14ac:dyDescent="0.35">
      <c r="B767" s="71" t="s">
        <v>1146</v>
      </c>
      <c r="C767" s="71" t="s">
        <v>1156</v>
      </c>
      <c r="D767" t="str">
        <f>LEFT(Table_clallam_Oversight_ActiveFunds[[#This Row],[Fund]],5)</f>
        <v>14A-1</v>
      </c>
    </row>
    <row r="768" spans="2:4" ht="14.5" x14ac:dyDescent="0.35">
      <c r="B768" s="71" t="s">
        <v>1146</v>
      </c>
      <c r="C768" s="71" t="s">
        <v>1157</v>
      </c>
      <c r="D768" t="str">
        <f>LEFT(Table_clallam_Oversight_ActiveFunds[[#This Row],[Fund]],5)</f>
        <v>14G-1</v>
      </c>
    </row>
    <row r="769" spans="2:4" ht="14.5" x14ac:dyDescent="0.35">
      <c r="B769" s="71" t="s">
        <v>1146</v>
      </c>
      <c r="C769" s="71" t="s">
        <v>1158</v>
      </c>
      <c r="D769" t="str">
        <f>LEFT(Table_clallam_Oversight_ActiveFunds[[#This Row],[Fund]],5)</f>
        <v>19W-6</v>
      </c>
    </row>
    <row r="770" spans="2:4" ht="14.5" x14ac:dyDescent="0.35">
      <c r="B770" s="71" t="s">
        <v>1146</v>
      </c>
      <c r="C770" s="71" t="s">
        <v>1159</v>
      </c>
      <c r="D770" t="str">
        <f>LEFT(Table_clallam_Oversight_ActiveFunds[[#This Row],[Fund]],5)</f>
        <v>200-2</v>
      </c>
    </row>
    <row r="771" spans="2:4" ht="14.5" x14ac:dyDescent="0.35">
      <c r="B771" s="71" t="s">
        <v>1146</v>
      </c>
      <c r="C771" s="71" t="s">
        <v>1160</v>
      </c>
      <c r="D771" t="str">
        <f>LEFT(Table_clallam_Oversight_ActiveFunds[[#This Row],[Fund]],5)</f>
        <v>209-6</v>
      </c>
    </row>
    <row r="772" spans="2:4" ht="14.5" x14ac:dyDescent="0.35">
      <c r="B772" s="71" t="s">
        <v>1146</v>
      </c>
      <c r="C772" s="71" t="s">
        <v>951</v>
      </c>
      <c r="D772" t="str">
        <f>LEFT(Table_clallam_Oversight_ActiveFunds[[#This Row],[Fund]],5)</f>
        <v>217-1</v>
      </c>
    </row>
    <row r="773" spans="2:4" ht="14.5" x14ac:dyDescent="0.35">
      <c r="B773" s="71" t="s">
        <v>1146</v>
      </c>
      <c r="C773" s="71" t="s">
        <v>1161</v>
      </c>
      <c r="D773" t="str">
        <f>LEFT(Table_clallam_Oversight_ActiveFunds[[#This Row],[Fund]],5)</f>
        <v>21S-1</v>
      </c>
    </row>
    <row r="774" spans="2:4" ht="14.5" x14ac:dyDescent="0.35">
      <c r="B774" s="71" t="s">
        <v>1146</v>
      </c>
      <c r="C774" s="71" t="s">
        <v>1162</v>
      </c>
      <c r="D774" t="str">
        <f>LEFT(Table_clallam_Oversight_ActiveFunds[[#This Row],[Fund]],5)</f>
        <v>22N-6</v>
      </c>
    </row>
    <row r="775" spans="2:4" ht="14.5" x14ac:dyDescent="0.35">
      <c r="B775" s="71" t="s">
        <v>1146</v>
      </c>
      <c r="C775" s="71" t="s">
        <v>835</v>
      </c>
      <c r="D775" t="str">
        <f>LEFT(Table_clallam_Oversight_ActiveFunds[[#This Row],[Fund]],5)</f>
        <v>23P-1</v>
      </c>
    </row>
    <row r="776" spans="2:4" ht="14.5" x14ac:dyDescent="0.35">
      <c r="B776" s="71" t="s">
        <v>1146</v>
      </c>
      <c r="C776" s="71" t="s">
        <v>1163</v>
      </c>
      <c r="D776" t="str">
        <f>LEFT(Table_clallam_Oversight_ActiveFunds[[#This Row],[Fund]],5)</f>
        <v>24N-1</v>
      </c>
    </row>
    <row r="777" spans="2:4" ht="14.5" x14ac:dyDescent="0.35">
      <c r="B777" s="71" t="s">
        <v>1146</v>
      </c>
      <c r="C777" s="71" t="s">
        <v>1164</v>
      </c>
      <c r="D777" t="str">
        <f>LEFT(Table_clallam_Oversight_ActiveFunds[[#This Row],[Fund]],5)</f>
        <v>259-6</v>
      </c>
    </row>
    <row r="778" spans="2:4" ht="14.5" x14ac:dyDescent="0.35">
      <c r="B778" s="71" t="s">
        <v>1146</v>
      </c>
      <c r="C778" s="71" t="s">
        <v>1165</v>
      </c>
      <c r="D778" t="str">
        <f>LEFT(Table_clallam_Oversight_ActiveFunds[[#This Row],[Fund]],5)</f>
        <v>320-6</v>
      </c>
    </row>
    <row r="779" spans="2:4" ht="14.5" x14ac:dyDescent="0.35">
      <c r="B779" s="71" t="s">
        <v>1146</v>
      </c>
      <c r="C779" s="71" t="s">
        <v>1166</v>
      </c>
      <c r="D779" t="str">
        <f>LEFT(Table_clallam_Oversight_ActiveFunds[[#This Row],[Fund]],5)</f>
        <v>444-6</v>
      </c>
    </row>
    <row r="780" spans="2:4" ht="14.5" x14ac:dyDescent="0.35">
      <c r="B780" s="71" t="s">
        <v>1146</v>
      </c>
      <c r="C780" s="71" t="s">
        <v>1167</v>
      </c>
      <c r="D780" t="str">
        <f>LEFT(Table_clallam_Oversight_ActiveFunds[[#This Row],[Fund]],5)</f>
        <v>507-1</v>
      </c>
    </row>
    <row r="781" spans="2:4" ht="14.5" x14ac:dyDescent="0.35">
      <c r="B781" s="71" t="s">
        <v>1146</v>
      </c>
      <c r="C781" s="71" t="s">
        <v>666</v>
      </c>
      <c r="D781" t="str">
        <f>LEFT(Table_clallam_Oversight_ActiveFunds[[#This Row],[Fund]],5)</f>
        <v>108-1</v>
      </c>
    </row>
    <row r="782" spans="2:4" ht="14.5" x14ac:dyDescent="0.35">
      <c r="B782" s="71" t="s">
        <v>1168</v>
      </c>
      <c r="C782" s="71" t="s">
        <v>403</v>
      </c>
      <c r="D782" t="str">
        <f>LEFT(Table_clallam_Oversight_ActiveFunds[[#This Row],[Fund]],5)</f>
        <v>001-1</v>
      </c>
    </row>
    <row r="783" spans="2:4" ht="14.5" x14ac:dyDescent="0.35">
      <c r="B783" s="71" t="s">
        <v>1168</v>
      </c>
      <c r="C783" s="71" t="s">
        <v>415</v>
      </c>
      <c r="D783" t="str">
        <f>LEFT(Table_clallam_Oversight_ActiveFunds[[#This Row],[Fund]],5)</f>
        <v>001-2</v>
      </c>
    </row>
    <row r="784" spans="2:4" ht="14.5" x14ac:dyDescent="0.35">
      <c r="B784" s="71" t="s">
        <v>1168</v>
      </c>
      <c r="C784" s="71" t="s">
        <v>963</v>
      </c>
      <c r="D784" t="str">
        <f>LEFT(Table_clallam_Oversight_ActiveFunds[[#This Row],[Fund]],5)</f>
        <v>02R-1</v>
      </c>
    </row>
    <row r="785" spans="2:4" ht="14.5" x14ac:dyDescent="0.35">
      <c r="B785" s="71" t="s">
        <v>1168</v>
      </c>
      <c r="C785" s="71" t="s">
        <v>835</v>
      </c>
      <c r="D785" t="str">
        <f>LEFT(Table_clallam_Oversight_ActiveFunds[[#This Row],[Fund]],5)</f>
        <v>23P-1</v>
      </c>
    </row>
    <row r="786" spans="2:4" ht="14.5" x14ac:dyDescent="0.35">
      <c r="B786" s="71" t="s">
        <v>1169</v>
      </c>
      <c r="C786" s="71" t="s">
        <v>403</v>
      </c>
      <c r="D786" t="str">
        <f>LEFT(Table_clallam_Oversight_ActiveFunds[[#This Row],[Fund]],5)</f>
        <v>001-1</v>
      </c>
    </row>
    <row r="787" spans="2:4" ht="14.5" x14ac:dyDescent="0.35">
      <c r="B787" s="71" t="s">
        <v>1169</v>
      </c>
      <c r="C787" s="71" t="s">
        <v>415</v>
      </c>
      <c r="D787" t="str">
        <f>LEFT(Table_clallam_Oversight_ActiveFunds[[#This Row],[Fund]],5)</f>
        <v>001-2</v>
      </c>
    </row>
    <row r="788" spans="2:4" ht="14.5" x14ac:dyDescent="0.35">
      <c r="B788" s="71" t="s">
        <v>1169</v>
      </c>
      <c r="C788" s="71" t="s">
        <v>684</v>
      </c>
      <c r="D788" t="str">
        <f>LEFT(Table_clallam_Oversight_ActiveFunds[[#This Row],[Fund]],5)</f>
        <v>001-7</v>
      </c>
    </row>
    <row r="789" spans="2:4" ht="14.5" x14ac:dyDescent="0.35">
      <c r="B789" s="71" t="s">
        <v>1169</v>
      </c>
      <c r="C789" s="71" t="s">
        <v>1170</v>
      </c>
      <c r="D789" t="str">
        <f>LEFT(Table_clallam_Oversight_ActiveFunds[[#This Row],[Fund]],5)</f>
        <v>014-1</v>
      </c>
    </row>
    <row r="790" spans="2:4" ht="14.5" x14ac:dyDescent="0.35">
      <c r="B790" s="71" t="s">
        <v>1169</v>
      </c>
      <c r="C790" s="71" t="s">
        <v>1133</v>
      </c>
      <c r="D790" t="str">
        <f>LEFT(Table_clallam_Oversight_ActiveFunds[[#This Row],[Fund]],5)</f>
        <v>01B-1</v>
      </c>
    </row>
    <row r="791" spans="2:4" ht="14.5" x14ac:dyDescent="0.35">
      <c r="B791" s="71" t="s">
        <v>1169</v>
      </c>
      <c r="C791" s="71" t="s">
        <v>1171</v>
      </c>
      <c r="D791" t="str">
        <f>LEFT(Table_clallam_Oversight_ActiveFunds[[#This Row],[Fund]],5)</f>
        <v>02A-1</v>
      </c>
    </row>
    <row r="792" spans="2:4" ht="14.5" x14ac:dyDescent="0.35">
      <c r="B792" s="71" t="s">
        <v>1169</v>
      </c>
      <c r="C792" s="71" t="s">
        <v>963</v>
      </c>
      <c r="D792" t="str">
        <f>LEFT(Table_clallam_Oversight_ActiveFunds[[#This Row],[Fund]],5)</f>
        <v>02R-1</v>
      </c>
    </row>
    <row r="793" spans="2:4" ht="14.5" x14ac:dyDescent="0.35">
      <c r="B793" s="71" t="s">
        <v>1169</v>
      </c>
      <c r="C793" s="71" t="s">
        <v>1172</v>
      </c>
      <c r="D793" t="str">
        <f>LEFT(Table_clallam_Oversight_ActiveFunds[[#This Row],[Fund]],5)</f>
        <v>030-6</v>
      </c>
    </row>
    <row r="794" spans="2:4" ht="14.5" x14ac:dyDescent="0.35">
      <c r="B794" s="71" t="s">
        <v>1169</v>
      </c>
      <c r="C794" s="71" t="s">
        <v>1173</v>
      </c>
      <c r="D794" t="str">
        <f>LEFT(Table_clallam_Oversight_ActiveFunds[[#This Row],[Fund]],5)</f>
        <v>041-1</v>
      </c>
    </row>
    <row r="795" spans="2:4" ht="14.5" x14ac:dyDescent="0.35">
      <c r="B795" s="71" t="s">
        <v>1169</v>
      </c>
      <c r="C795" s="71" t="s">
        <v>1174</v>
      </c>
      <c r="D795" t="str">
        <f>LEFT(Table_clallam_Oversight_ActiveFunds[[#This Row],[Fund]],5)</f>
        <v>04H-1</v>
      </c>
    </row>
    <row r="796" spans="2:4" ht="14.5" x14ac:dyDescent="0.35">
      <c r="B796" s="71" t="s">
        <v>1169</v>
      </c>
      <c r="C796" s="71" t="s">
        <v>877</v>
      </c>
      <c r="D796" t="str">
        <f>LEFT(Table_clallam_Oversight_ActiveFunds[[#This Row],[Fund]],5)</f>
        <v>05H-1</v>
      </c>
    </row>
    <row r="797" spans="2:4" ht="14.5" x14ac:dyDescent="0.35">
      <c r="B797" s="71" t="s">
        <v>1169</v>
      </c>
      <c r="C797" s="71" t="s">
        <v>1141</v>
      </c>
      <c r="D797" t="str">
        <f>LEFT(Table_clallam_Oversight_ActiveFunds[[#This Row],[Fund]],5)</f>
        <v>06A-1</v>
      </c>
    </row>
    <row r="798" spans="2:4" ht="14.5" x14ac:dyDescent="0.35">
      <c r="B798" s="71" t="s">
        <v>1169</v>
      </c>
      <c r="C798" s="71" t="s">
        <v>1175</v>
      </c>
      <c r="D798" t="str">
        <f>LEFT(Table_clallam_Oversight_ActiveFunds[[#This Row],[Fund]],5)</f>
        <v>07E-1</v>
      </c>
    </row>
    <row r="799" spans="2:4" ht="14.5" x14ac:dyDescent="0.35">
      <c r="B799" s="71" t="s">
        <v>1169</v>
      </c>
      <c r="C799" s="71" t="s">
        <v>1176</v>
      </c>
      <c r="D799" t="str">
        <f>LEFT(Table_clallam_Oversight_ActiveFunds[[#This Row],[Fund]],5)</f>
        <v>07E-6</v>
      </c>
    </row>
    <row r="800" spans="2:4" ht="14.5" x14ac:dyDescent="0.35">
      <c r="B800" s="71" t="s">
        <v>1169</v>
      </c>
      <c r="C800" s="71" t="s">
        <v>1177</v>
      </c>
      <c r="D800" t="str">
        <f>LEFT(Table_clallam_Oversight_ActiveFunds[[#This Row],[Fund]],5)</f>
        <v>087-6</v>
      </c>
    </row>
    <row r="801" spans="2:4" ht="14.5" x14ac:dyDescent="0.35">
      <c r="B801" s="71" t="s">
        <v>1169</v>
      </c>
      <c r="C801" s="71" t="s">
        <v>1178</v>
      </c>
      <c r="D801" t="str">
        <f>LEFT(Table_clallam_Oversight_ActiveFunds[[#This Row],[Fund]],5)</f>
        <v>11H-1</v>
      </c>
    </row>
    <row r="802" spans="2:4" ht="14.5" x14ac:dyDescent="0.35">
      <c r="B802" s="71" t="s">
        <v>1169</v>
      </c>
      <c r="C802" s="71" t="s">
        <v>1179</v>
      </c>
      <c r="D802" t="str">
        <f>LEFT(Table_clallam_Oversight_ActiveFunds[[#This Row],[Fund]],5)</f>
        <v>158-1</v>
      </c>
    </row>
    <row r="803" spans="2:4" ht="14.5" x14ac:dyDescent="0.35">
      <c r="B803" s="71" t="s">
        <v>1169</v>
      </c>
      <c r="C803" s="71" t="s">
        <v>1180</v>
      </c>
      <c r="D803" t="str">
        <f>LEFT(Table_clallam_Oversight_ActiveFunds[[#This Row],[Fund]],5)</f>
        <v>167-1</v>
      </c>
    </row>
    <row r="804" spans="2:4" ht="14.5" x14ac:dyDescent="0.35">
      <c r="B804" s="71" t="s">
        <v>1169</v>
      </c>
      <c r="C804" s="71" t="s">
        <v>1181</v>
      </c>
      <c r="D804" t="str">
        <f>LEFT(Table_clallam_Oversight_ActiveFunds[[#This Row],[Fund]],5)</f>
        <v>190-1</v>
      </c>
    </row>
    <row r="805" spans="2:4" ht="14.5" x14ac:dyDescent="0.35">
      <c r="B805" s="71" t="s">
        <v>1169</v>
      </c>
      <c r="C805" s="71" t="s">
        <v>1182</v>
      </c>
      <c r="D805" t="str">
        <f>LEFT(Table_clallam_Oversight_ActiveFunds[[#This Row],[Fund]],5)</f>
        <v>190-6</v>
      </c>
    </row>
    <row r="806" spans="2:4" ht="14.5" x14ac:dyDescent="0.35">
      <c r="B806" s="71" t="s">
        <v>1169</v>
      </c>
      <c r="C806" s="71" t="s">
        <v>1183</v>
      </c>
      <c r="D806" t="str">
        <f>LEFT(Table_clallam_Oversight_ActiveFunds[[#This Row],[Fund]],5)</f>
        <v>193-1</v>
      </c>
    </row>
    <row r="807" spans="2:4" ht="14.5" x14ac:dyDescent="0.35">
      <c r="B807" s="71" t="s">
        <v>1169</v>
      </c>
      <c r="C807" s="71" t="s">
        <v>1184</v>
      </c>
      <c r="D807" t="str">
        <f>LEFT(Table_clallam_Oversight_ActiveFunds[[#This Row],[Fund]],5)</f>
        <v>193-6</v>
      </c>
    </row>
    <row r="808" spans="2:4" ht="14.5" x14ac:dyDescent="0.35">
      <c r="B808" s="71" t="s">
        <v>1169</v>
      </c>
      <c r="C808" s="71" t="s">
        <v>1185</v>
      </c>
      <c r="D808" t="str">
        <f>LEFT(Table_clallam_Oversight_ActiveFunds[[#This Row],[Fund]],5)</f>
        <v>198-1</v>
      </c>
    </row>
    <row r="809" spans="2:4" ht="14.5" x14ac:dyDescent="0.35">
      <c r="B809" s="71" t="s">
        <v>1169</v>
      </c>
      <c r="C809" s="71" t="s">
        <v>1186</v>
      </c>
      <c r="D809" t="str">
        <f>LEFT(Table_clallam_Oversight_ActiveFunds[[#This Row],[Fund]],5)</f>
        <v>198-6</v>
      </c>
    </row>
    <row r="810" spans="2:4" ht="14.5" x14ac:dyDescent="0.35">
      <c r="B810" s="71" t="s">
        <v>1169</v>
      </c>
      <c r="C810" s="71" t="s">
        <v>1187</v>
      </c>
      <c r="D810" t="str">
        <f>LEFT(Table_clallam_Oversight_ActiveFunds[[#This Row],[Fund]],5)</f>
        <v>19C-1</v>
      </c>
    </row>
    <row r="811" spans="2:4" ht="14.5" x14ac:dyDescent="0.35">
      <c r="B811" s="71" t="s">
        <v>1169</v>
      </c>
      <c r="C811" s="71" t="s">
        <v>1112</v>
      </c>
      <c r="D811" t="str">
        <f>LEFT(Table_clallam_Oversight_ActiveFunds[[#This Row],[Fund]],5)</f>
        <v>216-1</v>
      </c>
    </row>
    <row r="812" spans="2:4" ht="14.5" x14ac:dyDescent="0.35">
      <c r="B812" s="71" t="s">
        <v>1169</v>
      </c>
      <c r="C812" s="71" t="s">
        <v>1188</v>
      </c>
      <c r="D812" t="str">
        <f>LEFT(Table_clallam_Oversight_ActiveFunds[[#This Row],[Fund]],5)</f>
        <v>21Q-1</v>
      </c>
    </row>
    <row r="813" spans="2:4" ht="14.5" x14ac:dyDescent="0.35">
      <c r="B813" s="71" t="s">
        <v>1169</v>
      </c>
      <c r="C813" s="71" t="s">
        <v>1189</v>
      </c>
      <c r="D813" t="str">
        <f>LEFT(Table_clallam_Oversight_ActiveFunds[[#This Row],[Fund]],5)</f>
        <v>21Q-6</v>
      </c>
    </row>
    <row r="814" spans="2:4" ht="14.5" x14ac:dyDescent="0.35">
      <c r="B814" s="71" t="s">
        <v>1169</v>
      </c>
      <c r="C814" s="71" t="s">
        <v>1190</v>
      </c>
      <c r="D814" t="str">
        <f>LEFT(Table_clallam_Oversight_ActiveFunds[[#This Row],[Fund]],5)</f>
        <v>22P-1</v>
      </c>
    </row>
    <row r="815" spans="2:4" ht="14.5" x14ac:dyDescent="0.35">
      <c r="B815" s="71" t="s">
        <v>1169</v>
      </c>
      <c r="C815" s="71" t="s">
        <v>1191</v>
      </c>
      <c r="D815" t="str">
        <f>LEFT(Table_clallam_Oversight_ActiveFunds[[#This Row],[Fund]],5)</f>
        <v>22P-6</v>
      </c>
    </row>
    <row r="816" spans="2:4" ht="14.5" x14ac:dyDescent="0.35">
      <c r="B816" s="71" t="s">
        <v>1169</v>
      </c>
      <c r="C816" s="71" t="s">
        <v>835</v>
      </c>
      <c r="D816" t="str">
        <f>LEFT(Table_clallam_Oversight_ActiveFunds[[#This Row],[Fund]],5)</f>
        <v>23P-1</v>
      </c>
    </row>
    <row r="817" spans="2:4" ht="14.5" x14ac:dyDescent="0.35">
      <c r="B817" s="71" t="s">
        <v>1169</v>
      </c>
      <c r="C817" s="71" t="s">
        <v>1192</v>
      </c>
      <c r="D817" t="str">
        <f>LEFT(Table_clallam_Oversight_ActiveFunds[[#This Row],[Fund]],5)</f>
        <v>25P-1</v>
      </c>
    </row>
    <row r="818" spans="2:4" ht="14.5" x14ac:dyDescent="0.35">
      <c r="B818" s="71" t="s">
        <v>1169</v>
      </c>
      <c r="C818" s="71" t="s">
        <v>448</v>
      </c>
      <c r="D818" t="str">
        <f>LEFT(Table_clallam_Oversight_ActiveFunds[[#This Row],[Fund]],5)</f>
        <v>268-1</v>
      </c>
    </row>
    <row r="819" spans="2:4" ht="14.5" x14ac:dyDescent="0.35">
      <c r="B819" s="71" t="s">
        <v>1169</v>
      </c>
      <c r="C819" s="71" t="s">
        <v>933</v>
      </c>
      <c r="D819" t="str">
        <f>LEFT(Table_clallam_Oversight_ActiveFunds[[#This Row],[Fund]],5)</f>
        <v>513-1</v>
      </c>
    </row>
    <row r="820" spans="2:4" ht="14.5" x14ac:dyDescent="0.35">
      <c r="B820" s="71" t="s">
        <v>1169</v>
      </c>
      <c r="C820" s="71" t="s">
        <v>1193</v>
      </c>
      <c r="D820" t="str">
        <f>LEFT(Table_clallam_Oversight_ActiveFunds[[#This Row],[Fund]],5)</f>
        <v>566-1</v>
      </c>
    </row>
    <row r="821" spans="2:4" ht="14.5" x14ac:dyDescent="0.35">
      <c r="B821" s="71" t="s">
        <v>1169</v>
      </c>
      <c r="C821" s="71" t="s">
        <v>1194</v>
      </c>
      <c r="D821" t="str">
        <f>LEFT(Table_clallam_Oversight_ActiveFunds[[#This Row],[Fund]],5)</f>
        <v>830-1</v>
      </c>
    </row>
    <row r="822" spans="2:4" ht="14.5" x14ac:dyDescent="0.35">
      <c r="B822" s="71" t="s">
        <v>1195</v>
      </c>
      <c r="C822" s="71" t="s">
        <v>403</v>
      </c>
      <c r="D822" t="str">
        <f>LEFT(Table_clallam_Oversight_ActiveFunds[[#This Row],[Fund]],5)</f>
        <v>001-1</v>
      </c>
    </row>
    <row r="823" spans="2:4" ht="14.5" x14ac:dyDescent="0.35">
      <c r="B823" s="71" t="s">
        <v>1195</v>
      </c>
      <c r="C823" s="71" t="s">
        <v>415</v>
      </c>
      <c r="D823" t="str">
        <f>LEFT(Table_clallam_Oversight_ActiveFunds[[#This Row],[Fund]],5)</f>
        <v>001-2</v>
      </c>
    </row>
    <row r="824" spans="2:4" ht="14.5" x14ac:dyDescent="0.35">
      <c r="B824" s="71" t="s">
        <v>1195</v>
      </c>
      <c r="C824" s="71" t="s">
        <v>684</v>
      </c>
      <c r="D824" t="str">
        <f>LEFT(Table_clallam_Oversight_ActiveFunds[[#This Row],[Fund]],5)</f>
        <v>001-7</v>
      </c>
    </row>
    <row r="825" spans="2:4" ht="14.5" x14ac:dyDescent="0.35">
      <c r="B825" s="71" t="s">
        <v>1195</v>
      </c>
      <c r="C825" s="71" t="s">
        <v>685</v>
      </c>
      <c r="D825" t="str">
        <f>LEFT(Table_clallam_Oversight_ActiveFunds[[#This Row],[Fund]],5)</f>
        <v>001-X</v>
      </c>
    </row>
    <row r="826" spans="2:4" ht="14.5" x14ac:dyDescent="0.35">
      <c r="B826" s="71" t="s">
        <v>1195</v>
      </c>
      <c r="C826" s="71" t="s">
        <v>963</v>
      </c>
      <c r="D826" t="str">
        <f>LEFT(Table_clallam_Oversight_ActiveFunds[[#This Row],[Fund]],5)</f>
        <v>02R-1</v>
      </c>
    </row>
    <row r="827" spans="2:4" ht="14.5" x14ac:dyDescent="0.35">
      <c r="B827" s="71" t="s">
        <v>1195</v>
      </c>
      <c r="C827" s="71" t="s">
        <v>1196</v>
      </c>
      <c r="D827" t="str">
        <f>LEFT(Table_clallam_Oversight_ActiveFunds[[#This Row],[Fund]],5)</f>
        <v>126-6</v>
      </c>
    </row>
    <row r="828" spans="2:4" ht="14.5" x14ac:dyDescent="0.35">
      <c r="B828" s="71" t="s">
        <v>1195</v>
      </c>
      <c r="C828" s="71" t="s">
        <v>1197</v>
      </c>
      <c r="D828" t="str">
        <f>LEFT(Table_clallam_Oversight_ActiveFunds[[#This Row],[Fund]],5)</f>
        <v>128-6</v>
      </c>
    </row>
    <row r="829" spans="2:4" ht="14.5" x14ac:dyDescent="0.35">
      <c r="B829" s="71" t="s">
        <v>1195</v>
      </c>
      <c r="C829" s="71" t="s">
        <v>1198</v>
      </c>
      <c r="D829" t="str">
        <f>LEFT(Table_clallam_Oversight_ActiveFunds[[#This Row],[Fund]],5)</f>
        <v>131-6</v>
      </c>
    </row>
    <row r="830" spans="2:4" ht="14.5" x14ac:dyDescent="0.35">
      <c r="B830" s="71" t="s">
        <v>1195</v>
      </c>
      <c r="C830" s="71" t="s">
        <v>1107</v>
      </c>
      <c r="D830" t="str">
        <f>LEFT(Table_clallam_Oversight_ActiveFunds[[#This Row],[Fund]],5)</f>
        <v>176-1</v>
      </c>
    </row>
    <row r="831" spans="2:4" ht="14.5" x14ac:dyDescent="0.35">
      <c r="B831" s="71" t="s">
        <v>1195</v>
      </c>
      <c r="C831" s="71" t="s">
        <v>1199</v>
      </c>
      <c r="D831" t="str">
        <f>LEFT(Table_clallam_Oversight_ActiveFunds[[#This Row],[Fund]],5)</f>
        <v>21N-1</v>
      </c>
    </row>
    <row r="832" spans="2:4" ht="14.5" x14ac:dyDescent="0.35">
      <c r="B832" s="71" t="s">
        <v>1195</v>
      </c>
      <c r="C832" s="71" t="s">
        <v>835</v>
      </c>
      <c r="D832" t="str">
        <f>LEFT(Table_clallam_Oversight_ActiveFunds[[#This Row],[Fund]],5)</f>
        <v>23P-1</v>
      </c>
    </row>
    <row r="833" spans="2:4" ht="14.5" x14ac:dyDescent="0.35">
      <c r="B833" s="71" t="s">
        <v>1195</v>
      </c>
      <c r="C833" s="71" t="s">
        <v>1200</v>
      </c>
      <c r="D833" t="str">
        <f>LEFT(Table_clallam_Oversight_ActiveFunds[[#This Row],[Fund]],5)</f>
        <v>24G-6</v>
      </c>
    </row>
    <row r="834" spans="2:4" ht="14.5" x14ac:dyDescent="0.35">
      <c r="B834" s="71" t="s">
        <v>1195</v>
      </c>
      <c r="C834" s="71" t="s">
        <v>767</v>
      </c>
      <c r="D834" t="str">
        <f>LEFT(Table_clallam_Oversight_ActiveFunds[[#This Row],[Fund]],5)</f>
        <v>315-1</v>
      </c>
    </row>
    <row r="835" spans="2:4" ht="14.5" x14ac:dyDescent="0.35">
      <c r="B835" s="71" t="s">
        <v>1195</v>
      </c>
      <c r="C835" s="71" t="s">
        <v>1201</v>
      </c>
      <c r="D835" t="str">
        <f>LEFT(Table_clallam_Oversight_ActiveFunds[[#This Row],[Fund]],5)</f>
        <v>516-6</v>
      </c>
    </row>
    <row r="836" spans="2:4" ht="14.5" x14ac:dyDescent="0.35">
      <c r="B836" s="71" t="s">
        <v>1195</v>
      </c>
      <c r="C836" s="71" t="s">
        <v>706</v>
      </c>
      <c r="D836" t="str">
        <f>LEFT(Table_clallam_Oversight_ActiveFunds[[#This Row],[Fund]],5)</f>
        <v>706-2</v>
      </c>
    </row>
    <row r="837" spans="2:4" ht="14.5" x14ac:dyDescent="0.35">
      <c r="B837" s="71" t="s">
        <v>1195</v>
      </c>
      <c r="C837" s="71" t="s">
        <v>1202</v>
      </c>
      <c r="D837" t="str">
        <f>LEFT(Table_clallam_Oversight_ActiveFunds[[#This Row],[Fund]],5)</f>
        <v>823-6</v>
      </c>
    </row>
    <row r="838" spans="2:4" ht="14.5" x14ac:dyDescent="0.35">
      <c r="B838" s="71" t="s">
        <v>1195</v>
      </c>
      <c r="C838" s="71" t="s">
        <v>666</v>
      </c>
      <c r="D838" t="str">
        <f>LEFT(Table_clallam_Oversight_ActiveFunds[[#This Row],[Fund]],5)</f>
        <v>108-1</v>
      </c>
    </row>
    <row r="839" spans="2:4" ht="14.5" x14ac:dyDescent="0.35">
      <c r="B839" s="71" t="s">
        <v>1203</v>
      </c>
      <c r="C839" s="71" t="s">
        <v>403</v>
      </c>
      <c r="D839" t="str">
        <f>LEFT(Table_clallam_Oversight_ActiveFunds[[#This Row],[Fund]],5)</f>
        <v>001-1</v>
      </c>
    </row>
    <row r="840" spans="2:4" ht="14.5" x14ac:dyDescent="0.35">
      <c r="B840" s="71" t="s">
        <v>1203</v>
      </c>
      <c r="C840" s="71" t="s">
        <v>415</v>
      </c>
      <c r="D840" t="str">
        <f>LEFT(Table_clallam_Oversight_ActiveFunds[[#This Row],[Fund]],5)</f>
        <v>001-2</v>
      </c>
    </row>
    <row r="841" spans="2:4" ht="14.5" x14ac:dyDescent="0.35">
      <c r="B841" s="71" t="s">
        <v>1203</v>
      </c>
      <c r="C841" s="71" t="s">
        <v>684</v>
      </c>
      <c r="D841" t="str">
        <f>LEFT(Table_clallam_Oversight_ActiveFunds[[#This Row],[Fund]],5)</f>
        <v>001-7</v>
      </c>
    </row>
    <row r="842" spans="2:4" ht="14.5" x14ac:dyDescent="0.35">
      <c r="B842" s="71" t="s">
        <v>1203</v>
      </c>
      <c r="C842" s="71" t="s">
        <v>698</v>
      </c>
      <c r="D842" t="str">
        <f>LEFT(Table_clallam_Oversight_ActiveFunds[[#This Row],[Fund]],5)</f>
        <v>001-H</v>
      </c>
    </row>
    <row r="843" spans="2:4" ht="14.5" x14ac:dyDescent="0.35">
      <c r="B843" s="71" t="s">
        <v>1203</v>
      </c>
      <c r="C843" s="71" t="s">
        <v>685</v>
      </c>
      <c r="D843" t="str">
        <f>LEFT(Table_clallam_Oversight_ActiveFunds[[#This Row],[Fund]],5)</f>
        <v>001-X</v>
      </c>
    </row>
    <row r="844" spans="2:4" ht="14.5" x14ac:dyDescent="0.35">
      <c r="B844" s="71" t="s">
        <v>1203</v>
      </c>
      <c r="C844" s="71" t="s">
        <v>1204</v>
      </c>
      <c r="D844" t="str">
        <f>LEFT(Table_clallam_Oversight_ActiveFunds[[#This Row],[Fund]],5)</f>
        <v>119-2</v>
      </c>
    </row>
    <row r="845" spans="2:4" ht="14.5" x14ac:dyDescent="0.35">
      <c r="B845" s="71" t="s">
        <v>1203</v>
      </c>
      <c r="C845" s="71" t="s">
        <v>1205</v>
      </c>
      <c r="D845" t="str">
        <f>LEFT(Table_clallam_Oversight_ActiveFunds[[#This Row],[Fund]],5)</f>
        <v>120-1</v>
      </c>
    </row>
    <row r="846" spans="2:4" ht="14.5" x14ac:dyDescent="0.35">
      <c r="B846" s="71" t="s">
        <v>1203</v>
      </c>
      <c r="C846" s="71" t="s">
        <v>1206</v>
      </c>
      <c r="D846" t="str">
        <f>LEFT(Table_clallam_Oversight_ActiveFunds[[#This Row],[Fund]],5)</f>
        <v>134-1</v>
      </c>
    </row>
    <row r="847" spans="2:4" ht="14.5" x14ac:dyDescent="0.35">
      <c r="B847" s="71" t="s">
        <v>1203</v>
      </c>
      <c r="C847" s="71" t="s">
        <v>1207</v>
      </c>
      <c r="D847" t="str">
        <f>LEFT(Table_clallam_Oversight_ActiveFunds[[#This Row],[Fund]],5)</f>
        <v>16L-6</v>
      </c>
    </row>
    <row r="848" spans="2:4" ht="14.5" x14ac:dyDescent="0.35">
      <c r="B848" s="71" t="s">
        <v>1203</v>
      </c>
      <c r="C848" s="71" t="s">
        <v>1208</v>
      </c>
      <c r="D848" t="str">
        <f>LEFT(Table_clallam_Oversight_ActiveFunds[[#This Row],[Fund]],5)</f>
        <v>22F-1</v>
      </c>
    </row>
    <row r="849" spans="2:4" ht="14.5" x14ac:dyDescent="0.35">
      <c r="B849" s="71" t="s">
        <v>1203</v>
      </c>
      <c r="C849" s="71" t="s">
        <v>703</v>
      </c>
      <c r="D849" t="str">
        <f>LEFT(Table_clallam_Oversight_ActiveFunds[[#This Row],[Fund]],5)</f>
        <v>24J-1</v>
      </c>
    </row>
    <row r="850" spans="2:4" ht="14.5" x14ac:dyDescent="0.35">
      <c r="B850" s="71" t="s">
        <v>1203</v>
      </c>
      <c r="C850" s="71" t="s">
        <v>1209</v>
      </c>
      <c r="D850" t="str">
        <f>LEFT(Table_clallam_Oversight_ActiveFunds[[#This Row],[Fund]],5)</f>
        <v>25B-1</v>
      </c>
    </row>
    <row r="851" spans="2:4" ht="14.5" x14ac:dyDescent="0.35">
      <c r="B851" s="71" t="s">
        <v>1203</v>
      </c>
      <c r="C851" s="71" t="s">
        <v>959</v>
      </c>
      <c r="D851" t="str">
        <f>LEFT(Table_clallam_Oversight_ActiveFunds[[#This Row],[Fund]],5)</f>
        <v>567-1</v>
      </c>
    </row>
    <row r="852" spans="2:4" ht="14.5" x14ac:dyDescent="0.35">
      <c r="B852" s="71" t="s">
        <v>1203</v>
      </c>
      <c r="C852" s="71" t="s">
        <v>706</v>
      </c>
      <c r="D852" t="str">
        <f>LEFT(Table_clallam_Oversight_ActiveFunds[[#This Row],[Fund]],5)</f>
        <v>706-2</v>
      </c>
    </row>
    <row r="853" spans="2:4" ht="14.5" x14ac:dyDescent="0.35">
      <c r="B853" s="71" t="s">
        <v>1210</v>
      </c>
      <c r="C853" s="71" t="s">
        <v>403</v>
      </c>
      <c r="D853" t="str">
        <f>LEFT(Table_clallam_Oversight_ActiveFunds[[#This Row],[Fund]],5)</f>
        <v>001-1</v>
      </c>
    </row>
    <row r="854" spans="2:4" ht="14.5" x14ac:dyDescent="0.35">
      <c r="B854" s="71" t="s">
        <v>1210</v>
      </c>
      <c r="C854" s="71" t="s">
        <v>1211</v>
      </c>
      <c r="D854" t="str">
        <f>LEFT(Table_clallam_Oversight_ActiveFunds[[#This Row],[Fund]],5)</f>
        <v>060-1</v>
      </c>
    </row>
    <row r="855" spans="2:4" ht="14.5" x14ac:dyDescent="0.35">
      <c r="B855" s="71" t="s">
        <v>1210</v>
      </c>
      <c r="C855" s="71" t="s">
        <v>792</v>
      </c>
      <c r="D855" t="str">
        <f>LEFT(Table_clallam_Oversight_ActiveFunds[[#This Row],[Fund]],5)</f>
        <v>08A-1</v>
      </c>
    </row>
    <row r="856" spans="2:4" ht="14.5" x14ac:dyDescent="0.35">
      <c r="B856" s="71" t="s">
        <v>1210</v>
      </c>
      <c r="C856" s="71" t="s">
        <v>1212</v>
      </c>
      <c r="D856" t="str">
        <f>LEFT(Table_clallam_Oversight_ActiveFunds[[#This Row],[Fund]],5)</f>
        <v>11A-6</v>
      </c>
    </row>
    <row r="857" spans="2:4" ht="14.5" x14ac:dyDescent="0.35">
      <c r="B857" s="71" t="s">
        <v>1210</v>
      </c>
      <c r="C857" s="71" t="s">
        <v>1025</v>
      </c>
      <c r="D857" t="str">
        <f>LEFT(Table_clallam_Oversight_ActiveFunds[[#This Row],[Fund]],5)</f>
        <v>145-6</v>
      </c>
    </row>
    <row r="858" spans="2:4" ht="14.5" x14ac:dyDescent="0.35">
      <c r="B858" s="71" t="s">
        <v>1210</v>
      </c>
      <c r="C858" s="71" t="s">
        <v>1026</v>
      </c>
      <c r="D858" t="str">
        <f>LEFT(Table_clallam_Oversight_ActiveFunds[[#This Row],[Fund]],5)</f>
        <v>148-6</v>
      </c>
    </row>
    <row r="859" spans="2:4" ht="14.5" x14ac:dyDescent="0.35">
      <c r="B859" s="71" t="s">
        <v>1210</v>
      </c>
      <c r="C859" s="71" t="s">
        <v>1027</v>
      </c>
      <c r="D859" t="str">
        <f>LEFT(Table_clallam_Oversight_ActiveFunds[[#This Row],[Fund]],5)</f>
        <v>149-6</v>
      </c>
    </row>
    <row r="860" spans="2:4" ht="14.5" x14ac:dyDescent="0.35">
      <c r="B860" s="71" t="s">
        <v>1210</v>
      </c>
      <c r="C860" s="71" t="s">
        <v>703</v>
      </c>
      <c r="D860" t="str">
        <f>LEFT(Table_clallam_Oversight_ActiveFunds[[#This Row],[Fund]],5)</f>
        <v>24J-1</v>
      </c>
    </row>
    <row r="861" spans="2:4" ht="14.5" x14ac:dyDescent="0.35">
      <c r="B861" s="71" t="s">
        <v>1210</v>
      </c>
      <c r="C861" s="71" t="s">
        <v>1213</v>
      </c>
      <c r="D861" t="str">
        <f>LEFT(Table_clallam_Oversight_ActiveFunds[[#This Row],[Fund]],5)</f>
        <v>443-6</v>
      </c>
    </row>
    <row r="862" spans="2:4" ht="14.5" x14ac:dyDescent="0.35">
      <c r="B862" s="71" t="s">
        <v>1210</v>
      </c>
      <c r="C862" s="71" t="s">
        <v>1214</v>
      </c>
      <c r="D862" t="str">
        <f>LEFT(Table_clallam_Oversight_ActiveFunds[[#This Row],[Fund]],5)</f>
        <v>561-6</v>
      </c>
    </row>
  </sheetData>
  <sortState xmlns:xlrd2="http://schemas.microsoft.com/office/spreadsheetml/2017/richdata2" ref="K4:K862">
    <sortCondition ref="K3"/>
  </sortState>
  <dataValidations count="4">
    <dataValidation type="list" allowBlank="1" showInputMessage="1" showErrorMessage="1" sqref="H1" xr:uid="{00000000-0002-0000-0300-000000000000}">
      <formula1>OFFSET(AgencyFund,MATCH((Agency),AgencyFund,0)-1,1,COUNTIF(AgencyFund,Agency))</formula1>
    </dataValidation>
    <dataValidation type="list" allowBlank="1" showInputMessage="1" showErrorMessage="1" sqref="M1" xr:uid="{00000000-0002-0000-0300-000001000000}">
      <formula1>IF(pgmcheck=1,OFFSET(AgencyProgram,MATCH((AgyCode),AgencyProgram,0)-1,4,COUNTIF(AgencyProgram,AgyCode)),PgmList)</formula1>
    </dataValidation>
    <dataValidation type="list" allowBlank="1" showInputMessage="1" showErrorMessage="1" sqref="X15:X19" xr:uid="{00000000-0002-0000-0300-000002000000}">
      <formula1>IF(AND(LEFT(X5,3)="300",LEFT(Y5,3)="030"),$Z$5:$Z$8,"")</formula1>
    </dataValidation>
    <dataValidation type="list" allowBlank="1" showInputMessage="1" showErrorMessage="1" sqref="Z29" xr:uid="{00000000-0002-0000-0300-000003000000}">
      <formula1>IF(AND(LEFT(X13,3)="300",LEFT(Y13,3)="030"),$Z$5:$Z$8,IF(AND(LEFT(X13,3)="300",LEFT(Y13,3)="040"),$Z$9:$Z$12,Z14))</formula1>
    </dataValidation>
  </dataValidation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Information</vt:lpstr>
      <vt:lpstr>FundSplits</vt:lpstr>
      <vt:lpstr>Agency</vt:lpstr>
      <vt:lpstr>AgencyFund</vt:lpstr>
      <vt:lpstr>AgencyList</vt:lpstr>
      <vt:lpstr>AgencyProgram</vt:lpstr>
      <vt:lpstr>AgyChoice</vt:lpstr>
      <vt:lpstr>AgyCode</vt:lpstr>
      <vt:lpstr>ChckAgyExist</vt:lpstr>
      <vt:lpstr>Clear</vt:lpstr>
      <vt:lpstr>Formulas</vt:lpstr>
      <vt:lpstr>FundList</vt:lpstr>
      <vt:lpstr>pgmcheck</vt:lpstr>
      <vt:lpstr>pgmComment</vt:lpstr>
      <vt:lpstr>PgmList</vt:lpstr>
      <vt:lpstr>Start</vt:lpstr>
      <vt:lpstr>Top</vt:lpstr>
    </vt:vector>
  </TitlesOfParts>
  <Company>Washington State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Feltus</dc:creator>
  <cp:lastModifiedBy>Hamilton, Linda (OFM)</cp:lastModifiedBy>
  <cp:lastPrinted>2016-08-31T23:32:42Z</cp:lastPrinted>
  <dcterms:created xsi:type="dcterms:W3CDTF">2016-06-29T21:27:33Z</dcterms:created>
  <dcterms:modified xsi:type="dcterms:W3CDTF">2022-09-06T23:51:17Z</dcterms:modified>
</cp:coreProperties>
</file>