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2" windowWidth="21900" windowHeight="10260"/>
  </bookViews>
  <sheets>
    <sheet name="Cover" sheetId="2" r:id="rId1"/>
    <sheet name="(A) Current Law" sheetId="1" r:id="rId2"/>
    <sheet name="(B) Modified Lid and Levy Base " sheetId="3" r:id="rId3"/>
    <sheet name="(C) Sum of Base &amp; Lid Changes" sheetId="4" r:id="rId4"/>
    <sheet name="(D)Lift to 30%" sheetId="5" r:id="rId5"/>
    <sheet name="(E) Lift to 34%" sheetId="6" r:id="rId6"/>
    <sheet name="(F) Lift to 38%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S" localSheetId="1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 localSheetId="6">#REF!</definedName>
    <definedName name="\S">#REF!</definedName>
    <definedName name="_Fill" localSheetId="1" hidden="1">'[1]2005-06'!#REF!</definedName>
    <definedName name="_Fill" localSheetId="2" hidden="1">'[1]2005-06'!#REF!</definedName>
    <definedName name="_Fill" localSheetId="3" hidden="1">'[1]2005-06'!#REF!</definedName>
    <definedName name="_Fill" localSheetId="4" hidden="1">'[1]2005-06'!#REF!</definedName>
    <definedName name="_Fill" localSheetId="5" hidden="1">'[1]2005-06'!#REF!</definedName>
    <definedName name="_Fill" localSheetId="6" hidden="1">'[1]2005-06'!#REF!</definedName>
    <definedName name="_Fill" hidden="1">'[1]2005-06'!#REF!</definedName>
    <definedName name="_Order1" hidden="1">0</definedName>
    <definedName name="_Order2" hidden="1">0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hidden="1">#REF!</definedName>
    <definedName name="AAVR" localSheetId="2">#REF!</definedName>
    <definedName name="AAVR" localSheetId="3">#REF!</definedName>
    <definedName name="AAVR" localSheetId="4">#REF!</definedName>
    <definedName name="AAVR" localSheetId="5">#REF!</definedName>
    <definedName name="AAVR" localSheetId="6">#REF!</definedName>
    <definedName name="AAVR">#REF!</definedName>
    <definedName name="ActReg">[2]Symbology!$C$10</definedName>
    <definedName name="ActRegCode">[2]Symbology!$C$12</definedName>
    <definedName name="ActRegThemeColor" localSheetId="1">[2]Symbology!#REF!</definedName>
    <definedName name="ActRegThemeColor" localSheetId="2">[2]Symbology!#REF!</definedName>
    <definedName name="ActRegThemeColor" localSheetId="3">[2]Symbology!#REF!</definedName>
    <definedName name="ActRegThemeColor" localSheetId="4">[2]Symbology!#REF!</definedName>
    <definedName name="ActRegThemeColor" localSheetId="5">[2]Symbology!#REF!</definedName>
    <definedName name="ActRegThemeColor" localSheetId="6">[2]Symbology!#REF!</definedName>
    <definedName name="ActRegThemeColor">[2]Symbology!#REF!</definedName>
    <definedName name="ActRegTintandShade" localSheetId="1">[2]Symbology!#REF!</definedName>
    <definedName name="ActRegTintandShade" localSheetId="2">[2]Symbology!#REF!</definedName>
    <definedName name="ActRegTintandShade" localSheetId="3">[2]Symbology!#REF!</definedName>
    <definedName name="ActRegTintandShade" localSheetId="4">[2]Symbology!#REF!</definedName>
    <definedName name="ActRegTintandShade" localSheetId="5">[2]Symbology!#REF!</definedName>
    <definedName name="ActRegTintandShade" localSheetId="6">[2]Symbology!#REF!</definedName>
    <definedName name="ActRegTintandShade">[2]Symbology!#REF!</definedName>
    <definedName name="ActRegValue">[2]Symbology!$C$11</definedName>
    <definedName name="Categ1">[2]Data!$L$15</definedName>
    <definedName name="Categ2">[2]Data!$L$16</definedName>
    <definedName name="Categ3">[2]Data!$L$17</definedName>
    <definedName name="Categ4">[2]Data!$L$18</definedName>
    <definedName name="Categ5">[2]Data!$L$19</definedName>
    <definedName name="COAAV" localSheetId="1">[3]AAV!#REF!</definedName>
    <definedName name="COAAV" localSheetId="2">[3]AAV!#REF!</definedName>
    <definedName name="COAAV" localSheetId="3">[3]AAV!#REF!</definedName>
    <definedName name="COAAV" localSheetId="4">[3]AAV!#REF!</definedName>
    <definedName name="COAAV" localSheetId="5">[3]AAV!#REF!</definedName>
    <definedName name="COAAV" localSheetId="6">[3]AAV!#REF!</definedName>
    <definedName name="COAAV">#REF!</definedName>
    <definedName name="COAAV2" localSheetId="1">[4]AAV!#REF!</definedName>
    <definedName name="COAAV2" localSheetId="2">[4]AAV!#REF!</definedName>
    <definedName name="COAAV2" localSheetId="3">[4]AAV!#REF!</definedName>
    <definedName name="COAAV2" localSheetId="4">[4]AAV!#REF!</definedName>
    <definedName name="COAAV2" localSheetId="5">[4]AAV!#REF!</definedName>
    <definedName name="COAAV2" localSheetId="6">[4]AAV!#REF!</definedName>
    <definedName name="COAAV2">[4]AAV!#REF!</definedName>
    <definedName name="Color1b">[2]Data!$I$15</definedName>
    <definedName name="Color2b">[2]Data!$I$16</definedName>
    <definedName name="Color3b">[2]Data!$I$17</definedName>
    <definedName name="Color4b">[2]Data!$I$18</definedName>
    <definedName name="Color5b">[2]Data!$I$19</definedName>
    <definedName name="ColorValues">[2]Symbology!$D$2:$E$6</definedName>
    <definedName name="Header1">[2]Data!$N$15</definedName>
    <definedName name="Header2">[2]Data!$N$16</definedName>
    <definedName name="Header3">[2]Data!$N$17</definedName>
    <definedName name="INFLR" localSheetId="1">#REF!</definedName>
    <definedName name="INFLR" localSheetId="2">#REF!</definedName>
    <definedName name="INFLR" localSheetId="3">#REF!</definedName>
    <definedName name="INFLR" localSheetId="4">#REF!</definedName>
    <definedName name="INFLR" localSheetId="5">#REF!</definedName>
    <definedName name="INFLR" localSheetId="6">#REF!</definedName>
    <definedName name="INFLR">#REF!</definedName>
    <definedName name="LBASER" localSheetId="1">#REF!</definedName>
    <definedName name="LBASER" localSheetId="2">#REF!</definedName>
    <definedName name="LBASER" localSheetId="3">#REF!</definedName>
    <definedName name="LBASER" localSheetId="4">#REF!</definedName>
    <definedName name="LBASER" localSheetId="5">#REF!</definedName>
    <definedName name="LBASER" localSheetId="6">#REF!</definedName>
    <definedName name="LBASER">#REF!</definedName>
    <definedName name="Legend1" localSheetId="1">#REF!</definedName>
    <definedName name="Legend1" localSheetId="2">#REF!</definedName>
    <definedName name="Legend1" localSheetId="3">#REF!</definedName>
    <definedName name="Legend1" localSheetId="4">#REF!</definedName>
    <definedName name="Legend1" localSheetId="5">#REF!</definedName>
    <definedName name="Legend1" localSheetId="6">#REF!</definedName>
    <definedName name="Legend1">#REF!</definedName>
    <definedName name="Legend2" localSheetId="1">#REF!</definedName>
    <definedName name="Legend2" localSheetId="2">#REF!</definedName>
    <definedName name="Legend2" localSheetId="3">#REF!</definedName>
    <definedName name="Legend2" localSheetId="4">#REF!</definedName>
    <definedName name="Legend2" localSheetId="5">#REF!</definedName>
    <definedName name="Legend2" localSheetId="6">#REF!</definedName>
    <definedName name="Legend2">#REF!</definedName>
    <definedName name="Legend3" localSheetId="1">#REF!</definedName>
    <definedName name="Legend3" localSheetId="2">#REF!</definedName>
    <definedName name="Legend3" localSheetId="3">#REF!</definedName>
    <definedName name="Legend3" localSheetId="4">#REF!</definedName>
    <definedName name="Legend3" localSheetId="5">#REF!</definedName>
    <definedName name="Legend3" localSheetId="6">#REF!</definedName>
    <definedName name="Legend3">#REF!</definedName>
    <definedName name="Legend4" localSheetId="1">#REF!</definedName>
    <definedName name="Legend4" localSheetId="2">#REF!</definedName>
    <definedName name="Legend4" localSheetId="3">#REF!</definedName>
    <definedName name="Legend4" localSheetId="4">#REF!</definedName>
    <definedName name="Legend4" localSheetId="5">#REF!</definedName>
    <definedName name="Legend4" localSheetId="6">#REF!</definedName>
    <definedName name="Legend4">#REF!</definedName>
    <definedName name="Legend5" localSheetId="1">#REF!</definedName>
    <definedName name="Legend5" localSheetId="2">#REF!</definedName>
    <definedName name="Legend5" localSheetId="3">#REF!</definedName>
    <definedName name="Legend5" localSheetId="4">#REF!</definedName>
    <definedName name="Legend5" localSheetId="5">#REF!</definedName>
    <definedName name="Legend5" localSheetId="6">#REF!</definedName>
    <definedName name="Legend5">#REF!</definedName>
    <definedName name="Levy_Max" localSheetId="2">#REF!</definedName>
    <definedName name="Levy_Max" localSheetId="3">#REF!</definedName>
    <definedName name="Levy_Max" localSheetId="4">#REF!</definedName>
    <definedName name="Levy_Max" localSheetId="5">#REF!</definedName>
    <definedName name="Levy_Max" localSheetId="6">#REF!</definedName>
    <definedName name="Levy_Max">#REF!</definedName>
    <definedName name="Minimum2">[2]Data!$J$16</definedName>
    <definedName name="Minimum3">[2]Data!$J$17</definedName>
    <definedName name="Minimum4">[2]Data!$J$18</definedName>
    <definedName name="Minimum5">[2]Data!$J$19</definedName>
    <definedName name="_xlnm.Print_Area" localSheetId="1">'(A) Current Law'!$A$1:$W$303</definedName>
    <definedName name="_xlnm.Print_Area" localSheetId="2">'(B) Modified Lid and Levy Base '!$A$1:$W$303</definedName>
    <definedName name="_xlnm.Print_Area" localSheetId="3">'(C) Sum of Base &amp; Lid Changes'!$A$1:$J$303</definedName>
    <definedName name="_xlnm.Print_Area" localSheetId="4">'(D)Lift to 30%'!$A$1:$AB$303</definedName>
    <definedName name="_xlnm.Print_Area" localSheetId="5">'(E) Lift to 34%'!$A$1:$AB$303</definedName>
    <definedName name="_xlnm.Print_Area" localSheetId="6">'(F) Lift to 38%'!$A$1:$U$303</definedName>
    <definedName name="_xlnm.Print_Area" localSheetId="0">Cover!$A$7:$P$23</definedName>
    <definedName name="_xlnm.Print_Titles" localSheetId="1">'(A) Current Law'!$1:$6</definedName>
    <definedName name="_xlnm.Print_Titles" localSheetId="2">'(B) Modified Lid and Levy Base '!$1:$6</definedName>
    <definedName name="_xlnm.Print_Titles" localSheetId="3">'(C) Sum of Base &amp; Lid Changes'!$1:$6</definedName>
    <definedName name="_xlnm.Print_Titles" localSheetId="4">'(D)Lift to 30%'!$1:$6</definedName>
    <definedName name="_xlnm.Print_Titles" localSheetId="5">'(E) Lift to 34%'!$1:$6</definedName>
    <definedName name="_xlnm.Print_Titles" localSheetId="6">'(F) Lift to 38%'!$1:$6</definedName>
    <definedName name="RegDataColor">[2]Data!$B$3:$E$298</definedName>
    <definedName name="sending">[5]Nonhigh!$T$12:$U$60</definedName>
    <definedName name="SENDP213" localSheetId="1">#REF!</definedName>
    <definedName name="SENDP213" localSheetId="2">#REF!</definedName>
    <definedName name="SENDP213" localSheetId="3">#REF!</definedName>
    <definedName name="SENDP213" localSheetId="4">#REF!</definedName>
    <definedName name="SENDP213" localSheetId="5">#REF!</definedName>
    <definedName name="SENDP213" localSheetId="6">#REF!</definedName>
    <definedName name="SENDP213">#REF!</definedName>
    <definedName name="serving">[5]Nonhigh!$P$12:$Q$98</definedName>
    <definedName name="SERVP213" localSheetId="1">#REF!</definedName>
    <definedName name="SERVP213" localSheetId="2">#REF!</definedName>
    <definedName name="SERVP213" localSheetId="3">#REF!</definedName>
    <definedName name="SERVP213" localSheetId="4">#REF!</definedName>
    <definedName name="SERVP213" localSheetId="5">#REF!</definedName>
    <definedName name="SERVP213" localSheetId="6">#REF!</definedName>
    <definedName name="SERVP213">#REF!</definedName>
    <definedName name="TextColor">[2]Misc!$L$8:$M$43</definedName>
    <definedName name="Top" localSheetId="1">#REF!</definedName>
    <definedName name="Top" localSheetId="2">#REF!</definedName>
    <definedName name="Top" localSheetId="3">#REF!</definedName>
    <definedName name="Top" localSheetId="4">#REF!</definedName>
    <definedName name="Top" localSheetId="5">#REF!</definedName>
    <definedName name="Top" localSheetId="6">#REF!</definedName>
    <definedName name="Top">#REF!</definedName>
    <definedName name="TRANR" localSheetId="1">#REF!</definedName>
    <definedName name="TRANR" localSheetId="2">#REF!</definedName>
    <definedName name="TRANR" localSheetId="3">#REF!</definedName>
    <definedName name="TRANR" localSheetId="4">#REF!</definedName>
    <definedName name="TRANR" localSheetId="5">#REF!</definedName>
    <definedName name="TRANR" localSheetId="6">#REF!</definedName>
    <definedName name="TRANR">#REF!</definedName>
    <definedName name="VALR" localSheetId="2">#REF!</definedName>
    <definedName name="VALR" localSheetId="3">#REF!</definedName>
    <definedName name="VALR" localSheetId="4">#REF!</definedName>
    <definedName name="VALR" localSheetId="5">#REF!</definedName>
    <definedName name="VALR" localSheetId="6">#REF!</definedName>
    <definedName name="VALR">#REF!</definedName>
    <definedName name="whatever" localSheetId="1">[6]AAV!#REF!</definedName>
    <definedName name="whatever" localSheetId="2">[6]AAV!#REF!</definedName>
    <definedName name="whatever" localSheetId="3">[6]AAV!#REF!</definedName>
    <definedName name="whatever" localSheetId="4">[6]AAV!#REF!</definedName>
    <definedName name="whatever" localSheetId="5">[6]AAV!#REF!</definedName>
    <definedName name="whatever" localSheetId="6">[6]AAV!#REF!</definedName>
    <definedName name="whatever">[6]AAV!#REF!</definedName>
  </definedNames>
  <calcPr calcId="125725"/>
</workbook>
</file>

<file path=xl/calcChain.xml><?xml version="1.0" encoding="utf-8"?>
<calcChain xmlns="http://schemas.openxmlformats.org/spreadsheetml/2006/main">
  <c r="K22" i="7"/>
  <c r="AA303"/>
  <c r="Z303"/>
  <c r="X303"/>
  <c r="W303"/>
  <c r="U303"/>
  <c r="S303"/>
  <c r="R303"/>
  <c r="AB303" s="1"/>
  <c r="Q303"/>
  <c r="N303"/>
  <c r="Y303" s="1"/>
  <c r="K303"/>
  <c r="J303"/>
  <c r="AA302"/>
  <c r="Z302"/>
  <c r="X302"/>
  <c r="W302"/>
  <c r="U302"/>
  <c r="S302"/>
  <c r="R302"/>
  <c r="AB302" s="1"/>
  <c r="Q302"/>
  <c r="N302"/>
  <c r="Y302" s="1"/>
  <c r="K302"/>
  <c r="J302"/>
  <c r="AA301"/>
  <c r="Z301"/>
  <c r="X301"/>
  <c r="W301"/>
  <c r="U301"/>
  <c r="S301"/>
  <c r="R301"/>
  <c r="AB301" s="1"/>
  <c r="Q301"/>
  <c r="N301"/>
  <c r="Y301" s="1"/>
  <c r="K301"/>
  <c r="J301"/>
  <c r="AA300"/>
  <c r="Z300"/>
  <c r="X300"/>
  <c r="W300"/>
  <c r="U300"/>
  <c r="S300"/>
  <c r="R300"/>
  <c r="AB300" s="1"/>
  <c r="Q300"/>
  <c r="N300"/>
  <c r="Y300" s="1"/>
  <c r="K300"/>
  <c r="J300"/>
  <c r="AA299"/>
  <c r="Z299"/>
  <c r="X299"/>
  <c r="W299"/>
  <c r="U299"/>
  <c r="S299"/>
  <c r="R299"/>
  <c r="AB299" s="1"/>
  <c r="Q299"/>
  <c r="N299"/>
  <c r="Y299" s="1"/>
  <c r="K299"/>
  <c r="J299"/>
  <c r="AA298"/>
  <c r="Z298"/>
  <c r="X298"/>
  <c r="W298"/>
  <c r="U298"/>
  <c r="S298"/>
  <c r="R298"/>
  <c r="AB298" s="1"/>
  <c r="Q298"/>
  <c r="N298"/>
  <c r="Y298" s="1"/>
  <c r="K298"/>
  <c r="J298"/>
  <c r="AA297"/>
  <c r="Z297"/>
  <c r="X297"/>
  <c r="W297"/>
  <c r="U297"/>
  <c r="S297"/>
  <c r="R297"/>
  <c r="AB297" s="1"/>
  <c r="Q297"/>
  <c r="N297"/>
  <c r="Y297" s="1"/>
  <c r="K297"/>
  <c r="J297"/>
  <c r="AA296"/>
  <c r="Z296"/>
  <c r="X296"/>
  <c r="W296"/>
  <c r="U296"/>
  <c r="S296"/>
  <c r="R296"/>
  <c r="AB296" s="1"/>
  <c r="Q296"/>
  <c r="N296"/>
  <c r="Y296" s="1"/>
  <c r="K296"/>
  <c r="J296"/>
  <c r="AA295"/>
  <c r="Z295"/>
  <c r="X295"/>
  <c r="W295"/>
  <c r="U295"/>
  <c r="S295"/>
  <c r="R295"/>
  <c r="AB295" s="1"/>
  <c r="Q295"/>
  <c r="N295"/>
  <c r="Y295" s="1"/>
  <c r="K295"/>
  <c r="J295"/>
  <c r="AA294"/>
  <c r="Z294"/>
  <c r="X294"/>
  <c r="W294"/>
  <c r="U294"/>
  <c r="S294"/>
  <c r="R294"/>
  <c r="AB294" s="1"/>
  <c r="Q294"/>
  <c r="N294"/>
  <c r="Y294" s="1"/>
  <c r="K294"/>
  <c r="J294"/>
  <c r="AA293"/>
  <c r="Z293"/>
  <c r="X293"/>
  <c r="W293"/>
  <c r="U293"/>
  <c r="S293"/>
  <c r="R293"/>
  <c r="AB293" s="1"/>
  <c r="Q293"/>
  <c r="N293"/>
  <c r="Y293" s="1"/>
  <c r="K293"/>
  <c r="J293"/>
  <c r="AA292"/>
  <c r="Z292"/>
  <c r="X292"/>
  <c r="W292"/>
  <c r="U292"/>
  <c r="S292"/>
  <c r="R292"/>
  <c r="AB292" s="1"/>
  <c r="Q292"/>
  <c r="N292"/>
  <c r="Y292" s="1"/>
  <c r="K292"/>
  <c r="J292"/>
  <c r="AA291"/>
  <c r="Z291"/>
  <c r="X291"/>
  <c r="W291"/>
  <c r="U291"/>
  <c r="S291"/>
  <c r="R291"/>
  <c r="AB291" s="1"/>
  <c r="Q291"/>
  <c r="N291"/>
  <c r="Y291" s="1"/>
  <c r="K291"/>
  <c r="J291"/>
  <c r="AA290"/>
  <c r="Z290"/>
  <c r="X290"/>
  <c r="W290"/>
  <c r="U290"/>
  <c r="S290"/>
  <c r="R290"/>
  <c r="AB290" s="1"/>
  <c r="Q290"/>
  <c r="N290"/>
  <c r="Y290" s="1"/>
  <c r="K290"/>
  <c r="J290"/>
  <c r="AA289"/>
  <c r="Z289"/>
  <c r="X289"/>
  <c r="W289"/>
  <c r="U289"/>
  <c r="S289"/>
  <c r="R289"/>
  <c r="AB289" s="1"/>
  <c r="Q289"/>
  <c r="N289"/>
  <c r="Y289" s="1"/>
  <c r="K289"/>
  <c r="J289"/>
  <c r="AA288"/>
  <c r="Z288"/>
  <c r="X288"/>
  <c r="W288"/>
  <c r="U288"/>
  <c r="S288"/>
  <c r="R288"/>
  <c r="AB288" s="1"/>
  <c r="Q288"/>
  <c r="N288"/>
  <c r="Y288" s="1"/>
  <c r="K288"/>
  <c r="J288"/>
  <c r="AA287"/>
  <c r="Z287"/>
  <c r="X287"/>
  <c r="W287"/>
  <c r="U287"/>
  <c r="S287"/>
  <c r="R287"/>
  <c r="AB287" s="1"/>
  <c r="Q287"/>
  <c r="N287"/>
  <c r="Y287" s="1"/>
  <c r="K287"/>
  <c r="J287"/>
  <c r="AA286"/>
  <c r="Z286"/>
  <c r="X286"/>
  <c r="W286"/>
  <c r="U286"/>
  <c r="S286"/>
  <c r="R286"/>
  <c r="AB286" s="1"/>
  <c r="Q286"/>
  <c r="N286"/>
  <c r="Y286" s="1"/>
  <c r="K286"/>
  <c r="J286"/>
  <c r="AA285"/>
  <c r="Z285"/>
  <c r="X285"/>
  <c r="W285"/>
  <c r="U285"/>
  <c r="S285"/>
  <c r="R285"/>
  <c r="AB285" s="1"/>
  <c r="Q285"/>
  <c r="N285"/>
  <c r="Y285" s="1"/>
  <c r="K285"/>
  <c r="J285"/>
  <c r="AA284"/>
  <c r="Z284"/>
  <c r="X284"/>
  <c r="W284"/>
  <c r="U284"/>
  <c r="S284"/>
  <c r="R284"/>
  <c r="AB284" s="1"/>
  <c r="Q284"/>
  <c r="N284"/>
  <c r="Y284" s="1"/>
  <c r="K284"/>
  <c r="J284"/>
  <c r="AA283"/>
  <c r="Z283"/>
  <c r="X283"/>
  <c r="W283"/>
  <c r="U283"/>
  <c r="S283"/>
  <c r="R283"/>
  <c r="AB283" s="1"/>
  <c r="Q283"/>
  <c r="N283"/>
  <c r="Y283" s="1"/>
  <c r="K283"/>
  <c r="J283"/>
  <c r="AA282"/>
  <c r="Z282"/>
  <c r="X282"/>
  <c r="W282"/>
  <c r="U282"/>
  <c r="S282"/>
  <c r="R282"/>
  <c r="AB282" s="1"/>
  <c r="Q282"/>
  <c r="N282"/>
  <c r="Y282" s="1"/>
  <c r="K282"/>
  <c r="J282"/>
  <c r="AA281"/>
  <c r="Z281"/>
  <c r="X281"/>
  <c r="W281"/>
  <c r="U281"/>
  <c r="S281"/>
  <c r="R281"/>
  <c r="AB281" s="1"/>
  <c r="Q281"/>
  <c r="N281"/>
  <c r="Y281" s="1"/>
  <c r="K281"/>
  <c r="J281"/>
  <c r="AA280"/>
  <c r="Z280"/>
  <c r="X280"/>
  <c r="W280"/>
  <c r="U280"/>
  <c r="S280"/>
  <c r="R280"/>
  <c r="AB280" s="1"/>
  <c r="Q280"/>
  <c r="N280"/>
  <c r="Y280" s="1"/>
  <c r="K280"/>
  <c r="J280"/>
  <c r="AA279"/>
  <c r="Z279"/>
  <c r="X279"/>
  <c r="W279"/>
  <c r="U279"/>
  <c r="S279"/>
  <c r="R279"/>
  <c r="AB279" s="1"/>
  <c r="Q279"/>
  <c r="N279"/>
  <c r="Y279" s="1"/>
  <c r="K279"/>
  <c r="J279"/>
  <c r="AA278"/>
  <c r="Z278"/>
  <c r="X278"/>
  <c r="W278"/>
  <c r="U278"/>
  <c r="S278"/>
  <c r="R278"/>
  <c r="AB278" s="1"/>
  <c r="Q278"/>
  <c r="N278"/>
  <c r="Y278" s="1"/>
  <c r="K278"/>
  <c r="J278"/>
  <c r="AA277"/>
  <c r="Z277"/>
  <c r="X277"/>
  <c r="W277"/>
  <c r="U277"/>
  <c r="S277"/>
  <c r="R277"/>
  <c r="AB277" s="1"/>
  <c r="Q277"/>
  <c r="N277"/>
  <c r="Y277" s="1"/>
  <c r="K277"/>
  <c r="J277"/>
  <c r="AA276"/>
  <c r="Z276"/>
  <c r="X276"/>
  <c r="W276"/>
  <c r="U276"/>
  <c r="S276"/>
  <c r="R276"/>
  <c r="AB276" s="1"/>
  <c r="Q276"/>
  <c r="N276"/>
  <c r="Y276" s="1"/>
  <c r="K276"/>
  <c r="J276"/>
  <c r="AA275"/>
  <c r="Z275"/>
  <c r="X275"/>
  <c r="W275"/>
  <c r="U275"/>
  <c r="S275"/>
  <c r="R275"/>
  <c r="AB275" s="1"/>
  <c r="Q275"/>
  <c r="N275"/>
  <c r="Y275" s="1"/>
  <c r="K275"/>
  <c r="J275"/>
  <c r="AB274"/>
  <c r="AA274"/>
  <c r="Z274"/>
  <c r="Y274"/>
  <c r="X274"/>
  <c r="W274"/>
  <c r="U274"/>
  <c r="K274"/>
  <c r="AA273"/>
  <c r="Z273"/>
  <c r="X273"/>
  <c r="W273"/>
  <c r="U273"/>
  <c r="S273"/>
  <c r="R273"/>
  <c r="AB273" s="1"/>
  <c r="Q273"/>
  <c r="N273"/>
  <c r="Y273" s="1"/>
  <c r="K273"/>
  <c r="J273"/>
  <c r="AA272"/>
  <c r="Z272"/>
  <c r="X272"/>
  <c r="W272"/>
  <c r="U272"/>
  <c r="S272"/>
  <c r="R272"/>
  <c r="AB272" s="1"/>
  <c r="Q272"/>
  <c r="N272"/>
  <c r="Y272" s="1"/>
  <c r="K272"/>
  <c r="J272"/>
  <c r="AA271"/>
  <c r="Z271"/>
  <c r="X271"/>
  <c r="W271"/>
  <c r="U271"/>
  <c r="S271"/>
  <c r="R271"/>
  <c r="AB271" s="1"/>
  <c r="Q271"/>
  <c r="N271"/>
  <c r="Y271" s="1"/>
  <c r="K271"/>
  <c r="J271"/>
  <c r="AA270"/>
  <c r="Z270"/>
  <c r="X270"/>
  <c r="W270"/>
  <c r="U270"/>
  <c r="S270"/>
  <c r="R270"/>
  <c r="AB270" s="1"/>
  <c r="Q270"/>
  <c r="N270"/>
  <c r="Y270" s="1"/>
  <c r="K270"/>
  <c r="J270"/>
  <c r="AA269"/>
  <c r="Z269"/>
  <c r="X269"/>
  <c r="W269"/>
  <c r="U269"/>
  <c r="S269"/>
  <c r="R269"/>
  <c r="AB269" s="1"/>
  <c r="Q269"/>
  <c r="N269"/>
  <c r="Y269" s="1"/>
  <c r="K269"/>
  <c r="J269"/>
  <c r="AA268"/>
  <c r="Z268"/>
  <c r="X268"/>
  <c r="W268"/>
  <c r="U268"/>
  <c r="S268"/>
  <c r="R268"/>
  <c r="AB268" s="1"/>
  <c r="Q268"/>
  <c r="N268"/>
  <c r="Y268" s="1"/>
  <c r="K268"/>
  <c r="J268"/>
  <c r="AA267"/>
  <c r="Z267"/>
  <c r="X267"/>
  <c r="W267"/>
  <c r="U267"/>
  <c r="S267"/>
  <c r="R267"/>
  <c r="AB267" s="1"/>
  <c r="Q267"/>
  <c r="N267"/>
  <c r="Y267" s="1"/>
  <c r="K267"/>
  <c r="J267"/>
  <c r="AA266"/>
  <c r="Z266"/>
  <c r="X266"/>
  <c r="W266"/>
  <c r="U266"/>
  <c r="S266"/>
  <c r="R266"/>
  <c r="AB266" s="1"/>
  <c r="Q266"/>
  <c r="N266"/>
  <c r="Y266" s="1"/>
  <c r="K266"/>
  <c r="J266"/>
  <c r="AA265"/>
  <c r="Z265"/>
  <c r="X265"/>
  <c r="W265"/>
  <c r="U265"/>
  <c r="S265"/>
  <c r="R265"/>
  <c r="AB265" s="1"/>
  <c r="Q265"/>
  <c r="N265"/>
  <c r="Y265" s="1"/>
  <c r="K265"/>
  <c r="J265"/>
  <c r="AA264"/>
  <c r="Z264"/>
  <c r="X264"/>
  <c r="W264"/>
  <c r="U264"/>
  <c r="S264"/>
  <c r="R264"/>
  <c r="AB264" s="1"/>
  <c r="Q264"/>
  <c r="N264"/>
  <c r="Y264" s="1"/>
  <c r="K264"/>
  <c r="J264"/>
  <c r="AA263"/>
  <c r="Z263"/>
  <c r="X263"/>
  <c r="W263"/>
  <c r="U263"/>
  <c r="S263"/>
  <c r="R263"/>
  <c r="AB263" s="1"/>
  <c r="Q263"/>
  <c r="N263"/>
  <c r="Y263" s="1"/>
  <c r="K263"/>
  <c r="J263"/>
  <c r="AA262"/>
  <c r="Z262"/>
  <c r="X262"/>
  <c r="W262"/>
  <c r="U262"/>
  <c r="S262"/>
  <c r="R262"/>
  <c r="AB262" s="1"/>
  <c r="Q262"/>
  <c r="N262"/>
  <c r="Y262" s="1"/>
  <c r="K262"/>
  <c r="J262"/>
  <c r="AA261"/>
  <c r="Z261"/>
  <c r="X261"/>
  <c r="W261"/>
  <c r="U261"/>
  <c r="S261"/>
  <c r="R261"/>
  <c r="AB261" s="1"/>
  <c r="Q261"/>
  <c r="N261"/>
  <c r="Y261" s="1"/>
  <c r="K261"/>
  <c r="J261"/>
  <c r="AA260"/>
  <c r="Z260"/>
  <c r="X260"/>
  <c r="W260"/>
  <c r="U260"/>
  <c r="S260"/>
  <c r="R260"/>
  <c r="AB260" s="1"/>
  <c r="Q260"/>
  <c r="N260"/>
  <c r="Y260" s="1"/>
  <c r="K260"/>
  <c r="J260"/>
  <c r="AA259"/>
  <c r="Z259"/>
  <c r="X259"/>
  <c r="W259"/>
  <c r="U259"/>
  <c r="S259"/>
  <c r="R259"/>
  <c r="AB259" s="1"/>
  <c r="Q259"/>
  <c r="N259"/>
  <c r="Y259" s="1"/>
  <c r="K259"/>
  <c r="J259"/>
  <c r="AA258"/>
  <c r="Z258"/>
  <c r="X258"/>
  <c r="W258"/>
  <c r="U258"/>
  <c r="S258"/>
  <c r="R258"/>
  <c r="AB258" s="1"/>
  <c r="Q258"/>
  <c r="N258"/>
  <c r="Y258" s="1"/>
  <c r="K258"/>
  <c r="J258"/>
  <c r="AA257"/>
  <c r="Z257"/>
  <c r="X257"/>
  <c r="W257"/>
  <c r="U257"/>
  <c r="S257"/>
  <c r="R257"/>
  <c r="AB257" s="1"/>
  <c r="Q257"/>
  <c r="N257"/>
  <c r="Y257" s="1"/>
  <c r="K257"/>
  <c r="J257"/>
  <c r="AA256"/>
  <c r="Z256"/>
  <c r="X256"/>
  <c r="W256"/>
  <c r="U256"/>
  <c r="S256"/>
  <c r="R256"/>
  <c r="AB256" s="1"/>
  <c r="Q256"/>
  <c r="N256"/>
  <c r="Y256" s="1"/>
  <c r="K256"/>
  <c r="J256"/>
  <c r="AA255"/>
  <c r="Z255"/>
  <c r="X255"/>
  <c r="W255"/>
  <c r="U255"/>
  <c r="S255"/>
  <c r="R255"/>
  <c r="AB255" s="1"/>
  <c r="Q255"/>
  <c r="N255"/>
  <c r="Y255" s="1"/>
  <c r="K255"/>
  <c r="J255"/>
  <c r="AA254"/>
  <c r="Z254"/>
  <c r="X254"/>
  <c r="W254"/>
  <c r="U254"/>
  <c r="S254"/>
  <c r="R254"/>
  <c r="AB254" s="1"/>
  <c r="Q254"/>
  <c r="N254"/>
  <c r="Y254" s="1"/>
  <c r="K254"/>
  <c r="J254"/>
  <c r="AA253"/>
  <c r="Z253"/>
  <c r="X253"/>
  <c r="W253"/>
  <c r="U253"/>
  <c r="S253"/>
  <c r="R253"/>
  <c r="AB253" s="1"/>
  <c r="Q253"/>
  <c r="N253"/>
  <c r="Y253" s="1"/>
  <c r="K253"/>
  <c r="J253"/>
  <c r="AA252"/>
  <c r="Z252"/>
  <c r="X252"/>
  <c r="W252"/>
  <c r="U252"/>
  <c r="S252"/>
  <c r="R252"/>
  <c r="AB252" s="1"/>
  <c r="Q252"/>
  <c r="N252"/>
  <c r="Y252" s="1"/>
  <c r="K252"/>
  <c r="J252"/>
  <c r="AA251"/>
  <c r="Z251"/>
  <c r="X251"/>
  <c r="W251"/>
  <c r="U251"/>
  <c r="S251"/>
  <c r="R251"/>
  <c r="AB251" s="1"/>
  <c r="Q251"/>
  <c r="N251"/>
  <c r="Y251" s="1"/>
  <c r="K251"/>
  <c r="J251"/>
  <c r="AA250"/>
  <c r="Z250"/>
  <c r="X250"/>
  <c r="W250"/>
  <c r="U250"/>
  <c r="S250"/>
  <c r="R250"/>
  <c r="AB250" s="1"/>
  <c r="Q250"/>
  <c r="N250"/>
  <c r="Y250" s="1"/>
  <c r="K250"/>
  <c r="J250"/>
  <c r="AA249"/>
  <c r="Z249"/>
  <c r="X249"/>
  <c r="W249"/>
  <c r="U249"/>
  <c r="S249"/>
  <c r="R249"/>
  <c r="AB249" s="1"/>
  <c r="Q249"/>
  <c r="N249"/>
  <c r="Y249" s="1"/>
  <c r="K249"/>
  <c r="J249"/>
  <c r="AA248"/>
  <c r="Z248"/>
  <c r="X248"/>
  <c r="W248"/>
  <c r="U248"/>
  <c r="S248"/>
  <c r="R248"/>
  <c r="AB248" s="1"/>
  <c r="Q248"/>
  <c r="N248"/>
  <c r="Y248" s="1"/>
  <c r="K248"/>
  <c r="J248"/>
  <c r="AA247"/>
  <c r="Z247"/>
  <c r="X247"/>
  <c r="W247"/>
  <c r="U247"/>
  <c r="S247"/>
  <c r="R247"/>
  <c r="AB247" s="1"/>
  <c r="Q247"/>
  <c r="N247"/>
  <c r="Y247" s="1"/>
  <c r="K247"/>
  <c r="J247"/>
  <c r="AA246"/>
  <c r="Z246"/>
  <c r="X246"/>
  <c r="W246"/>
  <c r="U246"/>
  <c r="S246"/>
  <c r="R246"/>
  <c r="AB246" s="1"/>
  <c r="Q246"/>
  <c r="N246"/>
  <c r="Y246" s="1"/>
  <c r="K246"/>
  <c r="J246"/>
  <c r="AA245"/>
  <c r="Z245"/>
  <c r="X245"/>
  <c r="W245"/>
  <c r="U245"/>
  <c r="S245"/>
  <c r="R245"/>
  <c r="AB245" s="1"/>
  <c r="Q245"/>
  <c r="N245"/>
  <c r="Y245" s="1"/>
  <c r="K245"/>
  <c r="J245"/>
  <c r="AA244"/>
  <c r="Z244"/>
  <c r="X244"/>
  <c r="W244"/>
  <c r="U244"/>
  <c r="S244"/>
  <c r="R244"/>
  <c r="AB244" s="1"/>
  <c r="Q244"/>
  <c r="N244"/>
  <c r="Y244" s="1"/>
  <c r="K244"/>
  <c r="J244"/>
  <c r="AA243"/>
  <c r="Z243"/>
  <c r="X243"/>
  <c r="W243"/>
  <c r="U243"/>
  <c r="S243"/>
  <c r="R243"/>
  <c r="AB243" s="1"/>
  <c r="Q243"/>
  <c r="N243"/>
  <c r="Y243" s="1"/>
  <c r="K243"/>
  <c r="J243"/>
  <c r="AA242"/>
  <c r="Z242"/>
  <c r="X242"/>
  <c r="W242"/>
  <c r="U242"/>
  <c r="S242"/>
  <c r="R242"/>
  <c r="AB242" s="1"/>
  <c r="Q242"/>
  <c r="N242"/>
  <c r="Y242" s="1"/>
  <c r="K242"/>
  <c r="J242"/>
  <c r="AA241"/>
  <c r="Z241"/>
  <c r="X241"/>
  <c r="W241"/>
  <c r="U241"/>
  <c r="S241"/>
  <c r="R241"/>
  <c r="AB241" s="1"/>
  <c r="Q241"/>
  <c r="N241"/>
  <c r="Y241" s="1"/>
  <c r="K241"/>
  <c r="J241"/>
  <c r="AA240"/>
  <c r="Z240"/>
  <c r="X240"/>
  <c r="W240"/>
  <c r="U240"/>
  <c r="S240"/>
  <c r="R240"/>
  <c r="AB240" s="1"/>
  <c r="Q240"/>
  <c r="N240"/>
  <c r="Y240" s="1"/>
  <c r="K240"/>
  <c r="J240"/>
  <c r="AA239"/>
  <c r="Z239"/>
  <c r="X239"/>
  <c r="W239"/>
  <c r="U239"/>
  <c r="S239"/>
  <c r="R239"/>
  <c r="AB239" s="1"/>
  <c r="Q239"/>
  <c r="N239"/>
  <c r="Y239" s="1"/>
  <c r="K239"/>
  <c r="J239"/>
  <c r="AA238"/>
  <c r="Z238"/>
  <c r="X238"/>
  <c r="W238"/>
  <c r="U238"/>
  <c r="S238"/>
  <c r="R238"/>
  <c r="AB238" s="1"/>
  <c r="Q238"/>
  <c r="N238"/>
  <c r="Y238" s="1"/>
  <c r="K238"/>
  <c r="J238"/>
  <c r="AA237"/>
  <c r="Z237"/>
  <c r="X237"/>
  <c r="W237"/>
  <c r="U237"/>
  <c r="S237"/>
  <c r="R237"/>
  <c r="AB237" s="1"/>
  <c r="Q237"/>
  <c r="N237"/>
  <c r="Y237" s="1"/>
  <c r="K237"/>
  <c r="J237"/>
  <c r="AA236"/>
  <c r="Z236"/>
  <c r="X236"/>
  <c r="W236"/>
  <c r="U236"/>
  <c r="S236"/>
  <c r="R236"/>
  <c r="AB236" s="1"/>
  <c r="Q236"/>
  <c r="N236"/>
  <c r="Y236" s="1"/>
  <c r="K236"/>
  <c r="J236"/>
  <c r="AA235"/>
  <c r="Z235"/>
  <c r="X235"/>
  <c r="W235"/>
  <c r="U235"/>
  <c r="S235"/>
  <c r="R235"/>
  <c r="AB235" s="1"/>
  <c r="Q235"/>
  <c r="N235"/>
  <c r="Y235" s="1"/>
  <c r="K235"/>
  <c r="J235"/>
  <c r="AA234"/>
  <c r="Z234"/>
  <c r="X234"/>
  <c r="W234"/>
  <c r="U234"/>
  <c r="S234"/>
  <c r="R234"/>
  <c r="AB234" s="1"/>
  <c r="Q234"/>
  <c r="N234"/>
  <c r="Y234" s="1"/>
  <c r="K234"/>
  <c r="J234"/>
  <c r="AA233"/>
  <c r="Z233"/>
  <c r="X233"/>
  <c r="W233"/>
  <c r="U233"/>
  <c r="S233"/>
  <c r="R233"/>
  <c r="AB233" s="1"/>
  <c r="Q233"/>
  <c r="N233"/>
  <c r="Y233" s="1"/>
  <c r="K233"/>
  <c r="J233"/>
  <c r="AA232"/>
  <c r="Z232"/>
  <c r="X232"/>
  <c r="W232"/>
  <c r="U232"/>
  <c r="S232"/>
  <c r="R232"/>
  <c r="AB232" s="1"/>
  <c r="Q232"/>
  <c r="N232"/>
  <c r="Y232" s="1"/>
  <c r="K232"/>
  <c r="J232"/>
  <c r="AA231"/>
  <c r="Z231"/>
  <c r="X231"/>
  <c r="W231"/>
  <c r="U231"/>
  <c r="S231"/>
  <c r="R231"/>
  <c r="AB231" s="1"/>
  <c r="Q231"/>
  <c r="N231"/>
  <c r="Y231" s="1"/>
  <c r="K231"/>
  <c r="J231"/>
  <c r="AA230"/>
  <c r="Z230"/>
  <c r="X230"/>
  <c r="W230"/>
  <c r="U230"/>
  <c r="S230"/>
  <c r="R230"/>
  <c r="AB230" s="1"/>
  <c r="Q230"/>
  <c r="N230"/>
  <c r="Y230" s="1"/>
  <c r="K230"/>
  <c r="J230"/>
  <c r="AA229"/>
  <c r="Z229"/>
  <c r="X229"/>
  <c r="W229"/>
  <c r="U229"/>
  <c r="S229"/>
  <c r="R229"/>
  <c r="AB229" s="1"/>
  <c r="Q229"/>
  <c r="N229"/>
  <c r="Y229" s="1"/>
  <c r="K229"/>
  <c r="J229"/>
  <c r="AA228"/>
  <c r="Z228"/>
  <c r="X228"/>
  <c r="W228"/>
  <c r="U228"/>
  <c r="S228"/>
  <c r="R228"/>
  <c r="AB228" s="1"/>
  <c r="Q228"/>
  <c r="N228"/>
  <c r="Y228" s="1"/>
  <c r="K228"/>
  <c r="J228"/>
  <c r="AA227"/>
  <c r="Z227"/>
  <c r="X227"/>
  <c r="W227"/>
  <c r="U227"/>
  <c r="S227"/>
  <c r="R227"/>
  <c r="AB227" s="1"/>
  <c r="Q227"/>
  <c r="N227"/>
  <c r="Y227" s="1"/>
  <c r="K227"/>
  <c r="J227"/>
  <c r="AA226"/>
  <c r="Z226"/>
  <c r="X226"/>
  <c r="W226"/>
  <c r="U226"/>
  <c r="S226"/>
  <c r="R226"/>
  <c r="AB226" s="1"/>
  <c r="Q226"/>
  <c r="N226"/>
  <c r="Y226" s="1"/>
  <c r="K226"/>
  <c r="J226"/>
  <c r="AA225"/>
  <c r="Z225"/>
  <c r="X225"/>
  <c r="W225"/>
  <c r="U225"/>
  <c r="S225"/>
  <c r="R225"/>
  <c r="AB225" s="1"/>
  <c r="Q225"/>
  <c r="N225"/>
  <c r="Y225" s="1"/>
  <c r="K225"/>
  <c r="J225"/>
  <c r="AA224"/>
  <c r="Z224"/>
  <c r="X224"/>
  <c r="W224"/>
  <c r="U224"/>
  <c r="S224"/>
  <c r="R224"/>
  <c r="AB224" s="1"/>
  <c r="Q224"/>
  <c r="N224"/>
  <c r="Y224" s="1"/>
  <c r="K224"/>
  <c r="J224"/>
  <c r="AA223"/>
  <c r="Z223"/>
  <c r="X223"/>
  <c r="W223"/>
  <c r="U223"/>
  <c r="S223"/>
  <c r="R223"/>
  <c r="AB223" s="1"/>
  <c r="Q223"/>
  <c r="N223"/>
  <c r="Y223" s="1"/>
  <c r="K223"/>
  <c r="J223"/>
  <c r="AA222"/>
  <c r="Z222"/>
  <c r="X222"/>
  <c r="W222"/>
  <c r="U222"/>
  <c r="S222"/>
  <c r="R222"/>
  <c r="AB222" s="1"/>
  <c r="Q222"/>
  <c r="N222"/>
  <c r="Y222" s="1"/>
  <c r="K222"/>
  <c r="J222"/>
  <c r="AA221"/>
  <c r="Z221"/>
  <c r="X221"/>
  <c r="W221"/>
  <c r="U221"/>
  <c r="S221"/>
  <c r="R221"/>
  <c r="AB221" s="1"/>
  <c r="Q221"/>
  <c r="N221"/>
  <c r="Y221" s="1"/>
  <c r="K221"/>
  <c r="J221"/>
  <c r="AA220"/>
  <c r="Z220"/>
  <c r="X220"/>
  <c r="W220"/>
  <c r="U220"/>
  <c r="S220"/>
  <c r="R220"/>
  <c r="AB220" s="1"/>
  <c r="Q220"/>
  <c r="N220"/>
  <c r="Y220" s="1"/>
  <c r="K220"/>
  <c r="J220"/>
  <c r="AA219"/>
  <c r="Z219"/>
  <c r="X219"/>
  <c r="W219"/>
  <c r="U219"/>
  <c r="S219"/>
  <c r="R219"/>
  <c r="AB219" s="1"/>
  <c r="Q219"/>
  <c r="N219"/>
  <c r="Y219" s="1"/>
  <c r="K219"/>
  <c r="J219"/>
  <c r="AA218"/>
  <c r="Z218"/>
  <c r="X218"/>
  <c r="W218"/>
  <c r="U218"/>
  <c r="S218"/>
  <c r="R218"/>
  <c r="AB218" s="1"/>
  <c r="Q218"/>
  <c r="N218"/>
  <c r="Y218" s="1"/>
  <c r="K218"/>
  <c r="J218"/>
  <c r="AA217"/>
  <c r="Z217"/>
  <c r="X217"/>
  <c r="W217"/>
  <c r="U217"/>
  <c r="S217"/>
  <c r="R217"/>
  <c r="AB217" s="1"/>
  <c r="Q217"/>
  <c r="N217"/>
  <c r="Y217" s="1"/>
  <c r="K217"/>
  <c r="J217"/>
  <c r="AA216"/>
  <c r="Z216"/>
  <c r="X216"/>
  <c r="W216"/>
  <c r="U216"/>
  <c r="S216"/>
  <c r="R216"/>
  <c r="AB216" s="1"/>
  <c r="Q216"/>
  <c r="N216"/>
  <c r="Y216" s="1"/>
  <c r="K216"/>
  <c r="J216"/>
  <c r="AA215"/>
  <c r="Z215"/>
  <c r="X215"/>
  <c r="W215"/>
  <c r="U215"/>
  <c r="S215"/>
  <c r="R215"/>
  <c r="AB215" s="1"/>
  <c r="Q215"/>
  <c r="N215"/>
  <c r="Y215" s="1"/>
  <c r="K215"/>
  <c r="J215"/>
  <c r="AA214"/>
  <c r="Z214"/>
  <c r="X214"/>
  <c r="W214"/>
  <c r="U214"/>
  <c r="S214"/>
  <c r="R214"/>
  <c r="AB214" s="1"/>
  <c r="Q214"/>
  <c r="N214"/>
  <c r="Y214" s="1"/>
  <c r="K214"/>
  <c r="J214"/>
  <c r="AA213"/>
  <c r="Z213"/>
  <c r="X213"/>
  <c r="W213"/>
  <c r="U213"/>
  <c r="S213"/>
  <c r="R213"/>
  <c r="AB213" s="1"/>
  <c r="Q213"/>
  <c r="N213"/>
  <c r="Y213" s="1"/>
  <c r="K213"/>
  <c r="J213"/>
  <c r="AA212"/>
  <c r="Z212"/>
  <c r="X212"/>
  <c r="W212"/>
  <c r="U212"/>
  <c r="S212"/>
  <c r="R212"/>
  <c r="AB212" s="1"/>
  <c r="Q212"/>
  <c r="N212"/>
  <c r="Y212" s="1"/>
  <c r="K212"/>
  <c r="J212"/>
  <c r="AA211"/>
  <c r="Z211"/>
  <c r="X211"/>
  <c r="W211"/>
  <c r="U211"/>
  <c r="S211"/>
  <c r="R211"/>
  <c r="AB211" s="1"/>
  <c r="Q211"/>
  <c r="N211"/>
  <c r="Y211" s="1"/>
  <c r="K211"/>
  <c r="J211"/>
  <c r="AA210"/>
  <c r="Z210"/>
  <c r="X210"/>
  <c r="W210"/>
  <c r="U210"/>
  <c r="S210"/>
  <c r="R210"/>
  <c r="AB210" s="1"/>
  <c r="Q210"/>
  <c r="N210"/>
  <c r="Y210" s="1"/>
  <c r="K210"/>
  <c r="J210"/>
  <c r="AA209"/>
  <c r="Z209"/>
  <c r="X209"/>
  <c r="W209"/>
  <c r="U209"/>
  <c r="S209"/>
  <c r="R209"/>
  <c r="AB209" s="1"/>
  <c r="Q209"/>
  <c r="N209"/>
  <c r="Y209" s="1"/>
  <c r="K209"/>
  <c r="J209"/>
  <c r="AA208"/>
  <c r="Z208"/>
  <c r="X208"/>
  <c r="W208"/>
  <c r="U208"/>
  <c r="S208"/>
  <c r="R208"/>
  <c r="AB208" s="1"/>
  <c r="Q208"/>
  <c r="N208"/>
  <c r="Y208" s="1"/>
  <c r="K208"/>
  <c r="J208"/>
  <c r="AA207"/>
  <c r="Z207"/>
  <c r="X207"/>
  <c r="W207"/>
  <c r="U207"/>
  <c r="S207"/>
  <c r="R207"/>
  <c r="AB207" s="1"/>
  <c r="Q207"/>
  <c r="N207"/>
  <c r="Y207" s="1"/>
  <c r="K207"/>
  <c r="J207"/>
  <c r="AA206"/>
  <c r="Z206"/>
  <c r="X206"/>
  <c r="W206"/>
  <c r="U206"/>
  <c r="S206"/>
  <c r="R206"/>
  <c r="AB206" s="1"/>
  <c r="Q206"/>
  <c r="N206"/>
  <c r="Y206" s="1"/>
  <c r="K206"/>
  <c r="J206"/>
  <c r="AA205"/>
  <c r="Z205"/>
  <c r="X205"/>
  <c r="W205"/>
  <c r="U205"/>
  <c r="S205"/>
  <c r="R205"/>
  <c r="AB205" s="1"/>
  <c r="Q205"/>
  <c r="N205"/>
  <c r="Y205" s="1"/>
  <c r="K205"/>
  <c r="J205"/>
  <c r="AA204"/>
  <c r="Z204"/>
  <c r="X204"/>
  <c r="W204"/>
  <c r="U204"/>
  <c r="S204"/>
  <c r="R204"/>
  <c r="AB204" s="1"/>
  <c r="Q204"/>
  <c r="N204"/>
  <c r="Y204" s="1"/>
  <c r="K204"/>
  <c r="J204"/>
  <c r="AA203"/>
  <c r="Z203"/>
  <c r="X203"/>
  <c r="W203"/>
  <c r="U203"/>
  <c r="S203"/>
  <c r="R203"/>
  <c r="AB203" s="1"/>
  <c r="Q203"/>
  <c r="N203"/>
  <c r="Y203" s="1"/>
  <c r="K203"/>
  <c r="J203"/>
  <c r="AA202"/>
  <c r="Z202"/>
  <c r="X202"/>
  <c r="W202"/>
  <c r="U202"/>
  <c r="S202"/>
  <c r="R202"/>
  <c r="AB202" s="1"/>
  <c r="Q202"/>
  <c r="N202"/>
  <c r="Y202" s="1"/>
  <c r="K202"/>
  <c r="J202"/>
  <c r="AA201"/>
  <c r="Z201"/>
  <c r="X201"/>
  <c r="W201"/>
  <c r="U201"/>
  <c r="S201"/>
  <c r="R201"/>
  <c r="AB201" s="1"/>
  <c r="Q201"/>
  <c r="N201"/>
  <c r="Y201" s="1"/>
  <c r="K201"/>
  <c r="J201"/>
  <c r="AA200"/>
  <c r="Z200"/>
  <c r="X200"/>
  <c r="W200"/>
  <c r="U200"/>
  <c r="S200"/>
  <c r="R200"/>
  <c r="AB200" s="1"/>
  <c r="Q200"/>
  <c r="N200"/>
  <c r="Y200" s="1"/>
  <c r="K200"/>
  <c r="J200"/>
  <c r="AA199"/>
  <c r="Z199"/>
  <c r="X199"/>
  <c r="W199"/>
  <c r="U199"/>
  <c r="S199"/>
  <c r="R199"/>
  <c r="AB199" s="1"/>
  <c r="Q199"/>
  <c r="N199"/>
  <c r="Y199" s="1"/>
  <c r="K199"/>
  <c r="J199"/>
  <c r="AA198"/>
  <c r="Z198"/>
  <c r="X198"/>
  <c r="W198"/>
  <c r="U198"/>
  <c r="S198"/>
  <c r="R198"/>
  <c r="AB198" s="1"/>
  <c r="Q198"/>
  <c r="N198"/>
  <c r="Y198" s="1"/>
  <c r="K198"/>
  <c r="J198"/>
  <c r="AA197"/>
  <c r="Z197"/>
  <c r="X197"/>
  <c r="W197"/>
  <c r="U197"/>
  <c r="S197"/>
  <c r="R197"/>
  <c r="AB197" s="1"/>
  <c r="Q197"/>
  <c r="N197"/>
  <c r="Y197" s="1"/>
  <c r="K197"/>
  <c r="J197"/>
  <c r="AA196"/>
  <c r="Z196"/>
  <c r="X196"/>
  <c r="W196"/>
  <c r="U196"/>
  <c r="S196"/>
  <c r="R196"/>
  <c r="AB196" s="1"/>
  <c r="Q196"/>
  <c r="N196"/>
  <c r="Y196" s="1"/>
  <c r="K196"/>
  <c r="J196"/>
  <c r="AA195"/>
  <c r="Z195"/>
  <c r="X195"/>
  <c r="W195"/>
  <c r="U195"/>
  <c r="S195"/>
  <c r="R195"/>
  <c r="AB195" s="1"/>
  <c r="Q195"/>
  <c r="N195"/>
  <c r="Y195" s="1"/>
  <c r="K195"/>
  <c r="J195"/>
  <c r="AA194"/>
  <c r="Z194"/>
  <c r="X194"/>
  <c r="W194"/>
  <c r="U194"/>
  <c r="S194"/>
  <c r="R194"/>
  <c r="AB194" s="1"/>
  <c r="Q194"/>
  <c r="N194"/>
  <c r="Y194" s="1"/>
  <c r="K194"/>
  <c r="J194"/>
  <c r="AA193"/>
  <c r="Z193"/>
  <c r="X193"/>
  <c r="W193"/>
  <c r="U193"/>
  <c r="S193"/>
  <c r="R193"/>
  <c r="AB193" s="1"/>
  <c r="Q193"/>
  <c r="N193"/>
  <c r="Y193" s="1"/>
  <c r="K193"/>
  <c r="J193"/>
  <c r="AA192"/>
  <c r="Z192"/>
  <c r="X192"/>
  <c r="W192"/>
  <c r="U192"/>
  <c r="S192"/>
  <c r="R192"/>
  <c r="AB192" s="1"/>
  <c r="Q192"/>
  <c r="N192"/>
  <c r="Y192" s="1"/>
  <c r="K192"/>
  <c r="J192"/>
  <c r="AA191"/>
  <c r="Z191"/>
  <c r="X191"/>
  <c r="W191"/>
  <c r="U191"/>
  <c r="S191"/>
  <c r="R191"/>
  <c r="AB191" s="1"/>
  <c r="Q191"/>
  <c r="N191"/>
  <c r="Y191" s="1"/>
  <c r="K191"/>
  <c r="J191"/>
  <c r="AA190"/>
  <c r="Z190"/>
  <c r="X190"/>
  <c r="W190"/>
  <c r="U190"/>
  <c r="S190"/>
  <c r="R190"/>
  <c r="AB190" s="1"/>
  <c r="Q190"/>
  <c r="N190"/>
  <c r="Y190" s="1"/>
  <c r="K190"/>
  <c r="J190"/>
  <c r="AA189"/>
  <c r="Z189"/>
  <c r="X189"/>
  <c r="W189"/>
  <c r="U189"/>
  <c r="S189"/>
  <c r="R189"/>
  <c r="AB189" s="1"/>
  <c r="Q189"/>
  <c r="N189"/>
  <c r="Y189" s="1"/>
  <c r="K189"/>
  <c r="J189"/>
  <c r="AA188"/>
  <c r="Z188"/>
  <c r="X188"/>
  <c r="W188"/>
  <c r="U188"/>
  <c r="S188"/>
  <c r="R188"/>
  <c r="AB188" s="1"/>
  <c r="Q188"/>
  <c r="N188"/>
  <c r="Y188" s="1"/>
  <c r="K188"/>
  <c r="J188"/>
  <c r="AA187"/>
  <c r="Z187"/>
  <c r="X187"/>
  <c r="W187"/>
  <c r="U187"/>
  <c r="S187"/>
  <c r="R187"/>
  <c r="AB187" s="1"/>
  <c r="Q187"/>
  <c r="N187"/>
  <c r="Y187" s="1"/>
  <c r="K187"/>
  <c r="J187"/>
  <c r="AA186"/>
  <c r="Z186"/>
  <c r="X186"/>
  <c r="W186"/>
  <c r="U186"/>
  <c r="S186"/>
  <c r="R186"/>
  <c r="AB186" s="1"/>
  <c r="Q186"/>
  <c r="N186"/>
  <c r="Y186" s="1"/>
  <c r="K186"/>
  <c r="J186"/>
  <c r="AA185"/>
  <c r="Z185"/>
  <c r="X185"/>
  <c r="W185"/>
  <c r="U185"/>
  <c r="S185"/>
  <c r="R185"/>
  <c r="AB185" s="1"/>
  <c r="Q185"/>
  <c r="N185"/>
  <c r="Y185" s="1"/>
  <c r="K185"/>
  <c r="J185"/>
  <c r="AA184"/>
  <c r="Z184"/>
  <c r="X184"/>
  <c r="W184"/>
  <c r="U184"/>
  <c r="S184"/>
  <c r="R184"/>
  <c r="AB184" s="1"/>
  <c r="Q184"/>
  <c r="N184"/>
  <c r="Y184" s="1"/>
  <c r="K184"/>
  <c r="J184"/>
  <c r="AA183"/>
  <c r="Z183"/>
  <c r="X183"/>
  <c r="W183"/>
  <c r="U183"/>
  <c r="S183"/>
  <c r="R183"/>
  <c r="AB183" s="1"/>
  <c r="Q183"/>
  <c r="N183"/>
  <c r="Y183" s="1"/>
  <c r="K183"/>
  <c r="J183"/>
  <c r="AA182"/>
  <c r="Z182"/>
  <c r="X182"/>
  <c r="W182"/>
  <c r="U182"/>
  <c r="S182"/>
  <c r="R182"/>
  <c r="AB182" s="1"/>
  <c r="Q182"/>
  <c r="N182"/>
  <c r="Y182" s="1"/>
  <c r="K182"/>
  <c r="J182"/>
  <c r="AA181"/>
  <c r="Z181"/>
  <c r="X181"/>
  <c r="W181"/>
  <c r="U181"/>
  <c r="S181"/>
  <c r="R181"/>
  <c r="AB181" s="1"/>
  <c r="Q181"/>
  <c r="N181"/>
  <c r="Y181" s="1"/>
  <c r="K181"/>
  <c r="J181"/>
  <c r="AA180"/>
  <c r="Z180"/>
  <c r="X180"/>
  <c r="W180"/>
  <c r="U180"/>
  <c r="S180"/>
  <c r="R180"/>
  <c r="AB180" s="1"/>
  <c r="Q180"/>
  <c r="N180"/>
  <c r="Y180" s="1"/>
  <c r="K180"/>
  <c r="J180"/>
  <c r="AA179"/>
  <c r="Z179"/>
  <c r="X179"/>
  <c r="W179"/>
  <c r="U179"/>
  <c r="S179"/>
  <c r="R179"/>
  <c r="AB179" s="1"/>
  <c r="Q179"/>
  <c r="N179"/>
  <c r="Y179" s="1"/>
  <c r="K179"/>
  <c r="J179"/>
  <c r="AA178"/>
  <c r="Z178"/>
  <c r="X178"/>
  <c r="W178"/>
  <c r="U178"/>
  <c r="S178"/>
  <c r="R178"/>
  <c r="AB178" s="1"/>
  <c r="Q178"/>
  <c r="N178"/>
  <c r="Y178" s="1"/>
  <c r="K178"/>
  <c r="J178"/>
  <c r="AA177"/>
  <c r="Z177"/>
  <c r="X177"/>
  <c r="W177"/>
  <c r="U177"/>
  <c r="S177"/>
  <c r="R177"/>
  <c r="AB177" s="1"/>
  <c r="Q177"/>
  <c r="N177"/>
  <c r="Y177" s="1"/>
  <c r="K177"/>
  <c r="J177"/>
  <c r="AA176"/>
  <c r="Z176"/>
  <c r="X176"/>
  <c r="W176"/>
  <c r="U176"/>
  <c r="S176"/>
  <c r="R176"/>
  <c r="AB176" s="1"/>
  <c r="Q176"/>
  <c r="N176"/>
  <c r="Y176" s="1"/>
  <c r="K176"/>
  <c r="J176"/>
  <c r="AA175"/>
  <c r="Z175"/>
  <c r="X175"/>
  <c r="W175"/>
  <c r="U175"/>
  <c r="S175"/>
  <c r="R175"/>
  <c r="AB175" s="1"/>
  <c r="Q175"/>
  <c r="N175"/>
  <c r="Y175" s="1"/>
  <c r="K175"/>
  <c r="J175"/>
  <c r="AA174"/>
  <c r="Z174"/>
  <c r="X174"/>
  <c r="W174"/>
  <c r="U174"/>
  <c r="S174"/>
  <c r="R174"/>
  <c r="AB174" s="1"/>
  <c r="Q174"/>
  <c r="N174"/>
  <c r="Y174" s="1"/>
  <c r="K174"/>
  <c r="J174"/>
  <c r="AA173"/>
  <c r="Z173"/>
  <c r="X173"/>
  <c r="W173"/>
  <c r="U173"/>
  <c r="S173"/>
  <c r="R173"/>
  <c r="AB173" s="1"/>
  <c r="Q173"/>
  <c r="N173"/>
  <c r="Y173" s="1"/>
  <c r="K173"/>
  <c r="J173"/>
  <c r="AA172"/>
  <c r="Z172"/>
  <c r="X172"/>
  <c r="W172"/>
  <c r="U172"/>
  <c r="S172"/>
  <c r="R172"/>
  <c r="AB172" s="1"/>
  <c r="Q172"/>
  <c r="N172"/>
  <c r="Y172" s="1"/>
  <c r="K172"/>
  <c r="J172"/>
  <c r="AA171"/>
  <c r="Z171"/>
  <c r="X171"/>
  <c r="W171"/>
  <c r="U171"/>
  <c r="S171"/>
  <c r="R171"/>
  <c r="AB171" s="1"/>
  <c r="Q171"/>
  <c r="N171"/>
  <c r="Y171" s="1"/>
  <c r="K171"/>
  <c r="J171"/>
  <c r="AA170"/>
  <c r="Z170"/>
  <c r="Y170"/>
  <c r="X170"/>
  <c r="W170"/>
  <c r="U170"/>
  <c r="S170"/>
  <c r="R170"/>
  <c r="AB170" s="1"/>
  <c r="Q170"/>
  <c r="N170"/>
  <c r="K170"/>
  <c r="J170"/>
  <c r="AA169"/>
  <c r="Z169"/>
  <c r="X169"/>
  <c r="W169"/>
  <c r="U169"/>
  <c r="S169"/>
  <c r="R169"/>
  <c r="AB169" s="1"/>
  <c r="Q169"/>
  <c r="N169"/>
  <c r="Y169" s="1"/>
  <c r="K169"/>
  <c r="J169"/>
  <c r="AA168"/>
  <c r="Z168"/>
  <c r="Y168"/>
  <c r="X168"/>
  <c r="W168"/>
  <c r="U168"/>
  <c r="S168"/>
  <c r="R168"/>
  <c r="AB168" s="1"/>
  <c r="Q168"/>
  <c r="N168"/>
  <c r="K168"/>
  <c r="J168"/>
  <c r="AA167"/>
  <c r="Z167"/>
  <c r="X167"/>
  <c r="W167"/>
  <c r="U167"/>
  <c r="S167"/>
  <c r="R167"/>
  <c r="AB167" s="1"/>
  <c r="Q167"/>
  <c r="N167"/>
  <c r="Y167" s="1"/>
  <c r="K167"/>
  <c r="J167"/>
  <c r="AA166"/>
  <c r="Z166"/>
  <c r="Y166"/>
  <c r="X166"/>
  <c r="W166"/>
  <c r="U166"/>
  <c r="S166"/>
  <c r="R166"/>
  <c r="AB166" s="1"/>
  <c r="Q166"/>
  <c r="N166"/>
  <c r="K166"/>
  <c r="J166"/>
  <c r="AA165"/>
  <c r="Z165"/>
  <c r="X165"/>
  <c r="W165"/>
  <c r="U165"/>
  <c r="S165"/>
  <c r="R165"/>
  <c r="AB165" s="1"/>
  <c r="Q165"/>
  <c r="N165"/>
  <c r="Y165" s="1"/>
  <c r="K165"/>
  <c r="J165"/>
  <c r="AA164"/>
  <c r="Z164"/>
  <c r="Y164"/>
  <c r="X164"/>
  <c r="W164"/>
  <c r="U164"/>
  <c r="S164"/>
  <c r="R164"/>
  <c r="AB164" s="1"/>
  <c r="Q164"/>
  <c r="N164"/>
  <c r="K164"/>
  <c r="J164"/>
  <c r="AA163"/>
  <c r="Z163"/>
  <c r="X163"/>
  <c r="W163"/>
  <c r="U163"/>
  <c r="S163"/>
  <c r="R163"/>
  <c r="AB163" s="1"/>
  <c r="Q163"/>
  <c r="N163"/>
  <c r="Y163" s="1"/>
  <c r="K163"/>
  <c r="J163"/>
  <c r="AA162"/>
  <c r="Z162"/>
  <c r="Y162"/>
  <c r="X162"/>
  <c r="W162"/>
  <c r="U162"/>
  <c r="S162"/>
  <c r="R162"/>
  <c r="AB162" s="1"/>
  <c r="Q162"/>
  <c r="N162"/>
  <c r="K162"/>
  <c r="J162"/>
  <c r="AA161"/>
  <c r="Z161"/>
  <c r="X161"/>
  <c r="W161"/>
  <c r="U161"/>
  <c r="S161"/>
  <c r="R161"/>
  <c r="AB161" s="1"/>
  <c r="Q161"/>
  <c r="N161"/>
  <c r="Y161" s="1"/>
  <c r="K161"/>
  <c r="J161"/>
  <c r="AA160"/>
  <c r="Z160"/>
  <c r="Y160"/>
  <c r="X160"/>
  <c r="W160"/>
  <c r="U160"/>
  <c r="S160"/>
  <c r="R160"/>
  <c r="AB160" s="1"/>
  <c r="Q160"/>
  <c r="N160"/>
  <c r="K160"/>
  <c r="J160"/>
  <c r="AA159"/>
  <c r="Z159"/>
  <c r="X159"/>
  <c r="W159"/>
  <c r="U159"/>
  <c r="S159"/>
  <c r="R159"/>
  <c r="AB159" s="1"/>
  <c r="Q159"/>
  <c r="N159"/>
  <c r="Y159" s="1"/>
  <c r="K159"/>
  <c r="J159"/>
  <c r="AA158"/>
  <c r="Z158"/>
  <c r="Y158"/>
  <c r="X158"/>
  <c r="W158"/>
  <c r="U158"/>
  <c r="S158"/>
  <c r="R158"/>
  <c r="AB158" s="1"/>
  <c r="Q158"/>
  <c r="N158"/>
  <c r="K158"/>
  <c r="J158"/>
  <c r="AA157"/>
  <c r="Z157"/>
  <c r="X157"/>
  <c r="W157"/>
  <c r="U157"/>
  <c r="S157"/>
  <c r="R157"/>
  <c r="AB157" s="1"/>
  <c r="Q157"/>
  <c r="N157"/>
  <c r="Y157" s="1"/>
  <c r="K157"/>
  <c r="J157"/>
  <c r="AA156"/>
  <c r="Z156"/>
  <c r="Y156"/>
  <c r="X156"/>
  <c r="W156"/>
  <c r="U156"/>
  <c r="S156"/>
  <c r="R156"/>
  <c r="AB156" s="1"/>
  <c r="Q156"/>
  <c r="N156"/>
  <c r="K156"/>
  <c r="J156"/>
  <c r="AA155"/>
  <c r="Z155"/>
  <c r="X155"/>
  <c r="W155"/>
  <c r="U155"/>
  <c r="S155"/>
  <c r="R155"/>
  <c r="AB155" s="1"/>
  <c r="Q155"/>
  <c r="N155"/>
  <c r="Y155" s="1"/>
  <c r="K155"/>
  <c r="J155"/>
  <c r="AA154"/>
  <c r="Z154"/>
  <c r="Y154"/>
  <c r="X154"/>
  <c r="W154"/>
  <c r="U154"/>
  <c r="S154"/>
  <c r="R154"/>
  <c r="AB154" s="1"/>
  <c r="Q154"/>
  <c r="N154"/>
  <c r="K154"/>
  <c r="J154"/>
  <c r="AA153"/>
  <c r="Z153"/>
  <c r="X153"/>
  <c r="W153"/>
  <c r="U153"/>
  <c r="S153"/>
  <c r="R153"/>
  <c r="AB153" s="1"/>
  <c r="Q153"/>
  <c r="N153"/>
  <c r="Y153" s="1"/>
  <c r="K153"/>
  <c r="J153"/>
  <c r="AA152"/>
  <c r="Z152"/>
  <c r="Y152"/>
  <c r="X152"/>
  <c r="W152"/>
  <c r="U152"/>
  <c r="S152"/>
  <c r="R152"/>
  <c r="AB152" s="1"/>
  <c r="Q152"/>
  <c r="N152"/>
  <c r="K152"/>
  <c r="J152"/>
  <c r="AA151"/>
  <c r="Z151"/>
  <c r="X151"/>
  <c r="W151"/>
  <c r="U151"/>
  <c r="S151"/>
  <c r="R151"/>
  <c r="AB151" s="1"/>
  <c r="Q151"/>
  <c r="N151"/>
  <c r="Y151" s="1"/>
  <c r="K151"/>
  <c r="J151"/>
  <c r="AA150"/>
  <c r="Z150"/>
  <c r="Y150"/>
  <c r="X150"/>
  <c r="W150"/>
  <c r="U150"/>
  <c r="S150"/>
  <c r="R150"/>
  <c r="AB150" s="1"/>
  <c r="Q150"/>
  <c r="N150"/>
  <c r="K150"/>
  <c r="J150"/>
  <c r="AA149"/>
  <c r="Z149"/>
  <c r="X149"/>
  <c r="W149"/>
  <c r="U149"/>
  <c r="S149"/>
  <c r="R149"/>
  <c r="AB149" s="1"/>
  <c r="Q149"/>
  <c r="N149"/>
  <c r="Y149" s="1"/>
  <c r="K149"/>
  <c r="J149"/>
  <c r="AA148"/>
  <c r="Z148"/>
  <c r="Y148"/>
  <c r="X148"/>
  <c r="W148"/>
  <c r="U148"/>
  <c r="S148"/>
  <c r="R148"/>
  <c r="AB148" s="1"/>
  <c r="Q148"/>
  <c r="N148"/>
  <c r="K148"/>
  <c r="J148"/>
  <c r="AA147"/>
  <c r="Z147"/>
  <c r="X147"/>
  <c r="W147"/>
  <c r="U147"/>
  <c r="S147"/>
  <c r="R147"/>
  <c r="AB147" s="1"/>
  <c r="Q147"/>
  <c r="N147"/>
  <c r="Y147" s="1"/>
  <c r="K147"/>
  <c r="J147"/>
  <c r="AA146"/>
  <c r="Z146"/>
  <c r="X146"/>
  <c r="W146"/>
  <c r="U146"/>
  <c r="S146"/>
  <c r="R146"/>
  <c r="AB146" s="1"/>
  <c r="Q146"/>
  <c r="N146"/>
  <c r="Y146" s="1"/>
  <c r="K146"/>
  <c r="J146"/>
  <c r="AA145"/>
  <c r="Z145"/>
  <c r="X145"/>
  <c r="W145"/>
  <c r="U145"/>
  <c r="S145"/>
  <c r="R145"/>
  <c r="AB145" s="1"/>
  <c r="Q145"/>
  <c r="N145"/>
  <c r="Y145" s="1"/>
  <c r="K145"/>
  <c r="J145"/>
  <c r="AA144"/>
  <c r="Z144"/>
  <c r="X144"/>
  <c r="W144"/>
  <c r="U144"/>
  <c r="S144"/>
  <c r="R144"/>
  <c r="AB144" s="1"/>
  <c r="Q144"/>
  <c r="N144"/>
  <c r="Y144" s="1"/>
  <c r="K144"/>
  <c r="J144"/>
  <c r="AA143"/>
  <c r="Z143"/>
  <c r="X143"/>
  <c r="W143"/>
  <c r="U143"/>
  <c r="S143"/>
  <c r="R143"/>
  <c r="AB143" s="1"/>
  <c r="Q143"/>
  <c r="N143"/>
  <c r="Y143" s="1"/>
  <c r="K143"/>
  <c r="J143"/>
  <c r="AA142"/>
  <c r="Z142"/>
  <c r="X142"/>
  <c r="W142"/>
  <c r="U142"/>
  <c r="S142"/>
  <c r="R142"/>
  <c r="AB142" s="1"/>
  <c r="Q142"/>
  <c r="N142"/>
  <c r="Y142" s="1"/>
  <c r="K142"/>
  <c r="J142"/>
  <c r="AA141"/>
  <c r="Z141"/>
  <c r="X141"/>
  <c r="W141"/>
  <c r="U141"/>
  <c r="S141"/>
  <c r="R141"/>
  <c r="AB141" s="1"/>
  <c r="Q141"/>
  <c r="N141"/>
  <c r="Y141" s="1"/>
  <c r="K141"/>
  <c r="J141"/>
  <c r="AA140"/>
  <c r="Z140"/>
  <c r="X140"/>
  <c r="W140"/>
  <c r="U140"/>
  <c r="S140"/>
  <c r="R140"/>
  <c r="AB140" s="1"/>
  <c r="Q140"/>
  <c r="N140"/>
  <c r="Y140" s="1"/>
  <c r="K140"/>
  <c r="J140"/>
  <c r="AA139"/>
  <c r="Z139"/>
  <c r="X139"/>
  <c r="W139"/>
  <c r="U139"/>
  <c r="S139"/>
  <c r="R139"/>
  <c r="AB139" s="1"/>
  <c r="Q139"/>
  <c r="N139"/>
  <c r="Y139" s="1"/>
  <c r="K139"/>
  <c r="J139"/>
  <c r="AA138"/>
  <c r="Z138"/>
  <c r="X138"/>
  <c r="W138"/>
  <c r="U138"/>
  <c r="S138"/>
  <c r="R138"/>
  <c r="AB138" s="1"/>
  <c r="Q138"/>
  <c r="N138"/>
  <c r="Y138" s="1"/>
  <c r="K138"/>
  <c r="J138"/>
  <c r="AA137"/>
  <c r="Z137"/>
  <c r="X137"/>
  <c r="W137"/>
  <c r="U137"/>
  <c r="S137"/>
  <c r="R137"/>
  <c r="AB137" s="1"/>
  <c r="Q137"/>
  <c r="N137"/>
  <c r="Y137" s="1"/>
  <c r="K137"/>
  <c r="J137"/>
  <c r="AA136"/>
  <c r="Z136"/>
  <c r="X136"/>
  <c r="W136"/>
  <c r="U136"/>
  <c r="S136"/>
  <c r="R136"/>
  <c r="AB136" s="1"/>
  <c r="Q136"/>
  <c r="N136"/>
  <c r="Y136" s="1"/>
  <c r="K136"/>
  <c r="J136"/>
  <c r="AA135"/>
  <c r="Z135"/>
  <c r="X135"/>
  <c r="W135"/>
  <c r="U135"/>
  <c r="S135"/>
  <c r="R135"/>
  <c r="AB135" s="1"/>
  <c r="Q135"/>
  <c r="N135"/>
  <c r="Y135" s="1"/>
  <c r="K135"/>
  <c r="J135"/>
  <c r="AA134"/>
  <c r="Z134"/>
  <c r="X134"/>
  <c r="W134"/>
  <c r="U134"/>
  <c r="S134"/>
  <c r="R134"/>
  <c r="AB134" s="1"/>
  <c r="Q134"/>
  <c r="N134"/>
  <c r="Y134" s="1"/>
  <c r="K134"/>
  <c r="J134"/>
  <c r="AA133"/>
  <c r="Z133"/>
  <c r="X133"/>
  <c r="W133"/>
  <c r="U133"/>
  <c r="S133"/>
  <c r="R133"/>
  <c r="AB133" s="1"/>
  <c r="Q133"/>
  <c r="N133"/>
  <c r="Y133" s="1"/>
  <c r="K133"/>
  <c r="J133"/>
  <c r="AA132"/>
  <c r="Z132"/>
  <c r="X132"/>
  <c r="W132"/>
  <c r="U132"/>
  <c r="S132"/>
  <c r="R132"/>
  <c r="AB132" s="1"/>
  <c r="Q132"/>
  <c r="N132"/>
  <c r="Y132" s="1"/>
  <c r="K132"/>
  <c r="J132"/>
  <c r="AA131"/>
  <c r="Z131"/>
  <c r="X131"/>
  <c r="W131"/>
  <c r="U131"/>
  <c r="S131"/>
  <c r="R131"/>
  <c r="AB131" s="1"/>
  <c r="Q131"/>
  <c r="N131"/>
  <c r="Y131" s="1"/>
  <c r="K131"/>
  <c r="J131"/>
  <c r="AA130"/>
  <c r="Z130"/>
  <c r="X130"/>
  <c r="W130"/>
  <c r="U130"/>
  <c r="S130"/>
  <c r="R130"/>
  <c r="AB130" s="1"/>
  <c r="Q130"/>
  <c r="N130"/>
  <c r="Y130" s="1"/>
  <c r="K130"/>
  <c r="J130"/>
  <c r="AA129"/>
  <c r="Z129"/>
  <c r="X129"/>
  <c r="W129"/>
  <c r="U129"/>
  <c r="S129"/>
  <c r="R129"/>
  <c r="AB129" s="1"/>
  <c r="Q129"/>
  <c r="N129"/>
  <c r="Y129" s="1"/>
  <c r="K129"/>
  <c r="J129"/>
  <c r="AA128"/>
  <c r="Z128"/>
  <c r="X128"/>
  <c r="W128"/>
  <c r="U128"/>
  <c r="S128"/>
  <c r="R128"/>
  <c r="AB128" s="1"/>
  <c r="Q128"/>
  <c r="N128"/>
  <c r="Y128" s="1"/>
  <c r="K128"/>
  <c r="J128"/>
  <c r="AA127"/>
  <c r="Z127"/>
  <c r="X127"/>
  <c r="W127"/>
  <c r="U127"/>
  <c r="S127"/>
  <c r="R127"/>
  <c r="AB127" s="1"/>
  <c r="Q127"/>
  <c r="N127"/>
  <c r="Y127" s="1"/>
  <c r="K127"/>
  <c r="J127"/>
  <c r="AA126"/>
  <c r="Z126"/>
  <c r="X126"/>
  <c r="W126"/>
  <c r="U126"/>
  <c r="S126"/>
  <c r="R126"/>
  <c r="AB126" s="1"/>
  <c r="Q126"/>
  <c r="N126"/>
  <c r="Y126" s="1"/>
  <c r="K126"/>
  <c r="J126"/>
  <c r="AA125"/>
  <c r="Z125"/>
  <c r="X125"/>
  <c r="W125"/>
  <c r="U125"/>
  <c r="S125"/>
  <c r="R125"/>
  <c r="AB125" s="1"/>
  <c r="Q125"/>
  <c r="N125"/>
  <c r="Y125" s="1"/>
  <c r="K125"/>
  <c r="J125"/>
  <c r="AA124"/>
  <c r="Z124"/>
  <c r="X124"/>
  <c r="W124"/>
  <c r="U124"/>
  <c r="S124"/>
  <c r="R124"/>
  <c r="AB124" s="1"/>
  <c r="Q124"/>
  <c r="N124"/>
  <c r="Y124" s="1"/>
  <c r="K124"/>
  <c r="J124"/>
  <c r="AA123"/>
  <c r="Z123"/>
  <c r="X123"/>
  <c r="W123"/>
  <c r="U123"/>
  <c r="S123"/>
  <c r="R123"/>
  <c r="AB123" s="1"/>
  <c r="Q123"/>
  <c r="N123"/>
  <c r="Y123" s="1"/>
  <c r="K123"/>
  <c r="J123"/>
  <c r="AA122"/>
  <c r="Z122"/>
  <c r="X122"/>
  <c r="W122"/>
  <c r="U122"/>
  <c r="S122"/>
  <c r="R122"/>
  <c r="AB122" s="1"/>
  <c r="Q122"/>
  <c r="N122"/>
  <c r="Y122" s="1"/>
  <c r="K122"/>
  <c r="J122"/>
  <c r="AA121"/>
  <c r="Z121"/>
  <c r="X121"/>
  <c r="W121"/>
  <c r="U121"/>
  <c r="S121"/>
  <c r="R121"/>
  <c r="AB121" s="1"/>
  <c r="Q121"/>
  <c r="N121"/>
  <c r="Y121" s="1"/>
  <c r="K121"/>
  <c r="J121"/>
  <c r="AA120"/>
  <c r="Z120"/>
  <c r="X120"/>
  <c r="W120"/>
  <c r="U120"/>
  <c r="S120"/>
  <c r="R120"/>
  <c r="AB120" s="1"/>
  <c r="Q120"/>
  <c r="N120"/>
  <c r="Y120" s="1"/>
  <c r="K120"/>
  <c r="J120"/>
  <c r="AA119"/>
  <c r="Z119"/>
  <c r="X119"/>
  <c r="W119"/>
  <c r="U119"/>
  <c r="S119"/>
  <c r="R119"/>
  <c r="AB119" s="1"/>
  <c r="Q119"/>
  <c r="N119"/>
  <c r="Y119" s="1"/>
  <c r="K119"/>
  <c r="J119"/>
  <c r="AA118"/>
  <c r="Z118"/>
  <c r="X118"/>
  <c r="W118"/>
  <c r="U118"/>
  <c r="S118"/>
  <c r="R118"/>
  <c r="AB118" s="1"/>
  <c r="Q118"/>
  <c r="N118"/>
  <c r="Y118" s="1"/>
  <c r="K118"/>
  <c r="J118"/>
  <c r="AA117"/>
  <c r="Z117"/>
  <c r="X117"/>
  <c r="W117"/>
  <c r="U117"/>
  <c r="S117"/>
  <c r="R117"/>
  <c r="AB117" s="1"/>
  <c r="Q117"/>
  <c r="N117"/>
  <c r="Y117" s="1"/>
  <c r="K117"/>
  <c r="J117"/>
  <c r="AA116"/>
  <c r="Z116"/>
  <c r="X116"/>
  <c r="W116"/>
  <c r="U116"/>
  <c r="S116"/>
  <c r="R116"/>
  <c r="AB116" s="1"/>
  <c r="Q116"/>
  <c r="N116"/>
  <c r="Y116" s="1"/>
  <c r="K116"/>
  <c r="J116"/>
  <c r="AA115"/>
  <c r="Z115"/>
  <c r="X115"/>
  <c r="W115"/>
  <c r="U115"/>
  <c r="S115"/>
  <c r="R115"/>
  <c r="AB115" s="1"/>
  <c r="Q115"/>
  <c r="N115"/>
  <c r="Y115" s="1"/>
  <c r="K115"/>
  <c r="J115"/>
  <c r="AA114"/>
  <c r="Z114"/>
  <c r="X114"/>
  <c r="W114"/>
  <c r="U114"/>
  <c r="S114"/>
  <c r="R114"/>
  <c r="AB114" s="1"/>
  <c r="Q114"/>
  <c r="N114"/>
  <c r="Y114" s="1"/>
  <c r="K114"/>
  <c r="J114"/>
  <c r="AA113"/>
  <c r="Z113"/>
  <c r="X113"/>
  <c r="W113"/>
  <c r="U113"/>
  <c r="S113"/>
  <c r="R113"/>
  <c r="AB113" s="1"/>
  <c r="Q113"/>
  <c r="N113"/>
  <c r="Y113" s="1"/>
  <c r="K113"/>
  <c r="J113"/>
  <c r="AA112"/>
  <c r="Z112"/>
  <c r="X112"/>
  <c r="W112"/>
  <c r="U112"/>
  <c r="S112"/>
  <c r="R112"/>
  <c r="AB112" s="1"/>
  <c r="Q112"/>
  <c r="N112"/>
  <c r="Y112" s="1"/>
  <c r="K112"/>
  <c r="J112"/>
  <c r="AA111"/>
  <c r="Z111"/>
  <c r="X111"/>
  <c r="W111"/>
  <c r="U111"/>
  <c r="S111"/>
  <c r="R111"/>
  <c r="AB111" s="1"/>
  <c r="Q111"/>
  <c r="N111"/>
  <c r="Y111" s="1"/>
  <c r="K111"/>
  <c r="J111"/>
  <c r="AA110"/>
  <c r="Z110"/>
  <c r="X110"/>
  <c r="W110"/>
  <c r="U110"/>
  <c r="S110"/>
  <c r="R110"/>
  <c r="AB110" s="1"/>
  <c r="Q110"/>
  <c r="N110"/>
  <c r="Y110" s="1"/>
  <c r="K110"/>
  <c r="J110"/>
  <c r="AA109"/>
  <c r="Z109"/>
  <c r="X109"/>
  <c r="W109"/>
  <c r="U109"/>
  <c r="S109"/>
  <c r="R109"/>
  <c r="AB109" s="1"/>
  <c r="Q109"/>
  <c r="N109"/>
  <c r="Y109" s="1"/>
  <c r="K109"/>
  <c r="J109"/>
  <c r="AA108"/>
  <c r="Z108"/>
  <c r="X108"/>
  <c r="W108"/>
  <c r="U108"/>
  <c r="S108"/>
  <c r="R108"/>
  <c r="AB108" s="1"/>
  <c r="Q108"/>
  <c r="N108"/>
  <c r="Y108" s="1"/>
  <c r="K108"/>
  <c r="J108"/>
  <c r="AA107"/>
  <c r="Z107"/>
  <c r="X107"/>
  <c r="W107"/>
  <c r="U107"/>
  <c r="S107"/>
  <c r="R107"/>
  <c r="AB107" s="1"/>
  <c r="Q107"/>
  <c r="N107"/>
  <c r="Y107" s="1"/>
  <c r="K107"/>
  <c r="J107"/>
  <c r="AA106"/>
  <c r="Z106"/>
  <c r="X106"/>
  <c r="W106"/>
  <c r="U106"/>
  <c r="S106"/>
  <c r="R106"/>
  <c r="AB106" s="1"/>
  <c r="Q106"/>
  <c r="N106"/>
  <c r="Y106" s="1"/>
  <c r="K106"/>
  <c r="J106"/>
  <c r="AA105"/>
  <c r="Z105"/>
  <c r="X105"/>
  <c r="W105"/>
  <c r="U105"/>
  <c r="S105"/>
  <c r="R105"/>
  <c r="AB105" s="1"/>
  <c r="Q105"/>
  <c r="N105"/>
  <c r="Y105" s="1"/>
  <c r="K105"/>
  <c r="J105"/>
  <c r="AA104"/>
  <c r="Z104"/>
  <c r="X104"/>
  <c r="W104"/>
  <c r="U104"/>
  <c r="S104"/>
  <c r="R104"/>
  <c r="AB104" s="1"/>
  <c r="Q104"/>
  <c r="N104"/>
  <c r="Y104" s="1"/>
  <c r="K104"/>
  <c r="J104"/>
  <c r="AA103"/>
  <c r="Z103"/>
  <c r="X103"/>
  <c r="W103"/>
  <c r="U103"/>
  <c r="S103"/>
  <c r="R103"/>
  <c r="AB103" s="1"/>
  <c r="Q103"/>
  <c r="N103"/>
  <c r="Y103" s="1"/>
  <c r="K103"/>
  <c r="J103"/>
  <c r="AA102"/>
  <c r="Z102"/>
  <c r="X102"/>
  <c r="W102"/>
  <c r="U102"/>
  <c r="S102"/>
  <c r="R102"/>
  <c r="AB102" s="1"/>
  <c r="Q102"/>
  <c r="N102"/>
  <c r="Y102" s="1"/>
  <c r="K102"/>
  <c r="J102"/>
  <c r="AA101"/>
  <c r="Z101"/>
  <c r="X101"/>
  <c r="W101"/>
  <c r="U101"/>
  <c r="S101"/>
  <c r="R101"/>
  <c r="AB101" s="1"/>
  <c r="Q101"/>
  <c r="N101"/>
  <c r="Y101" s="1"/>
  <c r="K101"/>
  <c r="J101"/>
  <c r="AA100"/>
  <c r="Z100"/>
  <c r="X100"/>
  <c r="W100"/>
  <c r="U100"/>
  <c r="S100"/>
  <c r="R100"/>
  <c r="AB100" s="1"/>
  <c r="Q100"/>
  <c r="N100"/>
  <c r="Y100" s="1"/>
  <c r="K100"/>
  <c r="J100"/>
  <c r="AA99"/>
  <c r="Z99"/>
  <c r="X99"/>
  <c r="W99"/>
  <c r="U99"/>
  <c r="S99"/>
  <c r="R99"/>
  <c r="AB99" s="1"/>
  <c r="Q99"/>
  <c r="N99"/>
  <c r="Y99" s="1"/>
  <c r="K99"/>
  <c r="J99"/>
  <c r="AA98"/>
  <c r="Z98"/>
  <c r="X98"/>
  <c r="W98"/>
  <c r="U98"/>
  <c r="S98"/>
  <c r="R98"/>
  <c r="AB98" s="1"/>
  <c r="Q98"/>
  <c r="N98"/>
  <c r="Y98" s="1"/>
  <c r="K98"/>
  <c r="J98"/>
  <c r="AA97"/>
  <c r="Z97"/>
  <c r="X97"/>
  <c r="W97"/>
  <c r="U97"/>
  <c r="S97"/>
  <c r="R97"/>
  <c r="AB97" s="1"/>
  <c r="Q97"/>
  <c r="N97"/>
  <c r="Y97" s="1"/>
  <c r="K97"/>
  <c r="J97"/>
  <c r="AA96"/>
  <c r="Z96"/>
  <c r="X96"/>
  <c r="W96"/>
  <c r="U96"/>
  <c r="S96"/>
  <c r="R96"/>
  <c r="AB96" s="1"/>
  <c r="Q96"/>
  <c r="N96"/>
  <c r="Y96" s="1"/>
  <c r="K96"/>
  <c r="J96"/>
  <c r="AA95"/>
  <c r="Z95"/>
  <c r="X95"/>
  <c r="W95"/>
  <c r="U95"/>
  <c r="S95"/>
  <c r="R95"/>
  <c r="AB95" s="1"/>
  <c r="Q95"/>
  <c r="N95"/>
  <c r="Y95" s="1"/>
  <c r="K95"/>
  <c r="J95"/>
  <c r="AA94"/>
  <c r="Z94"/>
  <c r="X94"/>
  <c r="W94"/>
  <c r="U94"/>
  <c r="S94"/>
  <c r="R94"/>
  <c r="AB94" s="1"/>
  <c r="Q94"/>
  <c r="N94"/>
  <c r="Y94" s="1"/>
  <c r="K94"/>
  <c r="J94"/>
  <c r="AA93"/>
  <c r="Z93"/>
  <c r="X93"/>
  <c r="W93"/>
  <c r="U93"/>
  <c r="S93"/>
  <c r="R93"/>
  <c r="AB93" s="1"/>
  <c r="Q93"/>
  <c r="N93"/>
  <c r="Y93" s="1"/>
  <c r="K93"/>
  <c r="J93"/>
  <c r="AA92"/>
  <c r="Z92"/>
  <c r="X92"/>
  <c r="W92"/>
  <c r="U92"/>
  <c r="S92"/>
  <c r="R92"/>
  <c r="AB92" s="1"/>
  <c r="Q92"/>
  <c r="N92"/>
  <c r="Y92" s="1"/>
  <c r="K92"/>
  <c r="J92"/>
  <c r="AA91"/>
  <c r="Z91"/>
  <c r="X91"/>
  <c r="W91"/>
  <c r="U91"/>
  <c r="S91"/>
  <c r="R91"/>
  <c r="AB91" s="1"/>
  <c r="Q91"/>
  <c r="N91"/>
  <c r="Y91" s="1"/>
  <c r="K91"/>
  <c r="J91"/>
  <c r="AA90"/>
  <c r="Z90"/>
  <c r="X90"/>
  <c r="W90"/>
  <c r="U90"/>
  <c r="S90"/>
  <c r="R90"/>
  <c r="AB90" s="1"/>
  <c r="Q90"/>
  <c r="N90"/>
  <c r="Y90" s="1"/>
  <c r="K90"/>
  <c r="J90"/>
  <c r="AA89"/>
  <c r="Z89"/>
  <c r="X89"/>
  <c r="W89"/>
  <c r="U89"/>
  <c r="S89"/>
  <c r="R89"/>
  <c r="AB89" s="1"/>
  <c r="Q89"/>
  <c r="N89"/>
  <c r="Y89" s="1"/>
  <c r="K89"/>
  <c r="J89"/>
  <c r="AA88"/>
  <c r="Z88"/>
  <c r="X88"/>
  <c r="W88"/>
  <c r="U88"/>
  <c r="S88"/>
  <c r="R88"/>
  <c r="AB88" s="1"/>
  <c r="Q88"/>
  <c r="N88"/>
  <c r="Y88" s="1"/>
  <c r="K88"/>
  <c r="J88"/>
  <c r="AA87"/>
  <c r="Z87"/>
  <c r="X87"/>
  <c r="W87"/>
  <c r="U87"/>
  <c r="S87"/>
  <c r="R87"/>
  <c r="AB87" s="1"/>
  <c r="Q87"/>
  <c r="N87"/>
  <c r="Y87" s="1"/>
  <c r="K87"/>
  <c r="J87"/>
  <c r="AA86"/>
  <c r="Z86"/>
  <c r="X86"/>
  <c r="W86"/>
  <c r="U86"/>
  <c r="S86"/>
  <c r="R86"/>
  <c r="AB86" s="1"/>
  <c r="Q86"/>
  <c r="N86"/>
  <c r="Y86" s="1"/>
  <c r="K86"/>
  <c r="J86"/>
  <c r="AA85"/>
  <c r="Z85"/>
  <c r="X85"/>
  <c r="W85"/>
  <c r="U85"/>
  <c r="S85"/>
  <c r="R85"/>
  <c r="AB85" s="1"/>
  <c r="Q85"/>
  <c r="N85"/>
  <c r="Y85" s="1"/>
  <c r="K85"/>
  <c r="J85"/>
  <c r="AA84"/>
  <c r="Z84"/>
  <c r="X84"/>
  <c r="W84"/>
  <c r="U84"/>
  <c r="S84"/>
  <c r="R84"/>
  <c r="AB84" s="1"/>
  <c r="Q84"/>
  <c r="N84"/>
  <c r="Y84" s="1"/>
  <c r="K84"/>
  <c r="J84"/>
  <c r="AA83"/>
  <c r="Z83"/>
  <c r="X83"/>
  <c r="W83"/>
  <c r="U83"/>
  <c r="S83"/>
  <c r="R83"/>
  <c r="AB83" s="1"/>
  <c r="Q83"/>
  <c r="N83"/>
  <c r="Y83" s="1"/>
  <c r="K83"/>
  <c r="J83"/>
  <c r="AA82"/>
  <c r="Z82"/>
  <c r="X82"/>
  <c r="W82"/>
  <c r="U82"/>
  <c r="S82"/>
  <c r="R82"/>
  <c r="AB82" s="1"/>
  <c r="Q82"/>
  <c r="N82"/>
  <c r="Y82" s="1"/>
  <c r="K82"/>
  <c r="J82"/>
  <c r="AA81"/>
  <c r="Z81"/>
  <c r="X81"/>
  <c r="W81"/>
  <c r="U81"/>
  <c r="S81"/>
  <c r="R81"/>
  <c r="AB81" s="1"/>
  <c r="Q81"/>
  <c r="N81"/>
  <c r="Y81" s="1"/>
  <c r="K81"/>
  <c r="J81"/>
  <c r="AA80"/>
  <c r="Z80"/>
  <c r="X80"/>
  <c r="W80"/>
  <c r="U80"/>
  <c r="S80"/>
  <c r="R80"/>
  <c r="AB80" s="1"/>
  <c r="Q80"/>
  <c r="N80"/>
  <c r="Y80" s="1"/>
  <c r="K80"/>
  <c r="J80"/>
  <c r="AA79"/>
  <c r="Z79"/>
  <c r="X79"/>
  <c r="W79"/>
  <c r="U79"/>
  <c r="S79"/>
  <c r="R79"/>
  <c r="AB79" s="1"/>
  <c r="Q79"/>
  <c r="N79"/>
  <c r="Y79" s="1"/>
  <c r="K79"/>
  <c r="J79"/>
  <c r="AA78"/>
  <c r="Z78"/>
  <c r="X78"/>
  <c r="W78"/>
  <c r="U78"/>
  <c r="S78"/>
  <c r="R78"/>
  <c r="AB78" s="1"/>
  <c r="Q78"/>
  <c r="N78"/>
  <c r="Y78" s="1"/>
  <c r="K78"/>
  <c r="J78"/>
  <c r="AA77"/>
  <c r="Z77"/>
  <c r="X77"/>
  <c r="W77"/>
  <c r="U77"/>
  <c r="S77"/>
  <c r="R77"/>
  <c r="AB77" s="1"/>
  <c r="Q77"/>
  <c r="N77"/>
  <c r="Y77" s="1"/>
  <c r="K77"/>
  <c r="J77"/>
  <c r="AA76"/>
  <c r="Z76"/>
  <c r="X76"/>
  <c r="W76"/>
  <c r="U76"/>
  <c r="S76"/>
  <c r="R76"/>
  <c r="AB76" s="1"/>
  <c r="Q76"/>
  <c r="N76"/>
  <c r="Y76" s="1"/>
  <c r="K76"/>
  <c r="J76"/>
  <c r="AA75"/>
  <c r="Z75"/>
  <c r="X75"/>
  <c r="W75"/>
  <c r="U75"/>
  <c r="S75"/>
  <c r="R75"/>
  <c r="AB75" s="1"/>
  <c r="Q75"/>
  <c r="N75"/>
  <c r="Y75" s="1"/>
  <c r="K75"/>
  <c r="J75"/>
  <c r="AA74"/>
  <c r="Z74"/>
  <c r="X74"/>
  <c r="W74"/>
  <c r="U74"/>
  <c r="S74"/>
  <c r="R74"/>
  <c r="AB74" s="1"/>
  <c r="Q74"/>
  <c r="N74"/>
  <c r="Y74" s="1"/>
  <c r="K74"/>
  <c r="J74"/>
  <c r="AA73"/>
  <c r="Z73"/>
  <c r="X73"/>
  <c r="W73"/>
  <c r="U73"/>
  <c r="S73"/>
  <c r="R73"/>
  <c r="AB73" s="1"/>
  <c r="Q73"/>
  <c r="N73"/>
  <c r="Y73" s="1"/>
  <c r="K73"/>
  <c r="J73"/>
  <c r="AA72"/>
  <c r="Z72"/>
  <c r="X72"/>
  <c r="W72"/>
  <c r="U72"/>
  <c r="S72"/>
  <c r="R72"/>
  <c r="AB72" s="1"/>
  <c r="Q72"/>
  <c r="N72"/>
  <c r="Y72" s="1"/>
  <c r="K72"/>
  <c r="J72"/>
  <c r="AA71"/>
  <c r="Z71"/>
  <c r="X71"/>
  <c r="W71"/>
  <c r="U71"/>
  <c r="S71"/>
  <c r="R71"/>
  <c r="AB71" s="1"/>
  <c r="Q71"/>
  <c r="N71"/>
  <c r="Y71" s="1"/>
  <c r="K71"/>
  <c r="J71"/>
  <c r="AA70"/>
  <c r="Z70"/>
  <c r="X70"/>
  <c r="W70"/>
  <c r="U70"/>
  <c r="S70"/>
  <c r="R70"/>
  <c r="AB70" s="1"/>
  <c r="Q70"/>
  <c r="N70"/>
  <c r="Y70" s="1"/>
  <c r="K70"/>
  <c r="J70"/>
  <c r="AA69"/>
  <c r="Z69"/>
  <c r="X69"/>
  <c r="W69"/>
  <c r="U69"/>
  <c r="S69"/>
  <c r="R69"/>
  <c r="AB69" s="1"/>
  <c r="Q69"/>
  <c r="N69"/>
  <c r="Y69" s="1"/>
  <c r="K69"/>
  <c r="J69"/>
  <c r="AA68"/>
  <c r="Z68"/>
  <c r="X68"/>
  <c r="W68"/>
  <c r="U68"/>
  <c r="S68"/>
  <c r="R68"/>
  <c r="AB68" s="1"/>
  <c r="Q68"/>
  <c r="N68"/>
  <c r="Y68" s="1"/>
  <c r="K68"/>
  <c r="J68"/>
  <c r="AA67"/>
  <c r="Z67"/>
  <c r="X67"/>
  <c r="W67"/>
  <c r="U67"/>
  <c r="S67"/>
  <c r="R67"/>
  <c r="AB67" s="1"/>
  <c r="Q67"/>
  <c r="N67"/>
  <c r="Y67" s="1"/>
  <c r="K67"/>
  <c r="J67"/>
  <c r="AA66"/>
  <c r="Z66"/>
  <c r="X66"/>
  <c r="W66"/>
  <c r="U66"/>
  <c r="S66"/>
  <c r="R66"/>
  <c r="AB66" s="1"/>
  <c r="Q66"/>
  <c r="N66"/>
  <c r="Y66" s="1"/>
  <c r="K66"/>
  <c r="J66"/>
  <c r="AA65"/>
  <c r="Z65"/>
  <c r="X65"/>
  <c r="W65"/>
  <c r="U65"/>
  <c r="S65"/>
  <c r="R65"/>
  <c r="AB65" s="1"/>
  <c r="Q65"/>
  <c r="N65"/>
  <c r="Y65" s="1"/>
  <c r="K65"/>
  <c r="J65"/>
  <c r="AA64"/>
  <c r="Z64"/>
  <c r="X64"/>
  <c r="W64"/>
  <c r="U64"/>
  <c r="S64"/>
  <c r="R64"/>
  <c r="AB64" s="1"/>
  <c r="Q64"/>
  <c r="N64"/>
  <c r="Y64" s="1"/>
  <c r="K64"/>
  <c r="J64"/>
  <c r="AA63"/>
  <c r="Z63"/>
  <c r="X63"/>
  <c r="W63"/>
  <c r="U63"/>
  <c r="S63"/>
  <c r="R63"/>
  <c r="AB63" s="1"/>
  <c r="Q63"/>
  <c r="N63"/>
  <c r="Y63" s="1"/>
  <c r="K63"/>
  <c r="J63"/>
  <c r="AA62"/>
  <c r="Z62"/>
  <c r="X62"/>
  <c r="W62"/>
  <c r="U62"/>
  <c r="S62"/>
  <c r="R62"/>
  <c r="AB62" s="1"/>
  <c r="Q62"/>
  <c r="N62"/>
  <c r="Y62" s="1"/>
  <c r="K62"/>
  <c r="J62"/>
  <c r="AA61"/>
  <c r="Z61"/>
  <c r="X61"/>
  <c r="W61"/>
  <c r="U61"/>
  <c r="S61"/>
  <c r="R61"/>
  <c r="AB61" s="1"/>
  <c r="Q61"/>
  <c r="N61"/>
  <c r="Y61" s="1"/>
  <c r="K61"/>
  <c r="J61"/>
  <c r="AA60"/>
  <c r="Z60"/>
  <c r="X60"/>
  <c r="W60"/>
  <c r="U60"/>
  <c r="S60"/>
  <c r="R60"/>
  <c r="AB60" s="1"/>
  <c r="Q60"/>
  <c r="N60"/>
  <c r="Y60" s="1"/>
  <c r="K60"/>
  <c r="J60"/>
  <c r="AA59"/>
  <c r="Z59"/>
  <c r="X59"/>
  <c r="W59"/>
  <c r="U59"/>
  <c r="S59"/>
  <c r="R59"/>
  <c r="AB59" s="1"/>
  <c r="Q59"/>
  <c r="N59"/>
  <c r="Y59" s="1"/>
  <c r="K59"/>
  <c r="J59"/>
  <c r="AA58"/>
  <c r="Z58"/>
  <c r="X58"/>
  <c r="W58"/>
  <c r="U58"/>
  <c r="S58"/>
  <c r="R58"/>
  <c r="AB58" s="1"/>
  <c r="Q58"/>
  <c r="N58"/>
  <c r="Y58" s="1"/>
  <c r="K58"/>
  <c r="J58"/>
  <c r="AA57"/>
  <c r="Z57"/>
  <c r="X57"/>
  <c r="W57"/>
  <c r="U57"/>
  <c r="S57"/>
  <c r="R57"/>
  <c r="AB57" s="1"/>
  <c r="Q57"/>
  <c r="N57"/>
  <c r="Y57" s="1"/>
  <c r="K57"/>
  <c r="J57"/>
  <c r="AA56"/>
  <c r="Z56"/>
  <c r="X56"/>
  <c r="W56"/>
  <c r="U56"/>
  <c r="S56"/>
  <c r="R56"/>
  <c r="AB56" s="1"/>
  <c r="Q56"/>
  <c r="N56"/>
  <c r="Y56" s="1"/>
  <c r="K56"/>
  <c r="J56"/>
  <c r="AA55"/>
  <c r="Z55"/>
  <c r="X55"/>
  <c r="W55"/>
  <c r="U55"/>
  <c r="S55"/>
  <c r="R55"/>
  <c r="AB55" s="1"/>
  <c r="Q55"/>
  <c r="N55"/>
  <c r="Y55" s="1"/>
  <c r="K55"/>
  <c r="J55"/>
  <c r="AA54"/>
  <c r="Z54"/>
  <c r="X54"/>
  <c r="W54"/>
  <c r="U54"/>
  <c r="S54"/>
  <c r="R54"/>
  <c r="AB54" s="1"/>
  <c r="Q54"/>
  <c r="N54"/>
  <c r="Y54" s="1"/>
  <c r="K54"/>
  <c r="J54"/>
  <c r="AA53"/>
  <c r="Z53"/>
  <c r="X53"/>
  <c r="W53"/>
  <c r="U53"/>
  <c r="S53"/>
  <c r="R53"/>
  <c r="AB53" s="1"/>
  <c r="Q53"/>
  <c r="N53"/>
  <c r="Y53" s="1"/>
  <c r="K53"/>
  <c r="J53"/>
  <c r="AA52"/>
  <c r="Z52"/>
  <c r="X52"/>
  <c r="W52"/>
  <c r="U52"/>
  <c r="S52"/>
  <c r="R52"/>
  <c r="AB52" s="1"/>
  <c r="Q52"/>
  <c r="N52"/>
  <c r="Y52" s="1"/>
  <c r="K52"/>
  <c r="J52"/>
  <c r="AA51"/>
  <c r="Z51"/>
  <c r="X51"/>
  <c r="W51"/>
  <c r="U51"/>
  <c r="S51"/>
  <c r="R51"/>
  <c r="AB51" s="1"/>
  <c r="Q51"/>
  <c r="N51"/>
  <c r="Y51" s="1"/>
  <c r="K51"/>
  <c r="J51"/>
  <c r="AA50"/>
  <c r="Z50"/>
  <c r="X50"/>
  <c r="W50"/>
  <c r="U50"/>
  <c r="S50"/>
  <c r="R50"/>
  <c r="AB50" s="1"/>
  <c r="Q50"/>
  <c r="N50"/>
  <c r="Y50" s="1"/>
  <c r="K50"/>
  <c r="J50"/>
  <c r="AA49"/>
  <c r="Z49"/>
  <c r="X49"/>
  <c r="W49"/>
  <c r="U49"/>
  <c r="S49"/>
  <c r="R49"/>
  <c r="AB49" s="1"/>
  <c r="Q49"/>
  <c r="N49"/>
  <c r="Y49" s="1"/>
  <c r="K49"/>
  <c r="J49"/>
  <c r="AA48"/>
  <c r="Z48"/>
  <c r="X48"/>
  <c r="W48"/>
  <c r="U48"/>
  <c r="S48"/>
  <c r="R48"/>
  <c r="AB48" s="1"/>
  <c r="Q48"/>
  <c r="N48"/>
  <c r="Y48" s="1"/>
  <c r="K48"/>
  <c r="J48"/>
  <c r="AA47"/>
  <c r="Z47"/>
  <c r="X47"/>
  <c r="W47"/>
  <c r="U47"/>
  <c r="S47"/>
  <c r="R47"/>
  <c r="AB47" s="1"/>
  <c r="Q47"/>
  <c r="N47"/>
  <c r="Y47" s="1"/>
  <c r="K47"/>
  <c r="J47"/>
  <c r="AA46"/>
  <c r="Z46"/>
  <c r="Y46"/>
  <c r="X46"/>
  <c r="W46"/>
  <c r="U46"/>
  <c r="S46"/>
  <c r="R46"/>
  <c r="AB46" s="1"/>
  <c r="Q46"/>
  <c r="N46"/>
  <c r="K46"/>
  <c r="J46"/>
  <c r="AA45"/>
  <c r="Z45"/>
  <c r="X45"/>
  <c r="W45"/>
  <c r="U45"/>
  <c r="S45"/>
  <c r="R45"/>
  <c r="AB45" s="1"/>
  <c r="Q45"/>
  <c r="N45"/>
  <c r="Y45" s="1"/>
  <c r="K45"/>
  <c r="J45"/>
  <c r="AA44"/>
  <c r="Z44"/>
  <c r="Y44"/>
  <c r="X44"/>
  <c r="W44"/>
  <c r="U44"/>
  <c r="S44"/>
  <c r="R44"/>
  <c r="AB44" s="1"/>
  <c r="Q44"/>
  <c r="N44"/>
  <c r="K44"/>
  <c r="J44"/>
  <c r="AA43"/>
  <c r="Z43"/>
  <c r="X43"/>
  <c r="W43"/>
  <c r="U43"/>
  <c r="S43"/>
  <c r="R43"/>
  <c r="AB43" s="1"/>
  <c r="Q43"/>
  <c r="N43"/>
  <c r="Y43" s="1"/>
  <c r="K43"/>
  <c r="J43"/>
  <c r="AA42"/>
  <c r="Z42"/>
  <c r="Y42"/>
  <c r="X42"/>
  <c r="W42"/>
  <c r="U42"/>
  <c r="S42"/>
  <c r="R42"/>
  <c r="AB42" s="1"/>
  <c r="Q42"/>
  <c r="N42"/>
  <c r="K42"/>
  <c r="J42"/>
  <c r="AA41"/>
  <c r="Z41"/>
  <c r="X41"/>
  <c r="W41"/>
  <c r="U41"/>
  <c r="S41"/>
  <c r="R41"/>
  <c r="AB41" s="1"/>
  <c r="Q41"/>
  <c r="N41"/>
  <c r="Y41" s="1"/>
  <c r="K41"/>
  <c r="J41"/>
  <c r="AA40"/>
  <c r="Z40"/>
  <c r="Y40"/>
  <c r="X40"/>
  <c r="W40"/>
  <c r="U40"/>
  <c r="S40"/>
  <c r="R40"/>
  <c r="AB40" s="1"/>
  <c r="Q40"/>
  <c r="N40"/>
  <c r="K40"/>
  <c r="J40"/>
  <c r="AA39"/>
  <c r="Z39"/>
  <c r="X39"/>
  <c r="W39"/>
  <c r="U39"/>
  <c r="S39"/>
  <c r="R39"/>
  <c r="AB39" s="1"/>
  <c r="Q39"/>
  <c r="N39"/>
  <c r="Y39" s="1"/>
  <c r="K39"/>
  <c r="J39"/>
  <c r="AA38"/>
  <c r="Z38"/>
  <c r="Y38"/>
  <c r="X38"/>
  <c r="W38"/>
  <c r="U38"/>
  <c r="S38"/>
  <c r="R38"/>
  <c r="AB38" s="1"/>
  <c r="Q38"/>
  <c r="N38"/>
  <c r="K38"/>
  <c r="J38"/>
  <c r="AA37"/>
  <c r="Z37"/>
  <c r="X37"/>
  <c r="W37"/>
  <c r="U37"/>
  <c r="S37"/>
  <c r="R37"/>
  <c r="AB37" s="1"/>
  <c r="Q37"/>
  <c r="N37"/>
  <c r="Y37" s="1"/>
  <c r="K37"/>
  <c r="J37"/>
  <c r="AA36"/>
  <c r="Z36"/>
  <c r="Y36"/>
  <c r="X36"/>
  <c r="W36"/>
  <c r="U36"/>
  <c r="S36"/>
  <c r="R36"/>
  <c r="AB36" s="1"/>
  <c r="Q36"/>
  <c r="N36"/>
  <c r="K36"/>
  <c r="J36"/>
  <c r="AA35"/>
  <c r="Z35"/>
  <c r="X35"/>
  <c r="W35"/>
  <c r="U35"/>
  <c r="S35"/>
  <c r="R35"/>
  <c r="AB35" s="1"/>
  <c r="Q35"/>
  <c r="N35"/>
  <c r="Y35" s="1"/>
  <c r="K35"/>
  <c r="J35"/>
  <c r="AA34"/>
  <c r="Z34"/>
  <c r="Y34"/>
  <c r="X34"/>
  <c r="W34"/>
  <c r="U34"/>
  <c r="S34"/>
  <c r="R34"/>
  <c r="AB34" s="1"/>
  <c r="Q34"/>
  <c r="N34"/>
  <c r="K34"/>
  <c r="J34"/>
  <c r="AA33"/>
  <c r="Z33"/>
  <c r="X33"/>
  <c r="W33"/>
  <c r="U33"/>
  <c r="S33"/>
  <c r="R33"/>
  <c r="AB33" s="1"/>
  <c r="Q33"/>
  <c r="N33"/>
  <c r="Y33" s="1"/>
  <c r="K33"/>
  <c r="J33"/>
  <c r="AA32"/>
  <c r="Z32"/>
  <c r="Y32"/>
  <c r="X32"/>
  <c r="W32"/>
  <c r="U32"/>
  <c r="S32"/>
  <c r="R32"/>
  <c r="AB32" s="1"/>
  <c r="Q32"/>
  <c r="N32"/>
  <c r="K32"/>
  <c r="J32"/>
  <c r="AA31"/>
  <c r="Z31"/>
  <c r="X31"/>
  <c r="W31"/>
  <c r="U31"/>
  <c r="S31"/>
  <c r="R31"/>
  <c r="AB31" s="1"/>
  <c r="Q31"/>
  <c r="N31"/>
  <c r="Y31" s="1"/>
  <c r="K31"/>
  <c r="J31"/>
  <c r="AA30"/>
  <c r="Z30"/>
  <c r="Y30"/>
  <c r="X30"/>
  <c r="W30"/>
  <c r="U30"/>
  <c r="S30"/>
  <c r="R30"/>
  <c r="AB30" s="1"/>
  <c r="Q30"/>
  <c r="N30"/>
  <c r="K30"/>
  <c r="J30"/>
  <c r="AA29"/>
  <c r="Z29"/>
  <c r="X29"/>
  <c r="W29"/>
  <c r="U29"/>
  <c r="S29"/>
  <c r="R29"/>
  <c r="AB29" s="1"/>
  <c r="Q29"/>
  <c r="N29"/>
  <c r="Y29" s="1"/>
  <c r="K29"/>
  <c r="J29"/>
  <c r="AA28"/>
  <c r="Z28"/>
  <c r="Y28"/>
  <c r="X28"/>
  <c r="W28"/>
  <c r="U28"/>
  <c r="S28"/>
  <c r="R28"/>
  <c r="AB28" s="1"/>
  <c r="Q28"/>
  <c r="N28"/>
  <c r="K28"/>
  <c r="J28"/>
  <c r="AA27"/>
  <c r="Z27"/>
  <c r="X27"/>
  <c r="W27"/>
  <c r="U27"/>
  <c r="S27"/>
  <c r="R27"/>
  <c r="AB27" s="1"/>
  <c r="Q27"/>
  <c r="N27"/>
  <c r="Y27" s="1"/>
  <c r="K27"/>
  <c r="J27"/>
  <c r="AA26"/>
  <c r="Z26"/>
  <c r="Y26"/>
  <c r="X26"/>
  <c r="W26"/>
  <c r="U26"/>
  <c r="S26"/>
  <c r="R26"/>
  <c r="AB26" s="1"/>
  <c r="Q26"/>
  <c r="N26"/>
  <c r="K26"/>
  <c r="J26"/>
  <c r="AA25"/>
  <c r="Z25"/>
  <c r="X25"/>
  <c r="W25"/>
  <c r="U25"/>
  <c r="S25"/>
  <c r="R25"/>
  <c r="AB25" s="1"/>
  <c r="Q25"/>
  <c r="N25"/>
  <c r="Y25" s="1"/>
  <c r="K25"/>
  <c r="J25"/>
  <c r="AA24"/>
  <c r="Z24"/>
  <c r="Y24"/>
  <c r="X24"/>
  <c r="W24"/>
  <c r="U24"/>
  <c r="S24"/>
  <c r="R24"/>
  <c r="AB24" s="1"/>
  <c r="Q24"/>
  <c r="N24"/>
  <c r="K24"/>
  <c r="J24"/>
  <c r="AA23"/>
  <c r="Z23"/>
  <c r="X23"/>
  <c r="W23"/>
  <c r="U23"/>
  <c r="S23"/>
  <c r="R23"/>
  <c r="AB23" s="1"/>
  <c r="Q23"/>
  <c r="N23"/>
  <c r="Y23" s="1"/>
  <c r="K23"/>
  <c r="J23"/>
  <c r="AA22"/>
  <c r="Z22"/>
  <c r="Y22"/>
  <c r="X22"/>
  <c r="W22"/>
  <c r="U22"/>
  <c r="S22"/>
  <c r="R22"/>
  <c r="AB22" s="1"/>
  <c r="Q22"/>
  <c r="N22"/>
  <c r="J22"/>
  <c r="AA21"/>
  <c r="Z21"/>
  <c r="X21"/>
  <c r="W21"/>
  <c r="U21"/>
  <c r="S21"/>
  <c r="R21"/>
  <c r="AB21" s="1"/>
  <c r="Q21"/>
  <c r="N21"/>
  <c r="Y21" s="1"/>
  <c r="K21"/>
  <c r="J21"/>
  <c r="AA20"/>
  <c r="Z20"/>
  <c r="Y20"/>
  <c r="X20"/>
  <c r="W20"/>
  <c r="U20"/>
  <c r="S20"/>
  <c r="R20"/>
  <c r="AB20" s="1"/>
  <c r="Q20"/>
  <c r="N20"/>
  <c r="K20"/>
  <c r="J20"/>
  <c r="AA19"/>
  <c r="Z19"/>
  <c r="X19"/>
  <c r="W19"/>
  <c r="U19"/>
  <c r="S19"/>
  <c r="R19"/>
  <c r="AB19" s="1"/>
  <c r="Q19"/>
  <c r="N19"/>
  <c r="Y19" s="1"/>
  <c r="K19"/>
  <c r="J19"/>
  <c r="AA18"/>
  <c r="Z18"/>
  <c r="Y18"/>
  <c r="X18"/>
  <c r="W18"/>
  <c r="U18"/>
  <c r="S18"/>
  <c r="R18"/>
  <c r="AB18" s="1"/>
  <c r="Q18"/>
  <c r="N18"/>
  <c r="K18"/>
  <c r="J18"/>
  <c r="AA17"/>
  <c r="Z17"/>
  <c r="X17"/>
  <c r="W17"/>
  <c r="U17"/>
  <c r="S17"/>
  <c r="R17"/>
  <c r="AB17" s="1"/>
  <c r="Q17"/>
  <c r="N17"/>
  <c r="Y17" s="1"/>
  <c r="K17"/>
  <c r="J17"/>
  <c r="AA16"/>
  <c r="Z16"/>
  <c r="Y16"/>
  <c r="X16"/>
  <c r="W16"/>
  <c r="U16"/>
  <c r="S16"/>
  <c r="R16"/>
  <c r="AB16" s="1"/>
  <c r="Q16"/>
  <c r="N16"/>
  <c r="K16"/>
  <c r="J16"/>
  <c r="AA15"/>
  <c r="Z15"/>
  <c r="X15"/>
  <c r="W15"/>
  <c r="U15"/>
  <c r="S15"/>
  <c r="R15"/>
  <c r="AB15" s="1"/>
  <c r="Q15"/>
  <c r="N15"/>
  <c r="Y15" s="1"/>
  <c r="K15"/>
  <c r="J15"/>
  <c r="AA14"/>
  <c r="Z14"/>
  <c r="Y14"/>
  <c r="X14"/>
  <c r="W14"/>
  <c r="U14"/>
  <c r="S14"/>
  <c r="R14"/>
  <c r="AB14" s="1"/>
  <c r="Q14"/>
  <c r="N14"/>
  <c r="K14"/>
  <c r="J14"/>
  <c r="AA13"/>
  <c r="Z13"/>
  <c r="X13"/>
  <c r="W13"/>
  <c r="U13"/>
  <c r="S13"/>
  <c r="R13"/>
  <c r="AB13" s="1"/>
  <c r="Q13"/>
  <c r="N13"/>
  <c r="Y13" s="1"/>
  <c r="K13"/>
  <c r="J13"/>
  <c r="AA12"/>
  <c r="Z12"/>
  <c r="Y12"/>
  <c r="X12"/>
  <c r="W12"/>
  <c r="U12"/>
  <c r="S12"/>
  <c r="R12"/>
  <c r="AB12" s="1"/>
  <c r="Q12"/>
  <c r="N12"/>
  <c r="K12"/>
  <c r="J12"/>
  <c r="AA11"/>
  <c r="Z11"/>
  <c r="X11"/>
  <c r="W11"/>
  <c r="U11"/>
  <c r="S11"/>
  <c r="R11"/>
  <c r="AB11" s="1"/>
  <c r="Q11"/>
  <c r="N11"/>
  <c r="Y11" s="1"/>
  <c r="K11"/>
  <c r="J11"/>
  <c r="AA10"/>
  <c r="Z10"/>
  <c r="Y10"/>
  <c r="X10"/>
  <c r="W10"/>
  <c r="U10"/>
  <c r="S10"/>
  <c r="R10"/>
  <c r="AB10" s="1"/>
  <c r="Q10"/>
  <c r="N10"/>
  <c r="K10"/>
  <c r="J10"/>
  <c r="AA9"/>
  <c r="Z9"/>
  <c r="X9"/>
  <c r="W9"/>
  <c r="U9"/>
  <c r="S9"/>
  <c r="R9"/>
  <c r="AB9" s="1"/>
  <c r="Q9"/>
  <c r="N9"/>
  <c r="Y9" s="1"/>
  <c r="K9"/>
  <c r="J9"/>
  <c r="AA8"/>
  <c r="Z8"/>
  <c r="Y8"/>
  <c r="X8"/>
  <c r="W8"/>
  <c r="U8"/>
  <c r="S8"/>
  <c r="R8"/>
  <c r="AB8" s="1"/>
  <c r="Q8"/>
  <c r="N8"/>
  <c r="K8"/>
  <c r="J8"/>
  <c r="X6"/>
  <c r="W6"/>
  <c r="P6"/>
  <c r="Z6" s="1"/>
  <c r="M6"/>
  <c r="AA6" s="1"/>
  <c r="I6"/>
  <c r="N6" s="1"/>
  <c r="Y6" s="1"/>
  <c r="D6"/>
  <c r="J6" s="1"/>
  <c r="C6"/>
  <c r="AA303" i="6"/>
  <c r="Z303"/>
  <c r="X303"/>
  <c r="W303"/>
  <c r="U303"/>
  <c r="S303"/>
  <c r="R303"/>
  <c r="AB303" s="1"/>
  <c r="Q303"/>
  <c r="N303"/>
  <c r="Y303" s="1"/>
  <c r="K303"/>
  <c r="J303"/>
  <c r="AA302"/>
  <c r="Z302"/>
  <c r="X302"/>
  <c r="W302"/>
  <c r="U302"/>
  <c r="S302"/>
  <c r="R302"/>
  <c r="AB302" s="1"/>
  <c r="Q302"/>
  <c r="N302"/>
  <c r="Y302" s="1"/>
  <c r="K302"/>
  <c r="J302"/>
  <c r="AA301"/>
  <c r="Z301"/>
  <c r="X301"/>
  <c r="W301"/>
  <c r="U301"/>
  <c r="S301"/>
  <c r="R301"/>
  <c r="AB301" s="1"/>
  <c r="Q301"/>
  <c r="N301"/>
  <c r="Y301" s="1"/>
  <c r="K301"/>
  <c r="J301"/>
  <c r="AA300"/>
  <c r="Z300"/>
  <c r="X300"/>
  <c r="W300"/>
  <c r="U300"/>
  <c r="S300"/>
  <c r="R300"/>
  <c r="AB300" s="1"/>
  <c r="Q300"/>
  <c r="N300"/>
  <c r="Y300" s="1"/>
  <c r="K300"/>
  <c r="J300"/>
  <c r="AA299"/>
  <c r="Z299"/>
  <c r="X299"/>
  <c r="W299"/>
  <c r="U299"/>
  <c r="S299"/>
  <c r="R299"/>
  <c r="AB299" s="1"/>
  <c r="Q299"/>
  <c r="N299"/>
  <c r="Y299" s="1"/>
  <c r="K299"/>
  <c r="J299"/>
  <c r="AA298"/>
  <c r="Z298"/>
  <c r="X298"/>
  <c r="W298"/>
  <c r="U298"/>
  <c r="S298"/>
  <c r="R298"/>
  <c r="AB298" s="1"/>
  <c r="Q298"/>
  <c r="N298"/>
  <c r="Y298" s="1"/>
  <c r="K298"/>
  <c r="J298"/>
  <c r="AA297"/>
  <c r="Z297"/>
  <c r="X297"/>
  <c r="W297"/>
  <c r="U297"/>
  <c r="S297"/>
  <c r="R297"/>
  <c r="AB297" s="1"/>
  <c r="Q297"/>
  <c r="N297"/>
  <c r="Y297" s="1"/>
  <c r="K297"/>
  <c r="J297"/>
  <c r="AA296"/>
  <c r="Z296"/>
  <c r="X296"/>
  <c r="W296"/>
  <c r="U296"/>
  <c r="S296"/>
  <c r="R296"/>
  <c r="AB296" s="1"/>
  <c r="Q296"/>
  <c r="N296"/>
  <c r="Y296" s="1"/>
  <c r="K296"/>
  <c r="J296"/>
  <c r="AA295"/>
  <c r="Z295"/>
  <c r="X295"/>
  <c r="W295"/>
  <c r="U295"/>
  <c r="S295"/>
  <c r="R295"/>
  <c r="AB295" s="1"/>
  <c r="Q295"/>
  <c r="N295"/>
  <c r="Y295" s="1"/>
  <c r="K295"/>
  <c r="J295"/>
  <c r="AA294"/>
  <c r="Z294"/>
  <c r="X294"/>
  <c r="W294"/>
  <c r="U294"/>
  <c r="S294"/>
  <c r="R294"/>
  <c r="AB294" s="1"/>
  <c r="Q294"/>
  <c r="N294"/>
  <c r="Y294" s="1"/>
  <c r="K294"/>
  <c r="J294"/>
  <c r="AA293"/>
  <c r="Z293"/>
  <c r="X293"/>
  <c r="W293"/>
  <c r="U293"/>
  <c r="S293"/>
  <c r="R293"/>
  <c r="AB293" s="1"/>
  <c r="Q293"/>
  <c r="N293"/>
  <c r="Y293" s="1"/>
  <c r="K293"/>
  <c r="J293"/>
  <c r="AA292"/>
  <c r="Z292"/>
  <c r="X292"/>
  <c r="W292"/>
  <c r="U292"/>
  <c r="S292"/>
  <c r="R292"/>
  <c r="AB292" s="1"/>
  <c r="Q292"/>
  <c r="N292"/>
  <c r="Y292" s="1"/>
  <c r="K292"/>
  <c r="J292"/>
  <c r="AA291"/>
  <c r="Z291"/>
  <c r="X291"/>
  <c r="W291"/>
  <c r="U291"/>
  <c r="S291"/>
  <c r="R291"/>
  <c r="AB291" s="1"/>
  <c r="Q291"/>
  <c r="N291"/>
  <c r="Y291" s="1"/>
  <c r="K291"/>
  <c r="J291"/>
  <c r="AA290"/>
  <c r="Z290"/>
  <c r="X290"/>
  <c r="W290"/>
  <c r="U290"/>
  <c r="S290"/>
  <c r="R290"/>
  <c r="AB290" s="1"/>
  <c r="Q290"/>
  <c r="N290"/>
  <c r="Y290" s="1"/>
  <c r="K290"/>
  <c r="J290"/>
  <c r="AA289"/>
  <c r="Z289"/>
  <c r="X289"/>
  <c r="W289"/>
  <c r="U289"/>
  <c r="S289"/>
  <c r="R289"/>
  <c r="AB289" s="1"/>
  <c r="Q289"/>
  <c r="N289"/>
  <c r="Y289" s="1"/>
  <c r="K289"/>
  <c r="J289"/>
  <c r="AA288"/>
  <c r="Z288"/>
  <c r="X288"/>
  <c r="W288"/>
  <c r="U288"/>
  <c r="S288"/>
  <c r="R288"/>
  <c r="AB288" s="1"/>
  <c r="Q288"/>
  <c r="N288"/>
  <c r="Y288" s="1"/>
  <c r="K288"/>
  <c r="J288"/>
  <c r="AA287"/>
  <c r="Z287"/>
  <c r="X287"/>
  <c r="W287"/>
  <c r="U287"/>
  <c r="S287"/>
  <c r="R287"/>
  <c r="AB287" s="1"/>
  <c r="Q287"/>
  <c r="N287"/>
  <c r="Y287" s="1"/>
  <c r="K287"/>
  <c r="J287"/>
  <c r="AA286"/>
  <c r="Z286"/>
  <c r="X286"/>
  <c r="W286"/>
  <c r="U286"/>
  <c r="S286"/>
  <c r="R286"/>
  <c r="AB286" s="1"/>
  <c r="Q286"/>
  <c r="N286"/>
  <c r="Y286" s="1"/>
  <c r="K286"/>
  <c r="J286"/>
  <c r="AA285"/>
  <c r="Z285"/>
  <c r="Y285"/>
  <c r="X285"/>
  <c r="W285"/>
  <c r="U285"/>
  <c r="S285"/>
  <c r="R285"/>
  <c r="AB285" s="1"/>
  <c r="Q285"/>
  <c r="N285"/>
  <c r="K285"/>
  <c r="J285"/>
  <c r="AA284"/>
  <c r="Z284"/>
  <c r="X284"/>
  <c r="W284"/>
  <c r="U284"/>
  <c r="S284"/>
  <c r="R284"/>
  <c r="AB284" s="1"/>
  <c r="Q284"/>
  <c r="N284"/>
  <c r="Y284" s="1"/>
  <c r="K284"/>
  <c r="J284"/>
  <c r="AA283"/>
  <c r="Z283"/>
  <c r="Y283"/>
  <c r="X283"/>
  <c r="W283"/>
  <c r="U283"/>
  <c r="S283"/>
  <c r="R283"/>
  <c r="AB283" s="1"/>
  <c r="Q283"/>
  <c r="N283"/>
  <c r="K283"/>
  <c r="J283"/>
  <c r="AA282"/>
  <c r="Z282"/>
  <c r="X282"/>
  <c r="W282"/>
  <c r="U282"/>
  <c r="S282"/>
  <c r="R282"/>
  <c r="AB282" s="1"/>
  <c r="Q282"/>
  <c r="N282"/>
  <c r="Y282" s="1"/>
  <c r="K282"/>
  <c r="J282"/>
  <c r="AA281"/>
  <c r="Z281"/>
  <c r="X281"/>
  <c r="W281"/>
  <c r="U281"/>
  <c r="S281"/>
  <c r="R281"/>
  <c r="AB281" s="1"/>
  <c r="Q281"/>
  <c r="N281"/>
  <c r="Y281" s="1"/>
  <c r="K281"/>
  <c r="J281"/>
  <c r="AA280"/>
  <c r="Z280"/>
  <c r="X280"/>
  <c r="W280"/>
  <c r="U280"/>
  <c r="S280"/>
  <c r="R280"/>
  <c r="AB280" s="1"/>
  <c r="Q280"/>
  <c r="N280"/>
  <c r="Y280" s="1"/>
  <c r="K280"/>
  <c r="J280"/>
  <c r="AA279"/>
  <c r="Z279"/>
  <c r="X279"/>
  <c r="W279"/>
  <c r="U279"/>
  <c r="S279"/>
  <c r="R279"/>
  <c r="AB279" s="1"/>
  <c r="Q279"/>
  <c r="N279"/>
  <c r="Y279" s="1"/>
  <c r="K279"/>
  <c r="J279"/>
  <c r="AA278"/>
  <c r="Z278"/>
  <c r="X278"/>
  <c r="W278"/>
  <c r="U278"/>
  <c r="S278"/>
  <c r="R278"/>
  <c r="AB278" s="1"/>
  <c r="Q278"/>
  <c r="N278"/>
  <c r="Y278" s="1"/>
  <c r="K278"/>
  <c r="J278"/>
  <c r="AA277"/>
  <c r="Z277"/>
  <c r="X277"/>
  <c r="W277"/>
  <c r="U277"/>
  <c r="S277"/>
  <c r="R277"/>
  <c r="AB277" s="1"/>
  <c r="Q277"/>
  <c r="N277"/>
  <c r="Y277" s="1"/>
  <c r="K277"/>
  <c r="J277"/>
  <c r="AA276"/>
  <c r="Z276"/>
  <c r="X276"/>
  <c r="W276"/>
  <c r="U276"/>
  <c r="S276"/>
  <c r="R276"/>
  <c r="AB276" s="1"/>
  <c r="Q276"/>
  <c r="N276"/>
  <c r="Y276" s="1"/>
  <c r="K276"/>
  <c r="J276"/>
  <c r="AA275"/>
  <c r="Z275"/>
  <c r="X275"/>
  <c r="W275"/>
  <c r="U275"/>
  <c r="S275"/>
  <c r="R275"/>
  <c r="AB275" s="1"/>
  <c r="Q275"/>
  <c r="N275"/>
  <c r="Y275" s="1"/>
  <c r="K275"/>
  <c r="J275"/>
  <c r="AB274"/>
  <c r="AA274"/>
  <c r="Z274"/>
  <c r="Y274"/>
  <c r="X274"/>
  <c r="W274"/>
  <c r="U274"/>
  <c r="K274"/>
  <c r="AA273"/>
  <c r="Z273"/>
  <c r="X273"/>
  <c r="W273"/>
  <c r="U273"/>
  <c r="S273"/>
  <c r="R273"/>
  <c r="AB273" s="1"/>
  <c r="Q273"/>
  <c r="N273"/>
  <c r="Y273" s="1"/>
  <c r="K273"/>
  <c r="J273"/>
  <c r="AA272"/>
  <c r="Z272"/>
  <c r="X272"/>
  <c r="W272"/>
  <c r="U272"/>
  <c r="S272"/>
  <c r="R272"/>
  <c r="AB272" s="1"/>
  <c r="Q272"/>
  <c r="N272"/>
  <c r="Y272" s="1"/>
  <c r="K272"/>
  <c r="J272"/>
  <c r="AA271"/>
  <c r="Z271"/>
  <c r="X271"/>
  <c r="W271"/>
  <c r="U271"/>
  <c r="S271"/>
  <c r="R271"/>
  <c r="AB271" s="1"/>
  <c r="Q271"/>
  <c r="N271"/>
  <c r="Y271" s="1"/>
  <c r="K271"/>
  <c r="J271"/>
  <c r="AA270"/>
  <c r="Z270"/>
  <c r="X270"/>
  <c r="W270"/>
  <c r="U270"/>
  <c r="S270"/>
  <c r="R270"/>
  <c r="AB270" s="1"/>
  <c r="Q270"/>
  <c r="N270"/>
  <c r="Y270" s="1"/>
  <c r="K270"/>
  <c r="J270"/>
  <c r="AA269"/>
  <c r="Z269"/>
  <c r="X269"/>
  <c r="W269"/>
  <c r="U269"/>
  <c r="S269"/>
  <c r="R269"/>
  <c r="AB269" s="1"/>
  <c r="Q269"/>
  <c r="N269"/>
  <c r="Y269" s="1"/>
  <c r="K269"/>
  <c r="J269"/>
  <c r="AA268"/>
  <c r="Z268"/>
  <c r="X268"/>
  <c r="W268"/>
  <c r="U268"/>
  <c r="S268"/>
  <c r="R268"/>
  <c r="AB268" s="1"/>
  <c r="Q268"/>
  <c r="N268"/>
  <c r="Y268" s="1"/>
  <c r="K268"/>
  <c r="J268"/>
  <c r="AA267"/>
  <c r="Z267"/>
  <c r="X267"/>
  <c r="W267"/>
  <c r="U267"/>
  <c r="S267"/>
  <c r="R267"/>
  <c r="AB267" s="1"/>
  <c r="Q267"/>
  <c r="N267"/>
  <c r="Y267" s="1"/>
  <c r="K267"/>
  <c r="J267"/>
  <c r="AA266"/>
  <c r="Z266"/>
  <c r="X266"/>
  <c r="W266"/>
  <c r="U266"/>
  <c r="S266"/>
  <c r="R266"/>
  <c r="AB266" s="1"/>
  <c r="Q266"/>
  <c r="N266"/>
  <c r="Y266" s="1"/>
  <c r="K266"/>
  <c r="J266"/>
  <c r="AA265"/>
  <c r="Z265"/>
  <c r="X265"/>
  <c r="W265"/>
  <c r="U265"/>
  <c r="S265"/>
  <c r="R265"/>
  <c r="AB265" s="1"/>
  <c r="Q265"/>
  <c r="N265"/>
  <c r="Y265" s="1"/>
  <c r="K265"/>
  <c r="J265"/>
  <c r="AA264"/>
  <c r="Z264"/>
  <c r="X264"/>
  <c r="W264"/>
  <c r="U264"/>
  <c r="S264"/>
  <c r="R264"/>
  <c r="AB264" s="1"/>
  <c r="Q264"/>
  <c r="N264"/>
  <c r="Y264" s="1"/>
  <c r="K264"/>
  <c r="J264"/>
  <c r="AA263"/>
  <c r="Z263"/>
  <c r="X263"/>
  <c r="W263"/>
  <c r="U263"/>
  <c r="S263"/>
  <c r="R263"/>
  <c r="AB263" s="1"/>
  <c r="Q263"/>
  <c r="N263"/>
  <c r="Y263" s="1"/>
  <c r="K263"/>
  <c r="J263"/>
  <c r="AA262"/>
  <c r="Z262"/>
  <c r="X262"/>
  <c r="W262"/>
  <c r="U262"/>
  <c r="S262"/>
  <c r="R262"/>
  <c r="AB262" s="1"/>
  <c r="Q262"/>
  <c r="N262"/>
  <c r="Y262" s="1"/>
  <c r="K262"/>
  <c r="J262"/>
  <c r="AA261"/>
  <c r="Z261"/>
  <c r="X261"/>
  <c r="W261"/>
  <c r="U261"/>
  <c r="S261"/>
  <c r="R261"/>
  <c r="AB261" s="1"/>
  <c r="Q261"/>
  <c r="N261"/>
  <c r="Y261" s="1"/>
  <c r="K261"/>
  <c r="J261"/>
  <c r="AA260"/>
  <c r="Z260"/>
  <c r="X260"/>
  <c r="W260"/>
  <c r="U260"/>
  <c r="S260"/>
  <c r="R260"/>
  <c r="AB260" s="1"/>
  <c r="Q260"/>
  <c r="N260"/>
  <c r="Y260" s="1"/>
  <c r="K260"/>
  <c r="J260"/>
  <c r="AA259"/>
  <c r="Z259"/>
  <c r="X259"/>
  <c r="W259"/>
  <c r="U259"/>
  <c r="S259"/>
  <c r="R259"/>
  <c r="AB259" s="1"/>
  <c r="Q259"/>
  <c r="N259"/>
  <c r="Y259" s="1"/>
  <c r="K259"/>
  <c r="J259"/>
  <c r="AA258"/>
  <c r="Z258"/>
  <c r="X258"/>
  <c r="W258"/>
  <c r="U258"/>
  <c r="S258"/>
  <c r="R258"/>
  <c r="AB258" s="1"/>
  <c r="Q258"/>
  <c r="N258"/>
  <c r="Y258" s="1"/>
  <c r="K258"/>
  <c r="J258"/>
  <c r="AA257"/>
  <c r="Z257"/>
  <c r="X257"/>
  <c r="W257"/>
  <c r="U257"/>
  <c r="S257"/>
  <c r="R257"/>
  <c r="AB257" s="1"/>
  <c r="Q257"/>
  <c r="N257"/>
  <c r="Y257" s="1"/>
  <c r="K257"/>
  <c r="J257"/>
  <c r="AA256"/>
  <c r="Z256"/>
  <c r="X256"/>
  <c r="W256"/>
  <c r="U256"/>
  <c r="S256"/>
  <c r="R256"/>
  <c r="AB256" s="1"/>
  <c r="Q256"/>
  <c r="N256"/>
  <c r="Y256" s="1"/>
  <c r="K256"/>
  <c r="J256"/>
  <c r="AA255"/>
  <c r="Z255"/>
  <c r="X255"/>
  <c r="W255"/>
  <c r="U255"/>
  <c r="S255"/>
  <c r="R255"/>
  <c r="AB255" s="1"/>
  <c r="Q255"/>
  <c r="N255"/>
  <c r="Y255" s="1"/>
  <c r="K255"/>
  <c r="J255"/>
  <c r="AA254"/>
  <c r="Z254"/>
  <c r="X254"/>
  <c r="W254"/>
  <c r="U254"/>
  <c r="S254"/>
  <c r="R254"/>
  <c r="AB254" s="1"/>
  <c r="Q254"/>
  <c r="N254"/>
  <c r="Y254" s="1"/>
  <c r="K254"/>
  <c r="J254"/>
  <c r="AA253"/>
  <c r="Z253"/>
  <c r="X253"/>
  <c r="W253"/>
  <c r="U253"/>
  <c r="S253"/>
  <c r="R253"/>
  <c r="AB253" s="1"/>
  <c r="Q253"/>
  <c r="N253"/>
  <c r="Y253" s="1"/>
  <c r="K253"/>
  <c r="J253"/>
  <c r="AA252"/>
  <c r="Z252"/>
  <c r="X252"/>
  <c r="W252"/>
  <c r="U252"/>
  <c r="S252"/>
  <c r="R252"/>
  <c r="AB252" s="1"/>
  <c r="Q252"/>
  <c r="N252"/>
  <c r="Y252" s="1"/>
  <c r="K252"/>
  <c r="J252"/>
  <c r="AA251"/>
  <c r="Z251"/>
  <c r="X251"/>
  <c r="W251"/>
  <c r="U251"/>
  <c r="S251"/>
  <c r="R251"/>
  <c r="AB251" s="1"/>
  <c r="Q251"/>
  <c r="N251"/>
  <c r="Y251" s="1"/>
  <c r="K251"/>
  <c r="J251"/>
  <c r="AA250"/>
  <c r="Z250"/>
  <c r="X250"/>
  <c r="W250"/>
  <c r="U250"/>
  <c r="S250"/>
  <c r="R250"/>
  <c r="AB250" s="1"/>
  <c r="Q250"/>
  <c r="N250"/>
  <c r="Y250" s="1"/>
  <c r="K250"/>
  <c r="J250"/>
  <c r="AA249"/>
  <c r="Z249"/>
  <c r="X249"/>
  <c r="W249"/>
  <c r="U249"/>
  <c r="S249"/>
  <c r="R249"/>
  <c r="AB249" s="1"/>
  <c r="Q249"/>
  <c r="N249"/>
  <c r="Y249" s="1"/>
  <c r="K249"/>
  <c r="J249"/>
  <c r="AA248"/>
  <c r="Z248"/>
  <c r="X248"/>
  <c r="W248"/>
  <c r="U248"/>
  <c r="S248"/>
  <c r="R248"/>
  <c r="AB248" s="1"/>
  <c r="Q248"/>
  <c r="N248"/>
  <c r="Y248" s="1"/>
  <c r="K248"/>
  <c r="J248"/>
  <c r="AA247"/>
  <c r="Z247"/>
  <c r="X247"/>
  <c r="W247"/>
  <c r="U247"/>
  <c r="S247"/>
  <c r="R247"/>
  <c r="AB247" s="1"/>
  <c r="Q247"/>
  <c r="N247"/>
  <c r="Y247" s="1"/>
  <c r="K247"/>
  <c r="J247"/>
  <c r="AA246"/>
  <c r="Z246"/>
  <c r="X246"/>
  <c r="W246"/>
  <c r="U246"/>
  <c r="S246"/>
  <c r="R246"/>
  <c r="AB246" s="1"/>
  <c r="Q246"/>
  <c r="N246"/>
  <c r="Y246" s="1"/>
  <c r="K246"/>
  <c r="J246"/>
  <c r="AA245"/>
  <c r="Z245"/>
  <c r="X245"/>
  <c r="W245"/>
  <c r="U245"/>
  <c r="S245"/>
  <c r="R245"/>
  <c r="AB245" s="1"/>
  <c r="Q245"/>
  <c r="N245"/>
  <c r="Y245" s="1"/>
  <c r="K245"/>
  <c r="J245"/>
  <c r="AA244"/>
  <c r="Z244"/>
  <c r="X244"/>
  <c r="W244"/>
  <c r="U244"/>
  <c r="S244"/>
  <c r="R244"/>
  <c r="AB244" s="1"/>
  <c r="Q244"/>
  <c r="N244"/>
  <c r="Y244" s="1"/>
  <c r="K244"/>
  <c r="J244"/>
  <c r="AA243"/>
  <c r="Z243"/>
  <c r="X243"/>
  <c r="W243"/>
  <c r="U243"/>
  <c r="S243"/>
  <c r="R243"/>
  <c r="AB243" s="1"/>
  <c r="Q243"/>
  <c r="N243"/>
  <c r="Y243" s="1"/>
  <c r="K243"/>
  <c r="J243"/>
  <c r="AA242"/>
  <c r="Z242"/>
  <c r="X242"/>
  <c r="W242"/>
  <c r="U242"/>
  <c r="S242"/>
  <c r="R242"/>
  <c r="AB242" s="1"/>
  <c r="Q242"/>
  <c r="N242"/>
  <c r="Y242" s="1"/>
  <c r="K242"/>
  <c r="J242"/>
  <c r="AA241"/>
  <c r="Z241"/>
  <c r="X241"/>
  <c r="W241"/>
  <c r="U241"/>
  <c r="S241"/>
  <c r="R241"/>
  <c r="AB241" s="1"/>
  <c r="Q241"/>
  <c r="N241"/>
  <c r="Y241" s="1"/>
  <c r="K241"/>
  <c r="J241"/>
  <c r="AA240"/>
  <c r="Z240"/>
  <c r="X240"/>
  <c r="W240"/>
  <c r="U240"/>
  <c r="S240"/>
  <c r="R240"/>
  <c r="AB240" s="1"/>
  <c r="Q240"/>
  <c r="N240"/>
  <c r="Y240" s="1"/>
  <c r="K240"/>
  <c r="J240"/>
  <c r="AA239"/>
  <c r="Z239"/>
  <c r="X239"/>
  <c r="W239"/>
  <c r="U239"/>
  <c r="S239"/>
  <c r="R239"/>
  <c r="AB239" s="1"/>
  <c r="Q239"/>
  <c r="N239"/>
  <c r="Y239" s="1"/>
  <c r="K239"/>
  <c r="J239"/>
  <c r="AA238"/>
  <c r="Z238"/>
  <c r="X238"/>
  <c r="W238"/>
  <c r="U238"/>
  <c r="S238"/>
  <c r="R238"/>
  <c r="AB238" s="1"/>
  <c r="Q238"/>
  <c r="N238"/>
  <c r="Y238" s="1"/>
  <c r="K238"/>
  <c r="J238"/>
  <c r="AA237"/>
  <c r="Z237"/>
  <c r="X237"/>
  <c r="W237"/>
  <c r="U237"/>
  <c r="S237"/>
  <c r="R237"/>
  <c r="AB237" s="1"/>
  <c r="Q237"/>
  <c r="N237"/>
  <c r="Y237" s="1"/>
  <c r="K237"/>
  <c r="J237"/>
  <c r="AA236"/>
  <c r="Z236"/>
  <c r="X236"/>
  <c r="W236"/>
  <c r="U236"/>
  <c r="S236"/>
  <c r="R236"/>
  <c r="AB236" s="1"/>
  <c r="Q236"/>
  <c r="N236"/>
  <c r="Y236" s="1"/>
  <c r="K236"/>
  <c r="J236"/>
  <c r="AA235"/>
  <c r="Z235"/>
  <c r="X235"/>
  <c r="W235"/>
  <c r="U235"/>
  <c r="S235"/>
  <c r="R235"/>
  <c r="AB235" s="1"/>
  <c r="Q235"/>
  <c r="N235"/>
  <c r="Y235" s="1"/>
  <c r="K235"/>
  <c r="J235"/>
  <c r="AA234"/>
  <c r="Z234"/>
  <c r="X234"/>
  <c r="W234"/>
  <c r="U234"/>
  <c r="S234"/>
  <c r="R234"/>
  <c r="AB234" s="1"/>
  <c r="Q234"/>
  <c r="N234"/>
  <c r="Y234" s="1"/>
  <c r="K234"/>
  <c r="J234"/>
  <c r="AA233"/>
  <c r="Z233"/>
  <c r="X233"/>
  <c r="W233"/>
  <c r="U233"/>
  <c r="S233"/>
  <c r="R233"/>
  <c r="AB233" s="1"/>
  <c r="Q233"/>
  <c r="N233"/>
  <c r="Y233" s="1"/>
  <c r="K233"/>
  <c r="J233"/>
  <c r="AA232"/>
  <c r="Z232"/>
  <c r="X232"/>
  <c r="W232"/>
  <c r="U232"/>
  <c r="S232"/>
  <c r="R232"/>
  <c r="AB232" s="1"/>
  <c r="Q232"/>
  <c r="N232"/>
  <c r="Y232" s="1"/>
  <c r="K232"/>
  <c r="J232"/>
  <c r="AA231"/>
  <c r="Z231"/>
  <c r="X231"/>
  <c r="W231"/>
  <c r="U231"/>
  <c r="S231"/>
  <c r="R231"/>
  <c r="AB231" s="1"/>
  <c r="Q231"/>
  <c r="N231"/>
  <c r="Y231" s="1"/>
  <c r="K231"/>
  <c r="J231"/>
  <c r="AA230"/>
  <c r="Z230"/>
  <c r="X230"/>
  <c r="W230"/>
  <c r="U230"/>
  <c r="S230"/>
  <c r="R230"/>
  <c r="AB230" s="1"/>
  <c r="Q230"/>
  <c r="N230"/>
  <c r="Y230" s="1"/>
  <c r="K230"/>
  <c r="J230"/>
  <c r="AA229"/>
  <c r="Z229"/>
  <c r="X229"/>
  <c r="W229"/>
  <c r="U229"/>
  <c r="S229"/>
  <c r="R229"/>
  <c r="AB229" s="1"/>
  <c r="Q229"/>
  <c r="N229"/>
  <c r="Y229" s="1"/>
  <c r="K229"/>
  <c r="J229"/>
  <c r="AA228"/>
  <c r="Z228"/>
  <c r="X228"/>
  <c r="W228"/>
  <c r="U228"/>
  <c r="S228"/>
  <c r="R228"/>
  <c r="AB228" s="1"/>
  <c r="Q228"/>
  <c r="N228"/>
  <c r="Y228" s="1"/>
  <c r="K228"/>
  <c r="J228"/>
  <c r="AA227"/>
  <c r="Z227"/>
  <c r="X227"/>
  <c r="W227"/>
  <c r="U227"/>
  <c r="S227"/>
  <c r="R227"/>
  <c r="AB227" s="1"/>
  <c r="Q227"/>
  <c r="N227"/>
  <c r="Y227" s="1"/>
  <c r="K227"/>
  <c r="J227"/>
  <c r="AA226"/>
  <c r="Z226"/>
  <c r="X226"/>
  <c r="W226"/>
  <c r="U226"/>
  <c r="S226"/>
  <c r="R226"/>
  <c r="AB226" s="1"/>
  <c r="Q226"/>
  <c r="N226"/>
  <c r="Y226" s="1"/>
  <c r="K226"/>
  <c r="J226"/>
  <c r="AA225"/>
  <c r="Z225"/>
  <c r="X225"/>
  <c r="W225"/>
  <c r="U225"/>
  <c r="S225"/>
  <c r="R225"/>
  <c r="AB225" s="1"/>
  <c r="Q225"/>
  <c r="N225"/>
  <c r="Y225" s="1"/>
  <c r="K225"/>
  <c r="J225"/>
  <c r="AA224"/>
  <c r="Z224"/>
  <c r="X224"/>
  <c r="W224"/>
  <c r="U224"/>
  <c r="S224"/>
  <c r="R224"/>
  <c r="AB224" s="1"/>
  <c r="Q224"/>
  <c r="N224"/>
  <c r="Y224" s="1"/>
  <c r="K224"/>
  <c r="J224"/>
  <c r="AA223"/>
  <c r="Z223"/>
  <c r="X223"/>
  <c r="W223"/>
  <c r="U223"/>
  <c r="S223"/>
  <c r="R223"/>
  <c r="AB223" s="1"/>
  <c r="Q223"/>
  <c r="N223"/>
  <c r="Y223" s="1"/>
  <c r="K223"/>
  <c r="J223"/>
  <c r="AA222"/>
  <c r="Z222"/>
  <c r="X222"/>
  <c r="W222"/>
  <c r="U222"/>
  <c r="S222"/>
  <c r="R222"/>
  <c r="AB222" s="1"/>
  <c r="Q222"/>
  <c r="N222"/>
  <c r="Y222" s="1"/>
  <c r="K222"/>
  <c r="J222"/>
  <c r="AA221"/>
  <c r="Z221"/>
  <c r="X221"/>
  <c r="W221"/>
  <c r="U221"/>
  <c r="S221"/>
  <c r="R221"/>
  <c r="AB221" s="1"/>
  <c r="Q221"/>
  <c r="N221"/>
  <c r="Y221" s="1"/>
  <c r="K221"/>
  <c r="J221"/>
  <c r="AA220"/>
  <c r="Z220"/>
  <c r="X220"/>
  <c r="W220"/>
  <c r="U220"/>
  <c r="S220"/>
  <c r="R220"/>
  <c r="AB220" s="1"/>
  <c r="Q220"/>
  <c r="N220"/>
  <c r="Y220" s="1"/>
  <c r="K220"/>
  <c r="J220"/>
  <c r="AA219"/>
  <c r="Z219"/>
  <c r="X219"/>
  <c r="W219"/>
  <c r="U219"/>
  <c r="S219"/>
  <c r="R219"/>
  <c r="AB219" s="1"/>
  <c r="Q219"/>
  <c r="N219"/>
  <c r="Y219" s="1"/>
  <c r="K219"/>
  <c r="J219"/>
  <c r="AA218"/>
  <c r="Z218"/>
  <c r="X218"/>
  <c r="W218"/>
  <c r="U218"/>
  <c r="S218"/>
  <c r="R218"/>
  <c r="AB218" s="1"/>
  <c r="Q218"/>
  <c r="N218"/>
  <c r="Y218" s="1"/>
  <c r="K218"/>
  <c r="J218"/>
  <c r="AA217"/>
  <c r="Z217"/>
  <c r="X217"/>
  <c r="W217"/>
  <c r="U217"/>
  <c r="S217"/>
  <c r="R217"/>
  <c r="AB217" s="1"/>
  <c r="Q217"/>
  <c r="N217"/>
  <c r="Y217" s="1"/>
  <c r="K217"/>
  <c r="J217"/>
  <c r="AA216"/>
  <c r="Z216"/>
  <c r="X216"/>
  <c r="W216"/>
  <c r="U216"/>
  <c r="S216"/>
  <c r="R216"/>
  <c r="AB216" s="1"/>
  <c r="Q216"/>
  <c r="N216"/>
  <c r="Y216" s="1"/>
  <c r="K216"/>
  <c r="J216"/>
  <c r="AA215"/>
  <c r="Z215"/>
  <c r="X215"/>
  <c r="W215"/>
  <c r="U215"/>
  <c r="S215"/>
  <c r="R215"/>
  <c r="AB215" s="1"/>
  <c r="Q215"/>
  <c r="N215"/>
  <c r="Y215" s="1"/>
  <c r="K215"/>
  <c r="J215"/>
  <c r="AA214"/>
  <c r="Z214"/>
  <c r="X214"/>
  <c r="W214"/>
  <c r="U214"/>
  <c r="S214"/>
  <c r="R214"/>
  <c r="AB214" s="1"/>
  <c r="Q214"/>
  <c r="N214"/>
  <c r="Y214" s="1"/>
  <c r="K214"/>
  <c r="J214"/>
  <c r="AA213"/>
  <c r="Z213"/>
  <c r="X213"/>
  <c r="W213"/>
  <c r="U213"/>
  <c r="S213"/>
  <c r="R213"/>
  <c r="AB213" s="1"/>
  <c r="Q213"/>
  <c r="N213"/>
  <c r="Y213" s="1"/>
  <c r="K213"/>
  <c r="J213"/>
  <c r="AA212"/>
  <c r="Z212"/>
  <c r="X212"/>
  <c r="W212"/>
  <c r="U212"/>
  <c r="S212"/>
  <c r="R212"/>
  <c r="AB212" s="1"/>
  <c r="Q212"/>
  <c r="N212"/>
  <c r="Y212" s="1"/>
  <c r="K212"/>
  <c r="J212"/>
  <c r="AA211"/>
  <c r="Z211"/>
  <c r="X211"/>
  <c r="W211"/>
  <c r="U211"/>
  <c r="S211"/>
  <c r="R211"/>
  <c r="AB211" s="1"/>
  <c r="Q211"/>
  <c r="N211"/>
  <c r="Y211" s="1"/>
  <c r="K211"/>
  <c r="J211"/>
  <c r="AA210"/>
  <c r="Z210"/>
  <c r="X210"/>
  <c r="W210"/>
  <c r="U210"/>
  <c r="S210"/>
  <c r="R210"/>
  <c r="AB210" s="1"/>
  <c r="Q210"/>
  <c r="N210"/>
  <c r="Y210" s="1"/>
  <c r="K210"/>
  <c r="J210"/>
  <c r="AA209"/>
  <c r="Z209"/>
  <c r="X209"/>
  <c r="W209"/>
  <c r="U209"/>
  <c r="S209"/>
  <c r="R209"/>
  <c r="AB209" s="1"/>
  <c r="Q209"/>
  <c r="N209"/>
  <c r="Y209" s="1"/>
  <c r="K209"/>
  <c r="J209"/>
  <c r="AA208"/>
  <c r="Z208"/>
  <c r="X208"/>
  <c r="W208"/>
  <c r="U208"/>
  <c r="S208"/>
  <c r="R208"/>
  <c r="AB208" s="1"/>
  <c r="Q208"/>
  <c r="N208"/>
  <c r="Y208" s="1"/>
  <c r="K208"/>
  <c r="J208"/>
  <c r="AA207"/>
  <c r="Z207"/>
  <c r="X207"/>
  <c r="W207"/>
  <c r="U207"/>
  <c r="S207"/>
  <c r="R207"/>
  <c r="AB207" s="1"/>
  <c r="Q207"/>
  <c r="N207"/>
  <c r="Y207" s="1"/>
  <c r="K207"/>
  <c r="J207"/>
  <c r="AA206"/>
  <c r="Z206"/>
  <c r="X206"/>
  <c r="W206"/>
  <c r="U206"/>
  <c r="S206"/>
  <c r="R206"/>
  <c r="AB206" s="1"/>
  <c r="Q206"/>
  <c r="N206"/>
  <c r="Y206" s="1"/>
  <c r="K206"/>
  <c r="J206"/>
  <c r="AA205"/>
  <c r="Z205"/>
  <c r="X205"/>
  <c r="W205"/>
  <c r="U205"/>
  <c r="S205"/>
  <c r="R205"/>
  <c r="AB205" s="1"/>
  <c r="Q205"/>
  <c r="N205"/>
  <c r="Y205" s="1"/>
  <c r="K205"/>
  <c r="J205"/>
  <c r="AA204"/>
  <c r="Z204"/>
  <c r="X204"/>
  <c r="W204"/>
  <c r="U204"/>
  <c r="S204"/>
  <c r="R204"/>
  <c r="AB204" s="1"/>
  <c r="Q204"/>
  <c r="N204"/>
  <c r="Y204" s="1"/>
  <c r="K204"/>
  <c r="J204"/>
  <c r="AA203"/>
  <c r="Z203"/>
  <c r="X203"/>
  <c r="W203"/>
  <c r="U203"/>
  <c r="S203"/>
  <c r="R203"/>
  <c r="AB203" s="1"/>
  <c r="Q203"/>
  <c r="N203"/>
  <c r="Y203" s="1"/>
  <c r="K203"/>
  <c r="J203"/>
  <c r="AA202"/>
  <c r="Z202"/>
  <c r="X202"/>
  <c r="W202"/>
  <c r="U202"/>
  <c r="S202"/>
  <c r="R202"/>
  <c r="AB202" s="1"/>
  <c r="Q202"/>
  <c r="N202"/>
  <c r="Y202" s="1"/>
  <c r="K202"/>
  <c r="J202"/>
  <c r="AA201"/>
  <c r="Z201"/>
  <c r="X201"/>
  <c r="W201"/>
  <c r="U201"/>
  <c r="S201"/>
  <c r="R201"/>
  <c r="AB201" s="1"/>
  <c r="Q201"/>
  <c r="N201"/>
  <c r="Y201" s="1"/>
  <c r="K201"/>
  <c r="J201"/>
  <c r="AA200"/>
  <c r="Z200"/>
  <c r="X200"/>
  <c r="W200"/>
  <c r="U200"/>
  <c r="S200"/>
  <c r="R200"/>
  <c r="AB200" s="1"/>
  <c r="Q200"/>
  <c r="N200"/>
  <c r="Y200" s="1"/>
  <c r="K200"/>
  <c r="J200"/>
  <c r="AA199"/>
  <c r="Z199"/>
  <c r="X199"/>
  <c r="W199"/>
  <c r="U199"/>
  <c r="S199"/>
  <c r="R199"/>
  <c r="AB199" s="1"/>
  <c r="Q199"/>
  <c r="N199"/>
  <c r="Y199" s="1"/>
  <c r="K199"/>
  <c r="J199"/>
  <c r="AA198"/>
  <c r="Z198"/>
  <c r="X198"/>
  <c r="W198"/>
  <c r="U198"/>
  <c r="S198"/>
  <c r="R198"/>
  <c r="AB198" s="1"/>
  <c r="Q198"/>
  <c r="N198"/>
  <c r="Y198" s="1"/>
  <c r="K198"/>
  <c r="J198"/>
  <c r="AA197"/>
  <c r="Z197"/>
  <c r="X197"/>
  <c r="W197"/>
  <c r="U197"/>
  <c r="S197"/>
  <c r="R197"/>
  <c r="AB197" s="1"/>
  <c r="Q197"/>
  <c r="N197"/>
  <c r="Y197" s="1"/>
  <c r="K197"/>
  <c r="J197"/>
  <c r="AA196"/>
  <c r="Z196"/>
  <c r="X196"/>
  <c r="W196"/>
  <c r="U196"/>
  <c r="S196"/>
  <c r="R196"/>
  <c r="AB196" s="1"/>
  <c r="Q196"/>
  <c r="N196"/>
  <c r="Y196" s="1"/>
  <c r="K196"/>
  <c r="J196"/>
  <c r="AA195"/>
  <c r="Z195"/>
  <c r="X195"/>
  <c r="W195"/>
  <c r="U195"/>
  <c r="S195"/>
  <c r="R195"/>
  <c r="AB195" s="1"/>
  <c r="Q195"/>
  <c r="N195"/>
  <c r="Y195" s="1"/>
  <c r="K195"/>
  <c r="J195"/>
  <c r="AA194"/>
  <c r="Z194"/>
  <c r="X194"/>
  <c r="W194"/>
  <c r="U194"/>
  <c r="S194"/>
  <c r="R194"/>
  <c r="AB194" s="1"/>
  <c r="Q194"/>
  <c r="N194"/>
  <c r="Y194" s="1"/>
  <c r="K194"/>
  <c r="J194"/>
  <c r="AA193"/>
  <c r="Z193"/>
  <c r="X193"/>
  <c r="W193"/>
  <c r="U193"/>
  <c r="S193"/>
  <c r="R193"/>
  <c r="AB193" s="1"/>
  <c r="Q193"/>
  <c r="N193"/>
  <c r="Y193" s="1"/>
  <c r="K193"/>
  <c r="J193"/>
  <c r="AA192"/>
  <c r="Z192"/>
  <c r="X192"/>
  <c r="W192"/>
  <c r="U192"/>
  <c r="S192"/>
  <c r="R192"/>
  <c r="AB192" s="1"/>
  <c r="Q192"/>
  <c r="N192"/>
  <c r="Y192" s="1"/>
  <c r="K192"/>
  <c r="J192"/>
  <c r="AA191"/>
  <c r="Z191"/>
  <c r="X191"/>
  <c r="W191"/>
  <c r="U191"/>
  <c r="S191"/>
  <c r="R191"/>
  <c r="AB191" s="1"/>
  <c r="Q191"/>
  <c r="N191"/>
  <c r="Y191" s="1"/>
  <c r="K191"/>
  <c r="J191"/>
  <c r="AA190"/>
  <c r="Z190"/>
  <c r="X190"/>
  <c r="W190"/>
  <c r="U190"/>
  <c r="S190"/>
  <c r="R190"/>
  <c r="AB190" s="1"/>
  <c r="Q190"/>
  <c r="N190"/>
  <c r="Y190" s="1"/>
  <c r="K190"/>
  <c r="J190"/>
  <c r="AA189"/>
  <c r="Z189"/>
  <c r="X189"/>
  <c r="W189"/>
  <c r="U189"/>
  <c r="S189"/>
  <c r="R189"/>
  <c r="AB189" s="1"/>
  <c r="Q189"/>
  <c r="N189"/>
  <c r="Y189" s="1"/>
  <c r="K189"/>
  <c r="J189"/>
  <c r="AA188"/>
  <c r="Z188"/>
  <c r="X188"/>
  <c r="W188"/>
  <c r="U188"/>
  <c r="S188"/>
  <c r="R188"/>
  <c r="AB188" s="1"/>
  <c r="Q188"/>
  <c r="N188"/>
  <c r="Y188" s="1"/>
  <c r="K188"/>
  <c r="J188"/>
  <c r="AA187"/>
  <c r="Z187"/>
  <c r="X187"/>
  <c r="W187"/>
  <c r="U187"/>
  <c r="S187"/>
  <c r="R187"/>
  <c r="AB187" s="1"/>
  <c r="Q187"/>
  <c r="N187"/>
  <c r="Y187" s="1"/>
  <c r="K187"/>
  <c r="J187"/>
  <c r="AA186"/>
  <c r="Z186"/>
  <c r="X186"/>
  <c r="W186"/>
  <c r="U186"/>
  <c r="S186"/>
  <c r="R186"/>
  <c r="AB186" s="1"/>
  <c r="Q186"/>
  <c r="N186"/>
  <c r="Y186" s="1"/>
  <c r="K186"/>
  <c r="J186"/>
  <c r="AA185"/>
  <c r="Z185"/>
  <c r="X185"/>
  <c r="W185"/>
  <c r="U185"/>
  <c r="S185"/>
  <c r="R185"/>
  <c r="AB185" s="1"/>
  <c r="Q185"/>
  <c r="N185"/>
  <c r="Y185" s="1"/>
  <c r="K185"/>
  <c r="J185"/>
  <c r="AA184"/>
  <c r="Z184"/>
  <c r="X184"/>
  <c r="W184"/>
  <c r="U184"/>
  <c r="S184"/>
  <c r="R184"/>
  <c r="AB184" s="1"/>
  <c r="Q184"/>
  <c r="N184"/>
  <c r="Y184" s="1"/>
  <c r="K184"/>
  <c r="J184"/>
  <c r="AA183"/>
  <c r="Z183"/>
  <c r="X183"/>
  <c r="W183"/>
  <c r="U183"/>
  <c r="S183"/>
  <c r="R183"/>
  <c r="AB183" s="1"/>
  <c r="Q183"/>
  <c r="N183"/>
  <c r="Y183" s="1"/>
  <c r="K183"/>
  <c r="J183"/>
  <c r="AA182"/>
  <c r="Z182"/>
  <c r="X182"/>
  <c r="W182"/>
  <c r="U182"/>
  <c r="S182"/>
  <c r="R182"/>
  <c r="AB182" s="1"/>
  <c r="Q182"/>
  <c r="N182"/>
  <c r="Y182" s="1"/>
  <c r="K182"/>
  <c r="J182"/>
  <c r="AA181"/>
  <c r="Z181"/>
  <c r="X181"/>
  <c r="W181"/>
  <c r="U181"/>
  <c r="S181"/>
  <c r="R181"/>
  <c r="AB181" s="1"/>
  <c r="Q181"/>
  <c r="N181"/>
  <c r="Y181" s="1"/>
  <c r="K181"/>
  <c r="J181"/>
  <c r="AA180"/>
  <c r="Z180"/>
  <c r="X180"/>
  <c r="W180"/>
  <c r="U180"/>
  <c r="S180"/>
  <c r="R180"/>
  <c r="AB180" s="1"/>
  <c r="Q180"/>
  <c r="N180"/>
  <c r="Y180" s="1"/>
  <c r="K180"/>
  <c r="J180"/>
  <c r="AA179"/>
  <c r="Z179"/>
  <c r="X179"/>
  <c r="W179"/>
  <c r="U179"/>
  <c r="S179"/>
  <c r="R179"/>
  <c r="AB179" s="1"/>
  <c r="Q179"/>
  <c r="N179"/>
  <c r="Y179" s="1"/>
  <c r="K179"/>
  <c r="J179"/>
  <c r="AA178"/>
  <c r="Z178"/>
  <c r="X178"/>
  <c r="W178"/>
  <c r="U178"/>
  <c r="S178"/>
  <c r="R178"/>
  <c r="AB178" s="1"/>
  <c r="Q178"/>
  <c r="N178"/>
  <c r="Y178" s="1"/>
  <c r="K178"/>
  <c r="J178"/>
  <c r="AA177"/>
  <c r="Z177"/>
  <c r="X177"/>
  <c r="W177"/>
  <c r="U177"/>
  <c r="S177"/>
  <c r="R177"/>
  <c r="AB177" s="1"/>
  <c r="Q177"/>
  <c r="N177"/>
  <c r="Y177" s="1"/>
  <c r="K177"/>
  <c r="J177"/>
  <c r="AA176"/>
  <c r="Z176"/>
  <c r="X176"/>
  <c r="W176"/>
  <c r="U176"/>
  <c r="S176"/>
  <c r="R176"/>
  <c r="AB176" s="1"/>
  <c r="Q176"/>
  <c r="N176"/>
  <c r="Y176" s="1"/>
  <c r="K176"/>
  <c r="J176"/>
  <c r="AA175"/>
  <c r="Z175"/>
  <c r="X175"/>
  <c r="W175"/>
  <c r="U175"/>
  <c r="S175"/>
  <c r="R175"/>
  <c r="AB175" s="1"/>
  <c r="Q175"/>
  <c r="N175"/>
  <c r="Y175" s="1"/>
  <c r="K175"/>
  <c r="J175"/>
  <c r="AA174"/>
  <c r="Z174"/>
  <c r="X174"/>
  <c r="W174"/>
  <c r="U174"/>
  <c r="S174"/>
  <c r="R174"/>
  <c r="AB174" s="1"/>
  <c r="Q174"/>
  <c r="N174"/>
  <c r="Y174" s="1"/>
  <c r="K174"/>
  <c r="J174"/>
  <c r="AA173"/>
  <c r="Z173"/>
  <c r="X173"/>
  <c r="W173"/>
  <c r="U173"/>
  <c r="S173"/>
  <c r="R173"/>
  <c r="AB173" s="1"/>
  <c r="Q173"/>
  <c r="N173"/>
  <c r="Y173" s="1"/>
  <c r="K173"/>
  <c r="J173"/>
  <c r="AA172"/>
  <c r="Z172"/>
  <c r="X172"/>
  <c r="W172"/>
  <c r="U172"/>
  <c r="S172"/>
  <c r="R172"/>
  <c r="AB172" s="1"/>
  <c r="Q172"/>
  <c r="N172"/>
  <c r="Y172" s="1"/>
  <c r="K172"/>
  <c r="J172"/>
  <c r="AA171"/>
  <c r="Z171"/>
  <c r="X171"/>
  <c r="W171"/>
  <c r="U171"/>
  <c r="S171"/>
  <c r="R171"/>
  <c r="AB171" s="1"/>
  <c r="Q171"/>
  <c r="N171"/>
  <c r="Y171" s="1"/>
  <c r="K171"/>
  <c r="J171"/>
  <c r="AA170"/>
  <c r="Z170"/>
  <c r="X170"/>
  <c r="W170"/>
  <c r="U170"/>
  <c r="S170"/>
  <c r="R170"/>
  <c r="AB170" s="1"/>
  <c r="Q170"/>
  <c r="N170"/>
  <c r="Y170" s="1"/>
  <c r="K170"/>
  <c r="J170"/>
  <c r="AA169"/>
  <c r="Z169"/>
  <c r="X169"/>
  <c r="W169"/>
  <c r="U169"/>
  <c r="S169"/>
  <c r="R169"/>
  <c r="AB169" s="1"/>
  <c r="Q169"/>
  <c r="N169"/>
  <c r="Y169" s="1"/>
  <c r="K169"/>
  <c r="J169"/>
  <c r="AA168"/>
  <c r="Z168"/>
  <c r="X168"/>
  <c r="W168"/>
  <c r="U168"/>
  <c r="S168"/>
  <c r="R168"/>
  <c r="AB168" s="1"/>
  <c r="Q168"/>
  <c r="N168"/>
  <c r="Y168" s="1"/>
  <c r="K168"/>
  <c r="J168"/>
  <c r="AA167"/>
  <c r="Z167"/>
  <c r="X167"/>
  <c r="W167"/>
  <c r="U167"/>
  <c r="S167"/>
  <c r="R167"/>
  <c r="AB167" s="1"/>
  <c r="Q167"/>
  <c r="N167"/>
  <c r="Y167" s="1"/>
  <c r="K167"/>
  <c r="J167"/>
  <c r="AA166"/>
  <c r="Z166"/>
  <c r="X166"/>
  <c r="W166"/>
  <c r="U166"/>
  <c r="S166"/>
  <c r="R166"/>
  <c r="AB166" s="1"/>
  <c r="Q166"/>
  <c r="N166"/>
  <c r="Y166" s="1"/>
  <c r="K166"/>
  <c r="J166"/>
  <c r="AA165"/>
  <c r="Z165"/>
  <c r="X165"/>
  <c r="W165"/>
  <c r="U165"/>
  <c r="S165"/>
  <c r="R165"/>
  <c r="AB165" s="1"/>
  <c r="Q165"/>
  <c r="N165"/>
  <c r="Y165" s="1"/>
  <c r="K165"/>
  <c r="J165"/>
  <c r="AA164"/>
  <c r="Z164"/>
  <c r="X164"/>
  <c r="W164"/>
  <c r="U164"/>
  <c r="S164"/>
  <c r="R164"/>
  <c r="AB164" s="1"/>
  <c r="Q164"/>
  <c r="N164"/>
  <c r="Y164" s="1"/>
  <c r="K164"/>
  <c r="J164"/>
  <c r="AA163"/>
  <c r="Z163"/>
  <c r="X163"/>
  <c r="W163"/>
  <c r="U163"/>
  <c r="S163"/>
  <c r="R163"/>
  <c r="AB163" s="1"/>
  <c r="Q163"/>
  <c r="N163"/>
  <c r="Y163" s="1"/>
  <c r="K163"/>
  <c r="J163"/>
  <c r="AA162"/>
  <c r="Z162"/>
  <c r="X162"/>
  <c r="W162"/>
  <c r="U162"/>
  <c r="S162"/>
  <c r="R162"/>
  <c r="AB162" s="1"/>
  <c r="Q162"/>
  <c r="N162"/>
  <c r="Y162" s="1"/>
  <c r="K162"/>
  <c r="J162"/>
  <c r="AA161"/>
  <c r="Z161"/>
  <c r="X161"/>
  <c r="W161"/>
  <c r="U161"/>
  <c r="S161"/>
  <c r="R161"/>
  <c r="AB161" s="1"/>
  <c r="Q161"/>
  <c r="N161"/>
  <c r="Y161" s="1"/>
  <c r="K161"/>
  <c r="J161"/>
  <c r="AA160"/>
  <c r="Z160"/>
  <c r="X160"/>
  <c r="W160"/>
  <c r="U160"/>
  <c r="S160"/>
  <c r="R160"/>
  <c r="AB160" s="1"/>
  <c r="Q160"/>
  <c r="N160"/>
  <c r="Y160" s="1"/>
  <c r="K160"/>
  <c r="J160"/>
  <c r="AA159"/>
  <c r="Z159"/>
  <c r="X159"/>
  <c r="W159"/>
  <c r="U159"/>
  <c r="S159"/>
  <c r="R159"/>
  <c r="AB159" s="1"/>
  <c r="Q159"/>
  <c r="N159"/>
  <c r="Y159" s="1"/>
  <c r="K159"/>
  <c r="J159"/>
  <c r="AA158"/>
  <c r="Z158"/>
  <c r="X158"/>
  <c r="W158"/>
  <c r="U158"/>
  <c r="S158"/>
  <c r="R158"/>
  <c r="AB158" s="1"/>
  <c r="Q158"/>
  <c r="N158"/>
  <c r="Y158" s="1"/>
  <c r="K158"/>
  <c r="J158"/>
  <c r="AA157"/>
  <c r="Z157"/>
  <c r="X157"/>
  <c r="W157"/>
  <c r="U157"/>
  <c r="S157"/>
  <c r="R157"/>
  <c r="AB157" s="1"/>
  <c r="Q157"/>
  <c r="N157"/>
  <c r="Y157" s="1"/>
  <c r="K157"/>
  <c r="J157"/>
  <c r="AA156"/>
  <c r="Z156"/>
  <c r="X156"/>
  <c r="W156"/>
  <c r="U156"/>
  <c r="S156"/>
  <c r="R156"/>
  <c r="AB156" s="1"/>
  <c r="Q156"/>
  <c r="N156"/>
  <c r="Y156" s="1"/>
  <c r="K156"/>
  <c r="J156"/>
  <c r="AA155"/>
  <c r="Z155"/>
  <c r="X155"/>
  <c r="W155"/>
  <c r="U155"/>
  <c r="S155"/>
  <c r="R155"/>
  <c r="AB155" s="1"/>
  <c r="Q155"/>
  <c r="N155"/>
  <c r="Y155" s="1"/>
  <c r="K155"/>
  <c r="J155"/>
  <c r="AA154"/>
  <c r="Z154"/>
  <c r="X154"/>
  <c r="W154"/>
  <c r="U154"/>
  <c r="S154"/>
  <c r="R154"/>
  <c r="AB154" s="1"/>
  <c r="Q154"/>
  <c r="N154"/>
  <c r="Y154" s="1"/>
  <c r="K154"/>
  <c r="J154"/>
  <c r="AA153"/>
  <c r="Z153"/>
  <c r="X153"/>
  <c r="W153"/>
  <c r="U153"/>
  <c r="S153"/>
  <c r="R153"/>
  <c r="AB153" s="1"/>
  <c r="Q153"/>
  <c r="N153"/>
  <c r="Y153" s="1"/>
  <c r="K153"/>
  <c r="J153"/>
  <c r="AA152"/>
  <c r="Z152"/>
  <c r="X152"/>
  <c r="W152"/>
  <c r="U152"/>
  <c r="S152"/>
  <c r="R152"/>
  <c r="AB152" s="1"/>
  <c r="Q152"/>
  <c r="N152"/>
  <c r="Y152" s="1"/>
  <c r="K152"/>
  <c r="J152"/>
  <c r="AA151"/>
  <c r="Z151"/>
  <c r="X151"/>
  <c r="W151"/>
  <c r="U151"/>
  <c r="S151"/>
  <c r="R151"/>
  <c r="AB151" s="1"/>
  <c r="Q151"/>
  <c r="N151"/>
  <c r="Y151" s="1"/>
  <c r="K151"/>
  <c r="J151"/>
  <c r="AA150"/>
  <c r="Z150"/>
  <c r="X150"/>
  <c r="W150"/>
  <c r="U150"/>
  <c r="S150"/>
  <c r="R150"/>
  <c r="AB150" s="1"/>
  <c r="Q150"/>
  <c r="N150"/>
  <c r="Y150" s="1"/>
  <c r="K150"/>
  <c r="J150"/>
  <c r="AA149"/>
  <c r="Z149"/>
  <c r="X149"/>
  <c r="W149"/>
  <c r="U149"/>
  <c r="S149"/>
  <c r="R149"/>
  <c r="AB149" s="1"/>
  <c r="Q149"/>
  <c r="N149"/>
  <c r="Y149" s="1"/>
  <c r="K149"/>
  <c r="J149"/>
  <c r="AA148"/>
  <c r="Z148"/>
  <c r="X148"/>
  <c r="W148"/>
  <c r="U148"/>
  <c r="S148"/>
  <c r="R148"/>
  <c r="AB148" s="1"/>
  <c r="Q148"/>
  <c r="N148"/>
  <c r="Y148" s="1"/>
  <c r="K148"/>
  <c r="J148"/>
  <c r="AA147"/>
  <c r="Z147"/>
  <c r="X147"/>
  <c r="W147"/>
  <c r="U147"/>
  <c r="S147"/>
  <c r="R147"/>
  <c r="AB147" s="1"/>
  <c r="Q147"/>
  <c r="N147"/>
  <c r="Y147" s="1"/>
  <c r="K147"/>
  <c r="J147"/>
  <c r="AA146"/>
  <c r="Z146"/>
  <c r="X146"/>
  <c r="W146"/>
  <c r="U146"/>
  <c r="S146"/>
  <c r="R146"/>
  <c r="AB146" s="1"/>
  <c r="Q146"/>
  <c r="N146"/>
  <c r="Y146" s="1"/>
  <c r="K146"/>
  <c r="J146"/>
  <c r="AA145"/>
  <c r="Z145"/>
  <c r="X145"/>
  <c r="W145"/>
  <c r="U145"/>
  <c r="S145"/>
  <c r="R145"/>
  <c r="AB145" s="1"/>
  <c r="Q145"/>
  <c r="N145"/>
  <c r="Y145" s="1"/>
  <c r="K145"/>
  <c r="J145"/>
  <c r="AA144"/>
  <c r="Z144"/>
  <c r="X144"/>
  <c r="W144"/>
  <c r="U144"/>
  <c r="S144"/>
  <c r="R144"/>
  <c r="AB144" s="1"/>
  <c r="Q144"/>
  <c r="N144"/>
  <c r="Y144" s="1"/>
  <c r="K144"/>
  <c r="J144"/>
  <c r="AA143"/>
  <c r="Z143"/>
  <c r="X143"/>
  <c r="W143"/>
  <c r="U143"/>
  <c r="S143"/>
  <c r="R143"/>
  <c r="AB143" s="1"/>
  <c r="Q143"/>
  <c r="N143"/>
  <c r="Y143" s="1"/>
  <c r="K143"/>
  <c r="J143"/>
  <c r="AA142"/>
  <c r="Z142"/>
  <c r="X142"/>
  <c r="W142"/>
  <c r="U142"/>
  <c r="S142"/>
  <c r="R142"/>
  <c r="AB142" s="1"/>
  <c r="Q142"/>
  <c r="N142"/>
  <c r="Y142" s="1"/>
  <c r="K142"/>
  <c r="J142"/>
  <c r="AA141"/>
  <c r="Z141"/>
  <c r="X141"/>
  <c r="W141"/>
  <c r="U141"/>
  <c r="S141"/>
  <c r="R141"/>
  <c r="AB141" s="1"/>
  <c r="Q141"/>
  <c r="N141"/>
  <c r="Y141" s="1"/>
  <c r="K141"/>
  <c r="J141"/>
  <c r="AA140"/>
  <c r="Z140"/>
  <c r="X140"/>
  <c r="W140"/>
  <c r="U140"/>
  <c r="S140"/>
  <c r="R140"/>
  <c r="AB140" s="1"/>
  <c r="Q140"/>
  <c r="N140"/>
  <c r="Y140" s="1"/>
  <c r="K140"/>
  <c r="J140"/>
  <c r="AA139"/>
  <c r="Z139"/>
  <c r="X139"/>
  <c r="W139"/>
  <c r="U139"/>
  <c r="S139"/>
  <c r="R139"/>
  <c r="AB139" s="1"/>
  <c r="Q139"/>
  <c r="N139"/>
  <c r="Y139" s="1"/>
  <c r="K139"/>
  <c r="J139"/>
  <c r="AA138"/>
  <c r="Z138"/>
  <c r="X138"/>
  <c r="W138"/>
  <c r="U138"/>
  <c r="S138"/>
  <c r="R138"/>
  <c r="AB138" s="1"/>
  <c r="Q138"/>
  <c r="N138"/>
  <c r="Y138" s="1"/>
  <c r="K138"/>
  <c r="J138"/>
  <c r="AA137"/>
  <c r="Z137"/>
  <c r="X137"/>
  <c r="W137"/>
  <c r="U137"/>
  <c r="S137"/>
  <c r="R137"/>
  <c r="AB137" s="1"/>
  <c r="Q137"/>
  <c r="N137"/>
  <c r="Y137" s="1"/>
  <c r="K137"/>
  <c r="J137"/>
  <c r="AA136"/>
  <c r="Z136"/>
  <c r="X136"/>
  <c r="W136"/>
  <c r="U136"/>
  <c r="S136"/>
  <c r="R136"/>
  <c r="AB136" s="1"/>
  <c r="Q136"/>
  <c r="N136"/>
  <c r="Y136" s="1"/>
  <c r="K136"/>
  <c r="J136"/>
  <c r="AA135"/>
  <c r="Z135"/>
  <c r="X135"/>
  <c r="W135"/>
  <c r="U135"/>
  <c r="S135"/>
  <c r="R135"/>
  <c r="AB135" s="1"/>
  <c r="Q135"/>
  <c r="N135"/>
  <c r="Y135" s="1"/>
  <c r="K135"/>
  <c r="J135"/>
  <c r="AA134"/>
  <c r="Z134"/>
  <c r="X134"/>
  <c r="W134"/>
  <c r="U134"/>
  <c r="S134"/>
  <c r="R134"/>
  <c r="AB134" s="1"/>
  <c r="Q134"/>
  <c r="N134"/>
  <c r="Y134" s="1"/>
  <c r="K134"/>
  <c r="J134"/>
  <c r="AA133"/>
  <c r="Z133"/>
  <c r="X133"/>
  <c r="W133"/>
  <c r="U133"/>
  <c r="S133"/>
  <c r="R133"/>
  <c r="AB133" s="1"/>
  <c r="Q133"/>
  <c r="N133"/>
  <c r="Y133" s="1"/>
  <c r="K133"/>
  <c r="J133"/>
  <c r="AA132"/>
  <c r="Z132"/>
  <c r="X132"/>
  <c r="W132"/>
  <c r="U132"/>
  <c r="S132"/>
  <c r="R132"/>
  <c r="AB132" s="1"/>
  <c r="Q132"/>
  <c r="N132"/>
  <c r="Y132" s="1"/>
  <c r="K132"/>
  <c r="J132"/>
  <c r="AA131"/>
  <c r="Z131"/>
  <c r="X131"/>
  <c r="W131"/>
  <c r="U131"/>
  <c r="S131"/>
  <c r="R131"/>
  <c r="AB131" s="1"/>
  <c r="Q131"/>
  <c r="N131"/>
  <c r="Y131" s="1"/>
  <c r="K131"/>
  <c r="J131"/>
  <c r="AA130"/>
  <c r="Z130"/>
  <c r="X130"/>
  <c r="W130"/>
  <c r="U130"/>
  <c r="S130"/>
  <c r="R130"/>
  <c r="AB130" s="1"/>
  <c r="Q130"/>
  <c r="N130"/>
  <c r="Y130" s="1"/>
  <c r="K130"/>
  <c r="J130"/>
  <c r="AA129"/>
  <c r="Z129"/>
  <c r="X129"/>
  <c r="W129"/>
  <c r="U129"/>
  <c r="S129"/>
  <c r="R129"/>
  <c r="AB129" s="1"/>
  <c r="Q129"/>
  <c r="N129"/>
  <c r="Y129" s="1"/>
  <c r="K129"/>
  <c r="J129"/>
  <c r="AA128"/>
  <c r="Z128"/>
  <c r="X128"/>
  <c r="W128"/>
  <c r="U128"/>
  <c r="S128"/>
  <c r="R128"/>
  <c r="AB128" s="1"/>
  <c r="Q128"/>
  <c r="N128"/>
  <c r="Y128" s="1"/>
  <c r="K128"/>
  <c r="J128"/>
  <c r="AA127"/>
  <c r="Z127"/>
  <c r="X127"/>
  <c r="W127"/>
  <c r="U127"/>
  <c r="S127"/>
  <c r="R127"/>
  <c r="AB127" s="1"/>
  <c r="Q127"/>
  <c r="N127"/>
  <c r="Y127" s="1"/>
  <c r="K127"/>
  <c r="J127"/>
  <c r="AA126"/>
  <c r="Z126"/>
  <c r="Y126"/>
  <c r="X126"/>
  <c r="W126"/>
  <c r="U126"/>
  <c r="S126"/>
  <c r="R126"/>
  <c r="AB126" s="1"/>
  <c r="Q126"/>
  <c r="N126"/>
  <c r="K126"/>
  <c r="J126"/>
  <c r="AA125"/>
  <c r="Z125"/>
  <c r="X125"/>
  <c r="W125"/>
  <c r="U125"/>
  <c r="S125"/>
  <c r="R125"/>
  <c r="AB125" s="1"/>
  <c r="Q125"/>
  <c r="N125"/>
  <c r="Y125" s="1"/>
  <c r="K125"/>
  <c r="J125"/>
  <c r="AA124"/>
  <c r="Z124"/>
  <c r="Y124"/>
  <c r="X124"/>
  <c r="W124"/>
  <c r="U124"/>
  <c r="S124"/>
  <c r="R124"/>
  <c r="AB124" s="1"/>
  <c r="Q124"/>
  <c r="N124"/>
  <c r="K124"/>
  <c r="J124"/>
  <c r="AA123"/>
  <c r="Z123"/>
  <c r="X123"/>
  <c r="W123"/>
  <c r="U123"/>
  <c r="S123"/>
  <c r="R123"/>
  <c r="AB123" s="1"/>
  <c r="Q123"/>
  <c r="N123"/>
  <c r="Y123" s="1"/>
  <c r="K123"/>
  <c r="J123"/>
  <c r="AA122"/>
  <c r="Z122"/>
  <c r="Y122"/>
  <c r="X122"/>
  <c r="W122"/>
  <c r="U122"/>
  <c r="S122"/>
  <c r="R122"/>
  <c r="AB122" s="1"/>
  <c r="Q122"/>
  <c r="N122"/>
  <c r="K122"/>
  <c r="J122"/>
  <c r="AA121"/>
  <c r="Z121"/>
  <c r="X121"/>
  <c r="W121"/>
  <c r="U121"/>
  <c r="S121"/>
  <c r="R121"/>
  <c r="AB121" s="1"/>
  <c r="Q121"/>
  <c r="N121"/>
  <c r="Y121" s="1"/>
  <c r="K121"/>
  <c r="J121"/>
  <c r="AA120"/>
  <c r="Z120"/>
  <c r="Y120"/>
  <c r="X120"/>
  <c r="W120"/>
  <c r="U120"/>
  <c r="S120"/>
  <c r="R120"/>
  <c r="AB120" s="1"/>
  <c r="Q120"/>
  <c r="N120"/>
  <c r="K120"/>
  <c r="J120"/>
  <c r="AA119"/>
  <c r="Z119"/>
  <c r="X119"/>
  <c r="W119"/>
  <c r="U119"/>
  <c r="S119"/>
  <c r="R119"/>
  <c r="AB119" s="1"/>
  <c r="Q119"/>
  <c r="N119"/>
  <c r="Y119" s="1"/>
  <c r="K119"/>
  <c r="J119"/>
  <c r="AA118"/>
  <c r="Z118"/>
  <c r="Y118"/>
  <c r="X118"/>
  <c r="W118"/>
  <c r="U118"/>
  <c r="S118"/>
  <c r="R118"/>
  <c r="AB118" s="1"/>
  <c r="Q118"/>
  <c r="N118"/>
  <c r="K118"/>
  <c r="J118"/>
  <c r="AA117"/>
  <c r="Z117"/>
  <c r="X117"/>
  <c r="W117"/>
  <c r="U117"/>
  <c r="S117"/>
  <c r="R117"/>
  <c r="AB117" s="1"/>
  <c r="Q117"/>
  <c r="N117"/>
  <c r="Y117" s="1"/>
  <c r="K117"/>
  <c r="J117"/>
  <c r="AA116"/>
  <c r="Z116"/>
  <c r="Y116"/>
  <c r="X116"/>
  <c r="W116"/>
  <c r="U116"/>
  <c r="S116"/>
  <c r="R116"/>
  <c r="AB116" s="1"/>
  <c r="Q116"/>
  <c r="N116"/>
  <c r="K116"/>
  <c r="J116"/>
  <c r="AA115"/>
  <c r="Z115"/>
  <c r="X115"/>
  <c r="W115"/>
  <c r="U115"/>
  <c r="S115"/>
  <c r="R115"/>
  <c r="AB115" s="1"/>
  <c r="Q115"/>
  <c r="N115"/>
  <c r="Y115" s="1"/>
  <c r="K115"/>
  <c r="J115"/>
  <c r="AA114"/>
  <c r="Z114"/>
  <c r="Y114"/>
  <c r="X114"/>
  <c r="W114"/>
  <c r="U114"/>
  <c r="S114"/>
  <c r="R114"/>
  <c r="AB114" s="1"/>
  <c r="Q114"/>
  <c r="N114"/>
  <c r="K114"/>
  <c r="J114"/>
  <c r="AA113"/>
  <c r="Z113"/>
  <c r="X113"/>
  <c r="W113"/>
  <c r="U113"/>
  <c r="S113"/>
  <c r="R113"/>
  <c r="AB113" s="1"/>
  <c r="Q113"/>
  <c r="N113"/>
  <c r="Y113" s="1"/>
  <c r="K113"/>
  <c r="J113"/>
  <c r="AA112"/>
  <c r="Z112"/>
  <c r="Y112"/>
  <c r="X112"/>
  <c r="W112"/>
  <c r="U112"/>
  <c r="S112"/>
  <c r="R112"/>
  <c r="AB112" s="1"/>
  <c r="Q112"/>
  <c r="N112"/>
  <c r="K112"/>
  <c r="J112"/>
  <c r="AA111"/>
  <c r="Z111"/>
  <c r="X111"/>
  <c r="W111"/>
  <c r="U111"/>
  <c r="S111"/>
  <c r="R111"/>
  <c r="AB111" s="1"/>
  <c r="Q111"/>
  <c r="N111"/>
  <c r="Y111" s="1"/>
  <c r="K111"/>
  <c r="J111"/>
  <c r="AA110"/>
  <c r="Z110"/>
  <c r="Y110"/>
  <c r="X110"/>
  <c r="W110"/>
  <c r="U110"/>
  <c r="S110"/>
  <c r="R110"/>
  <c r="AB110" s="1"/>
  <c r="Q110"/>
  <c r="N110"/>
  <c r="K110"/>
  <c r="J110"/>
  <c r="AA109"/>
  <c r="Z109"/>
  <c r="X109"/>
  <c r="W109"/>
  <c r="U109"/>
  <c r="S109"/>
  <c r="R109"/>
  <c r="AB109" s="1"/>
  <c r="Q109"/>
  <c r="N109"/>
  <c r="Y109" s="1"/>
  <c r="K109"/>
  <c r="J109"/>
  <c r="AA108"/>
  <c r="Z108"/>
  <c r="Y108"/>
  <c r="X108"/>
  <c r="W108"/>
  <c r="U108"/>
  <c r="S108"/>
  <c r="R108"/>
  <c r="AB108" s="1"/>
  <c r="Q108"/>
  <c r="N108"/>
  <c r="K108"/>
  <c r="J108"/>
  <c r="AA107"/>
  <c r="Z107"/>
  <c r="X107"/>
  <c r="W107"/>
  <c r="U107"/>
  <c r="S107"/>
  <c r="R107"/>
  <c r="AB107" s="1"/>
  <c r="Q107"/>
  <c r="N107"/>
  <c r="Y107" s="1"/>
  <c r="K107"/>
  <c r="J107"/>
  <c r="AA106"/>
  <c r="Z106"/>
  <c r="Y106"/>
  <c r="X106"/>
  <c r="W106"/>
  <c r="U106"/>
  <c r="S106"/>
  <c r="R106"/>
  <c r="AB106" s="1"/>
  <c r="Q106"/>
  <c r="N106"/>
  <c r="K106"/>
  <c r="J106"/>
  <c r="AA105"/>
  <c r="Z105"/>
  <c r="X105"/>
  <c r="W105"/>
  <c r="U105"/>
  <c r="S105"/>
  <c r="R105"/>
  <c r="AB105" s="1"/>
  <c r="Q105"/>
  <c r="N105"/>
  <c r="Y105" s="1"/>
  <c r="K105"/>
  <c r="J105"/>
  <c r="AA104"/>
  <c r="Z104"/>
  <c r="Y104"/>
  <c r="X104"/>
  <c r="W104"/>
  <c r="U104"/>
  <c r="S104"/>
  <c r="R104"/>
  <c r="AB104" s="1"/>
  <c r="Q104"/>
  <c r="N104"/>
  <c r="K104"/>
  <c r="J104"/>
  <c r="AA103"/>
  <c r="Z103"/>
  <c r="X103"/>
  <c r="W103"/>
  <c r="U103"/>
  <c r="S103"/>
  <c r="R103"/>
  <c r="AB103" s="1"/>
  <c r="Q103"/>
  <c r="N103"/>
  <c r="Y103" s="1"/>
  <c r="K103"/>
  <c r="J103"/>
  <c r="AA102"/>
  <c r="Z102"/>
  <c r="Y102"/>
  <c r="X102"/>
  <c r="W102"/>
  <c r="U102"/>
  <c r="S102"/>
  <c r="R102"/>
  <c r="AB102" s="1"/>
  <c r="Q102"/>
  <c r="N102"/>
  <c r="K102"/>
  <c r="J102"/>
  <c r="AA101"/>
  <c r="Z101"/>
  <c r="X101"/>
  <c r="W101"/>
  <c r="U101"/>
  <c r="S101"/>
  <c r="R101"/>
  <c r="AB101" s="1"/>
  <c r="Q101"/>
  <c r="N101"/>
  <c r="Y101" s="1"/>
  <c r="K101"/>
  <c r="J101"/>
  <c r="AA100"/>
  <c r="Z100"/>
  <c r="Y100"/>
  <c r="X100"/>
  <c r="W100"/>
  <c r="U100"/>
  <c r="S100"/>
  <c r="R100"/>
  <c r="AB100" s="1"/>
  <c r="Q100"/>
  <c r="N100"/>
  <c r="K100"/>
  <c r="J100"/>
  <c r="AA99"/>
  <c r="Z99"/>
  <c r="X99"/>
  <c r="W99"/>
  <c r="U99"/>
  <c r="S99"/>
  <c r="R99"/>
  <c r="AB99" s="1"/>
  <c r="Q99"/>
  <c r="N99"/>
  <c r="Y99" s="1"/>
  <c r="K99"/>
  <c r="J99"/>
  <c r="AA98"/>
  <c r="Z98"/>
  <c r="Y98"/>
  <c r="X98"/>
  <c r="W98"/>
  <c r="U98"/>
  <c r="S98"/>
  <c r="R98"/>
  <c r="AB98" s="1"/>
  <c r="Q98"/>
  <c r="N98"/>
  <c r="K98"/>
  <c r="J98"/>
  <c r="AA97"/>
  <c r="Z97"/>
  <c r="X97"/>
  <c r="W97"/>
  <c r="U97"/>
  <c r="S97"/>
  <c r="R97"/>
  <c r="AB97" s="1"/>
  <c r="Q97"/>
  <c r="N97"/>
  <c r="Y97" s="1"/>
  <c r="K97"/>
  <c r="J97"/>
  <c r="AA96"/>
  <c r="Z96"/>
  <c r="Y96"/>
  <c r="X96"/>
  <c r="W96"/>
  <c r="U96"/>
  <c r="S96"/>
  <c r="R96"/>
  <c r="AB96" s="1"/>
  <c r="Q96"/>
  <c r="N96"/>
  <c r="K96"/>
  <c r="J96"/>
  <c r="AA95"/>
  <c r="Z95"/>
  <c r="X95"/>
  <c r="W95"/>
  <c r="U95"/>
  <c r="S95"/>
  <c r="R95"/>
  <c r="AB95" s="1"/>
  <c r="Q95"/>
  <c r="N95"/>
  <c r="Y95" s="1"/>
  <c r="K95"/>
  <c r="J95"/>
  <c r="AA94"/>
  <c r="Z94"/>
  <c r="Y94"/>
  <c r="X94"/>
  <c r="W94"/>
  <c r="U94"/>
  <c r="S94"/>
  <c r="R94"/>
  <c r="AB94" s="1"/>
  <c r="Q94"/>
  <c r="N94"/>
  <c r="K94"/>
  <c r="J94"/>
  <c r="AA93"/>
  <c r="Z93"/>
  <c r="X93"/>
  <c r="W93"/>
  <c r="U93"/>
  <c r="S93"/>
  <c r="R93"/>
  <c r="AB93" s="1"/>
  <c r="Q93"/>
  <c r="N93"/>
  <c r="Y93" s="1"/>
  <c r="K93"/>
  <c r="J93"/>
  <c r="AA92"/>
  <c r="Z92"/>
  <c r="Y92"/>
  <c r="X92"/>
  <c r="W92"/>
  <c r="U92"/>
  <c r="S92"/>
  <c r="R92"/>
  <c r="AB92" s="1"/>
  <c r="Q92"/>
  <c r="N92"/>
  <c r="K92"/>
  <c r="J92"/>
  <c r="AA91"/>
  <c r="Z91"/>
  <c r="X91"/>
  <c r="W91"/>
  <c r="U91"/>
  <c r="S91"/>
  <c r="R91"/>
  <c r="AB91" s="1"/>
  <c r="Q91"/>
  <c r="N91"/>
  <c r="Y91" s="1"/>
  <c r="K91"/>
  <c r="J91"/>
  <c r="AA90"/>
  <c r="Z90"/>
  <c r="Y90"/>
  <c r="X90"/>
  <c r="W90"/>
  <c r="U90"/>
  <c r="S90"/>
  <c r="R90"/>
  <c r="AB90" s="1"/>
  <c r="Q90"/>
  <c r="N90"/>
  <c r="K90"/>
  <c r="J90"/>
  <c r="AA89"/>
  <c r="Z89"/>
  <c r="X89"/>
  <c r="W89"/>
  <c r="U89"/>
  <c r="S89"/>
  <c r="R89"/>
  <c r="AB89" s="1"/>
  <c r="Q89"/>
  <c r="N89"/>
  <c r="Y89" s="1"/>
  <c r="K89"/>
  <c r="J89"/>
  <c r="AA88"/>
  <c r="Z88"/>
  <c r="Y88"/>
  <c r="X88"/>
  <c r="W88"/>
  <c r="U88"/>
  <c r="S88"/>
  <c r="R88"/>
  <c r="AB88" s="1"/>
  <c r="Q88"/>
  <c r="N88"/>
  <c r="K88"/>
  <c r="J88"/>
  <c r="AA87"/>
  <c r="Z87"/>
  <c r="X87"/>
  <c r="W87"/>
  <c r="U87"/>
  <c r="S87"/>
  <c r="R87"/>
  <c r="AB87" s="1"/>
  <c r="Q87"/>
  <c r="N87"/>
  <c r="Y87" s="1"/>
  <c r="K87"/>
  <c r="J87"/>
  <c r="AA86"/>
  <c r="Z86"/>
  <c r="Y86"/>
  <c r="X86"/>
  <c r="W86"/>
  <c r="U86"/>
  <c r="S86"/>
  <c r="R86"/>
  <c r="AB86" s="1"/>
  <c r="Q86"/>
  <c r="N86"/>
  <c r="K86"/>
  <c r="J86"/>
  <c r="AA85"/>
  <c r="Z85"/>
  <c r="X85"/>
  <c r="W85"/>
  <c r="U85"/>
  <c r="S85"/>
  <c r="R85"/>
  <c r="AB85" s="1"/>
  <c r="Q85"/>
  <c r="N85"/>
  <c r="Y85" s="1"/>
  <c r="K85"/>
  <c r="J85"/>
  <c r="AA84"/>
  <c r="Z84"/>
  <c r="Y84"/>
  <c r="X84"/>
  <c r="W84"/>
  <c r="U84"/>
  <c r="S84"/>
  <c r="R84"/>
  <c r="AB84" s="1"/>
  <c r="Q84"/>
  <c r="N84"/>
  <c r="K84"/>
  <c r="J84"/>
  <c r="AA83"/>
  <c r="Z83"/>
  <c r="X83"/>
  <c r="W83"/>
  <c r="U83"/>
  <c r="S83"/>
  <c r="R83"/>
  <c r="AB83" s="1"/>
  <c r="Q83"/>
  <c r="N83"/>
  <c r="Y83" s="1"/>
  <c r="K83"/>
  <c r="J83"/>
  <c r="AA82"/>
  <c r="Z82"/>
  <c r="Y82"/>
  <c r="X82"/>
  <c r="W82"/>
  <c r="U82"/>
  <c r="S82"/>
  <c r="R82"/>
  <c r="AB82" s="1"/>
  <c r="Q82"/>
  <c r="N82"/>
  <c r="K82"/>
  <c r="J82"/>
  <c r="AA81"/>
  <c r="Z81"/>
  <c r="X81"/>
  <c r="W81"/>
  <c r="U81"/>
  <c r="S81"/>
  <c r="R81"/>
  <c r="AB81" s="1"/>
  <c r="Q81"/>
  <c r="N81"/>
  <c r="Y81" s="1"/>
  <c r="K81"/>
  <c r="J81"/>
  <c r="AA80"/>
  <c r="Z80"/>
  <c r="Y80"/>
  <c r="X80"/>
  <c r="W80"/>
  <c r="U80"/>
  <c r="S80"/>
  <c r="R80"/>
  <c r="AB80" s="1"/>
  <c r="Q80"/>
  <c r="N80"/>
  <c r="K80"/>
  <c r="J80"/>
  <c r="AA79"/>
  <c r="Z79"/>
  <c r="X79"/>
  <c r="W79"/>
  <c r="U79"/>
  <c r="S79"/>
  <c r="R79"/>
  <c r="AB79" s="1"/>
  <c r="Q79"/>
  <c r="N79"/>
  <c r="Y79" s="1"/>
  <c r="K79"/>
  <c r="J79"/>
  <c r="AA78"/>
  <c r="Z78"/>
  <c r="Y78"/>
  <c r="X78"/>
  <c r="W78"/>
  <c r="U78"/>
  <c r="S78"/>
  <c r="R78"/>
  <c r="AB78" s="1"/>
  <c r="Q78"/>
  <c r="N78"/>
  <c r="K78"/>
  <c r="J78"/>
  <c r="AA77"/>
  <c r="Z77"/>
  <c r="X77"/>
  <c r="W77"/>
  <c r="U77"/>
  <c r="S77"/>
  <c r="R77"/>
  <c r="AB77" s="1"/>
  <c r="Q77"/>
  <c r="N77"/>
  <c r="Y77" s="1"/>
  <c r="K77"/>
  <c r="J77"/>
  <c r="AA76"/>
  <c r="Z76"/>
  <c r="Y76"/>
  <c r="X76"/>
  <c r="W76"/>
  <c r="U76"/>
  <c r="S76"/>
  <c r="R76"/>
  <c r="AB76" s="1"/>
  <c r="Q76"/>
  <c r="N76"/>
  <c r="K76"/>
  <c r="J76"/>
  <c r="AA75"/>
  <c r="Z75"/>
  <c r="X75"/>
  <c r="W75"/>
  <c r="U75"/>
  <c r="S75"/>
  <c r="R75"/>
  <c r="AB75" s="1"/>
  <c r="Q75"/>
  <c r="N75"/>
  <c r="Y75" s="1"/>
  <c r="K75"/>
  <c r="J75"/>
  <c r="AA74"/>
  <c r="Z74"/>
  <c r="Y74"/>
  <c r="X74"/>
  <c r="W74"/>
  <c r="U74"/>
  <c r="S74"/>
  <c r="R74"/>
  <c r="AB74" s="1"/>
  <c r="Q74"/>
  <c r="N74"/>
  <c r="K74"/>
  <c r="J74"/>
  <c r="AA73"/>
  <c r="Z73"/>
  <c r="X73"/>
  <c r="W73"/>
  <c r="U73"/>
  <c r="S73"/>
  <c r="R73"/>
  <c r="AB73" s="1"/>
  <c r="Q73"/>
  <c r="N73"/>
  <c r="Y73" s="1"/>
  <c r="K73"/>
  <c r="J73"/>
  <c r="AA72"/>
  <c r="Z72"/>
  <c r="Y72"/>
  <c r="X72"/>
  <c r="W72"/>
  <c r="U72"/>
  <c r="S72"/>
  <c r="R72"/>
  <c r="AB72" s="1"/>
  <c r="Q72"/>
  <c r="N72"/>
  <c r="K72"/>
  <c r="J72"/>
  <c r="AA71"/>
  <c r="Z71"/>
  <c r="X71"/>
  <c r="W71"/>
  <c r="U71"/>
  <c r="S71"/>
  <c r="R71"/>
  <c r="AB71" s="1"/>
  <c r="Q71"/>
  <c r="N71"/>
  <c r="Y71" s="1"/>
  <c r="K71"/>
  <c r="J71"/>
  <c r="AA70"/>
  <c r="Z70"/>
  <c r="Y70"/>
  <c r="X70"/>
  <c r="W70"/>
  <c r="U70"/>
  <c r="S70"/>
  <c r="R70"/>
  <c r="AB70" s="1"/>
  <c r="Q70"/>
  <c r="N70"/>
  <c r="K70"/>
  <c r="J70"/>
  <c r="AA69"/>
  <c r="Z69"/>
  <c r="X69"/>
  <c r="W69"/>
  <c r="U69"/>
  <c r="S69"/>
  <c r="R69"/>
  <c r="AB69" s="1"/>
  <c r="Q69"/>
  <c r="N69"/>
  <c r="Y69" s="1"/>
  <c r="K69"/>
  <c r="J69"/>
  <c r="AA68"/>
  <c r="Z68"/>
  <c r="Y68"/>
  <c r="X68"/>
  <c r="W68"/>
  <c r="U68"/>
  <c r="S68"/>
  <c r="R68"/>
  <c r="AB68" s="1"/>
  <c r="Q68"/>
  <c r="N68"/>
  <c r="K68"/>
  <c r="J68"/>
  <c r="AA67"/>
  <c r="Z67"/>
  <c r="X67"/>
  <c r="W67"/>
  <c r="U67"/>
  <c r="S67"/>
  <c r="R67"/>
  <c r="AB67" s="1"/>
  <c r="Q67"/>
  <c r="N67"/>
  <c r="Y67" s="1"/>
  <c r="K67"/>
  <c r="J67"/>
  <c r="AA66"/>
  <c r="Z66"/>
  <c r="Y66"/>
  <c r="X66"/>
  <c r="W66"/>
  <c r="U66"/>
  <c r="S66"/>
  <c r="R66"/>
  <c r="AB66" s="1"/>
  <c r="Q66"/>
  <c r="N66"/>
  <c r="K66"/>
  <c r="J66"/>
  <c r="AA65"/>
  <c r="Z65"/>
  <c r="X65"/>
  <c r="W65"/>
  <c r="U65"/>
  <c r="S65"/>
  <c r="R65"/>
  <c r="AB65" s="1"/>
  <c r="Q65"/>
  <c r="N65"/>
  <c r="Y65" s="1"/>
  <c r="K65"/>
  <c r="J65"/>
  <c r="AA64"/>
  <c r="Z64"/>
  <c r="Y64"/>
  <c r="X64"/>
  <c r="W64"/>
  <c r="U64"/>
  <c r="S64"/>
  <c r="R64"/>
  <c r="AB64" s="1"/>
  <c r="Q64"/>
  <c r="N64"/>
  <c r="K64"/>
  <c r="J64"/>
  <c r="AA63"/>
  <c r="Z63"/>
  <c r="X63"/>
  <c r="W63"/>
  <c r="U63"/>
  <c r="S63"/>
  <c r="R63"/>
  <c r="AB63" s="1"/>
  <c r="Q63"/>
  <c r="N63"/>
  <c r="Y63" s="1"/>
  <c r="K63"/>
  <c r="J63"/>
  <c r="AA62"/>
  <c r="Z62"/>
  <c r="Y62"/>
  <c r="X62"/>
  <c r="W62"/>
  <c r="U62"/>
  <c r="S62"/>
  <c r="R62"/>
  <c r="AB62" s="1"/>
  <c r="Q62"/>
  <c r="N62"/>
  <c r="K62"/>
  <c r="J62"/>
  <c r="AA61"/>
  <c r="Z61"/>
  <c r="X61"/>
  <c r="W61"/>
  <c r="U61"/>
  <c r="S61"/>
  <c r="R61"/>
  <c r="AB61" s="1"/>
  <c r="Q61"/>
  <c r="N61"/>
  <c r="Y61" s="1"/>
  <c r="K61"/>
  <c r="J61"/>
  <c r="AA60"/>
  <c r="Z60"/>
  <c r="Y60"/>
  <c r="X60"/>
  <c r="W60"/>
  <c r="U60"/>
  <c r="S60"/>
  <c r="R60"/>
  <c r="AB60" s="1"/>
  <c r="Q60"/>
  <c r="N60"/>
  <c r="K60"/>
  <c r="J60"/>
  <c r="AA59"/>
  <c r="Z59"/>
  <c r="X59"/>
  <c r="W59"/>
  <c r="U59"/>
  <c r="S59"/>
  <c r="R59"/>
  <c r="AB59" s="1"/>
  <c r="Q59"/>
  <c r="N59"/>
  <c r="Y59" s="1"/>
  <c r="K59"/>
  <c r="J59"/>
  <c r="AA58"/>
  <c r="Z58"/>
  <c r="Y58"/>
  <c r="X58"/>
  <c r="W58"/>
  <c r="U58"/>
  <c r="S58"/>
  <c r="R58"/>
  <c r="AB58" s="1"/>
  <c r="Q58"/>
  <c r="N58"/>
  <c r="K58"/>
  <c r="J58"/>
  <c r="AA57"/>
  <c r="Z57"/>
  <c r="X57"/>
  <c r="W57"/>
  <c r="U57"/>
  <c r="S57"/>
  <c r="R57"/>
  <c r="AB57" s="1"/>
  <c r="Q57"/>
  <c r="N57"/>
  <c r="Y57" s="1"/>
  <c r="K57"/>
  <c r="J57"/>
  <c r="AA56"/>
  <c r="Z56"/>
  <c r="Y56"/>
  <c r="X56"/>
  <c r="W56"/>
  <c r="U56"/>
  <c r="S56"/>
  <c r="R56"/>
  <c r="AB56" s="1"/>
  <c r="Q56"/>
  <c r="N56"/>
  <c r="K56"/>
  <c r="J56"/>
  <c r="AB55"/>
  <c r="AA55"/>
  <c r="Z55"/>
  <c r="X55"/>
  <c r="W55"/>
  <c r="U55"/>
  <c r="S55"/>
  <c r="R55"/>
  <c r="Q55"/>
  <c r="N55"/>
  <c r="Y55" s="1"/>
  <c r="K55"/>
  <c r="J55"/>
  <c r="AA54"/>
  <c r="Z54"/>
  <c r="Y54"/>
  <c r="X54"/>
  <c r="W54"/>
  <c r="U54"/>
  <c r="S54"/>
  <c r="R54"/>
  <c r="AB54" s="1"/>
  <c r="Q54"/>
  <c r="N54"/>
  <c r="K54"/>
  <c r="J54"/>
  <c r="AB53"/>
  <c r="AA53"/>
  <c r="Z53"/>
  <c r="X53"/>
  <c r="W53"/>
  <c r="U53"/>
  <c r="S53"/>
  <c r="R53"/>
  <c r="Q53"/>
  <c r="N53"/>
  <c r="Y53" s="1"/>
  <c r="K53"/>
  <c r="J53"/>
  <c r="AA52"/>
  <c r="Z52"/>
  <c r="Y52"/>
  <c r="X52"/>
  <c r="W52"/>
  <c r="U52"/>
  <c r="S52"/>
  <c r="R52"/>
  <c r="AB52" s="1"/>
  <c r="Q52"/>
  <c r="N52"/>
  <c r="K52"/>
  <c r="J52"/>
  <c r="AB51"/>
  <c r="AA51"/>
  <c r="Z51"/>
  <c r="X51"/>
  <c r="W51"/>
  <c r="U51"/>
  <c r="S51"/>
  <c r="R51"/>
  <c r="Q51"/>
  <c r="N51"/>
  <c r="Y51" s="1"/>
  <c r="K51"/>
  <c r="J51"/>
  <c r="AA50"/>
  <c r="Z50"/>
  <c r="Y50"/>
  <c r="X50"/>
  <c r="W50"/>
  <c r="U50"/>
  <c r="S50"/>
  <c r="R50"/>
  <c r="AB50" s="1"/>
  <c r="Q50"/>
  <c r="N50"/>
  <c r="K50"/>
  <c r="J50"/>
  <c r="AB49"/>
  <c r="AA49"/>
  <c r="Z49"/>
  <c r="X49"/>
  <c r="W49"/>
  <c r="U49"/>
  <c r="S49"/>
  <c r="R49"/>
  <c r="Q49"/>
  <c r="N49"/>
  <c r="Y49" s="1"/>
  <c r="K49"/>
  <c r="J49"/>
  <c r="AA48"/>
  <c r="Z48"/>
  <c r="Y48"/>
  <c r="X48"/>
  <c r="W48"/>
  <c r="U48"/>
  <c r="S48"/>
  <c r="R48"/>
  <c r="AB48" s="1"/>
  <c r="Q48"/>
  <c r="N48"/>
  <c r="K48"/>
  <c r="J48"/>
  <c r="AB47"/>
  <c r="AA47"/>
  <c r="Z47"/>
  <c r="X47"/>
  <c r="W47"/>
  <c r="U47"/>
  <c r="S47"/>
  <c r="R47"/>
  <c r="Q47"/>
  <c r="N47"/>
  <c r="Y47" s="1"/>
  <c r="K47"/>
  <c r="J47"/>
  <c r="AA46"/>
  <c r="Z46"/>
  <c r="X46"/>
  <c r="W46"/>
  <c r="U46"/>
  <c r="S46"/>
  <c r="R46"/>
  <c r="AB46" s="1"/>
  <c r="Q46"/>
  <c r="N46"/>
  <c r="Y46" s="1"/>
  <c r="K46"/>
  <c r="J46"/>
  <c r="AA45"/>
  <c r="Z45"/>
  <c r="Y45"/>
  <c r="X45"/>
  <c r="W45"/>
  <c r="U45"/>
  <c r="S45"/>
  <c r="R45"/>
  <c r="AB45" s="1"/>
  <c r="Q45"/>
  <c r="N45"/>
  <c r="K45"/>
  <c r="J45"/>
  <c r="AA44"/>
  <c r="Z44"/>
  <c r="X44"/>
  <c r="W44"/>
  <c r="U44"/>
  <c r="S44"/>
  <c r="R44"/>
  <c r="AB44" s="1"/>
  <c r="Q44"/>
  <c r="N44"/>
  <c r="Y44" s="1"/>
  <c r="K44"/>
  <c r="J44"/>
  <c r="AA43"/>
  <c r="Z43"/>
  <c r="Y43"/>
  <c r="X43"/>
  <c r="W43"/>
  <c r="U43"/>
  <c r="S43"/>
  <c r="R43"/>
  <c r="AB43" s="1"/>
  <c r="Q43"/>
  <c r="N43"/>
  <c r="K43"/>
  <c r="J43"/>
  <c r="AA42"/>
  <c r="Z42"/>
  <c r="X42"/>
  <c r="W42"/>
  <c r="U42"/>
  <c r="S42"/>
  <c r="R42"/>
  <c r="AB42" s="1"/>
  <c r="Q42"/>
  <c r="N42"/>
  <c r="Y42" s="1"/>
  <c r="K42"/>
  <c r="J42"/>
  <c r="AA41"/>
  <c r="Z41"/>
  <c r="Y41"/>
  <c r="X41"/>
  <c r="W41"/>
  <c r="U41"/>
  <c r="S41"/>
  <c r="R41"/>
  <c r="AB41" s="1"/>
  <c r="Q41"/>
  <c r="N41"/>
  <c r="K41"/>
  <c r="J41"/>
  <c r="AA40"/>
  <c r="Z40"/>
  <c r="X40"/>
  <c r="W40"/>
  <c r="U40"/>
  <c r="S40"/>
  <c r="R40"/>
  <c r="AB40" s="1"/>
  <c r="Q40"/>
  <c r="N40"/>
  <c r="Y40" s="1"/>
  <c r="K40"/>
  <c r="J40"/>
  <c r="AA39"/>
  <c r="Z39"/>
  <c r="Y39"/>
  <c r="X39"/>
  <c r="W39"/>
  <c r="U39"/>
  <c r="S39"/>
  <c r="R39"/>
  <c r="AB39" s="1"/>
  <c r="Q39"/>
  <c r="N39"/>
  <c r="K39"/>
  <c r="J39"/>
  <c r="AA38"/>
  <c r="Z38"/>
  <c r="X38"/>
  <c r="W38"/>
  <c r="U38"/>
  <c r="S38"/>
  <c r="R38"/>
  <c r="AB38" s="1"/>
  <c r="Q38"/>
  <c r="N38"/>
  <c r="Y38" s="1"/>
  <c r="K38"/>
  <c r="J38"/>
  <c r="AA37"/>
  <c r="Z37"/>
  <c r="Y37"/>
  <c r="X37"/>
  <c r="W37"/>
  <c r="U37"/>
  <c r="S37"/>
  <c r="R37"/>
  <c r="AB37" s="1"/>
  <c r="Q37"/>
  <c r="N37"/>
  <c r="K37"/>
  <c r="J37"/>
  <c r="AA36"/>
  <c r="Z36"/>
  <c r="X36"/>
  <c r="W36"/>
  <c r="U36"/>
  <c r="S36"/>
  <c r="R36"/>
  <c r="AB36" s="1"/>
  <c r="Q36"/>
  <c r="N36"/>
  <c r="Y36" s="1"/>
  <c r="K36"/>
  <c r="J36"/>
  <c r="AA35"/>
  <c r="Z35"/>
  <c r="Y35"/>
  <c r="X35"/>
  <c r="W35"/>
  <c r="U35"/>
  <c r="S35"/>
  <c r="R35"/>
  <c r="AB35" s="1"/>
  <c r="Q35"/>
  <c r="N35"/>
  <c r="K35"/>
  <c r="J35"/>
  <c r="AA34"/>
  <c r="Z34"/>
  <c r="X34"/>
  <c r="W34"/>
  <c r="U34"/>
  <c r="S34"/>
  <c r="R34"/>
  <c r="AB34" s="1"/>
  <c r="Q34"/>
  <c r="N34"/>
  <c r="Y34" s="1"/>
  <c r="K34"/>
  <c r="J34"/>
  <c r="AA33"/>
  <c r="Z33"/>
  <c r="Y33"/>
  <c r="X33"/>
  <c r="W33"/>
  <c r="U33"/>
  <c r="S33"/>
  <c r="R33"/>
  <c r="AB33" s="1"/>
  <c r="Q33"/>
  <c r="N33"/>
  <c r="K33"/>
  <c r="J33"/>
  <c r="AA32"/>
  <c r="Z32"/>
  <c r="X32"/>
  <c r="W32"/>
  <c r="U32"/>
  <c r="S32"/>
  <c r="R32"/>
  <c r="AB32" s="1"/>
  <c r="Q32"/>
  <c r="N32"/>
  <c r="Y32" s="1"/>
  <c r="K32"/>
  <c r="J32"/>
  <c r="AA31"/>
  <c r="Z31"/>
  <c r="Y31"/>
  <c r="X31"/>
  <c r="W31"/>
  <c r="U31"/>
  <c r="S31"/>
  <c r="R31"/>
  <c r="AB31" s="1"/>
  <c r="Q31"/>
  <c r="N31"/>
  <c r="K31"/>
  <c r="J31"/>
  <c r="AA30"/>
  <c r="Z30"/>
  <c r="X30"/>
  <c r="W30"/>
  <c r="U30"/>
  <c r="S30"/>
  <c r="R30"/>
  <c r="AB30" s="1"/>
  <c r="Q30"/>
  <c r="N30"/>
  <c r="Y30" s="1"/>
  <c r="K30"/>
  <c r="J30"/>
  <c r="AA29"/>
  <c r="Z29"/>
  <c r="Y29"/>
  <c r="X29"/>
  <c r="W29"/>
  <c r="U29"/>
  <c r="S29"/>
  <c r="R29"/>
  <c r="AB29" s="1"/>
  <c r="Q29"/>
  <c r="N29"/>
  <c r="K29"/>
  <c r="J29"/>
  <c r="AA28"/>
  <c r="Z28"/>
  <c r="X28"/>
  <c r="W28"/>
  <c r="U28"/>
  <c r="S28"/>
  <c r="R28"/>
  <c r="AB28" s="1"/>
  <c r="Q28"/>
  <c r="N28"/>
  <c r="Y28" s="1"/>
  <c r="K28"/>
  <c r="J28"/>
  <c r="AA27"/>
  <c r="Z27"/>
  <c r="Y27"/>
  <c r="X27"/>
  <c r="W27"/>
  <c r="U27"/>
  <c r="S27"/>
  <c r="R27"/>
  <c r="AB27" s="1"/>
  <c r="Q27"/>
  <c r="N27"/>
  <c r="K27"/>
  <c r="J27"/>
  <c r="AA26"/>
  <c r="Z26"/>
  <c r="X26"/>
  <c r="W26"/>
  <c r="U26"/>
  <c r="S26"/>
  <c r="R26"/>
  <c r="AB26" s="1"/>
  <c r="Q26"/>
  <c r="N26"/>
  <c r="Y26" s="1"/>
  <c r="K26"/>
  <c r="J26"/>
  <c r="AA25"/>
  <c r="Z25"/>
  <c r="Y25"/>
  <c r="X25"/>
  <c r="W25"/>
  <c r="U25"/>
  <c r="S25"/>
  <c r="R25"/>
  <c r="AB25" s="1"/>
  <c r="Q25"/>
  <c r="N25"/>
  <c r="K25"/>
  <c r="J25"/>
  <c r="AA24"/>
  <c r="Z24"/>
  <c r="X24"/>
  <c r="W24"/>
  <c r="U24"/>
  <c r="S24"/>
  <c r="R24"/>
  <c r="AB24" s="1"/>
  <c r="Q24"/>
  <c r="N24"/>
  <c r="Y24" s="1"/>
  <c r="K24"/>
  <c r="J24"/>
  <c r="AA23"/>
  <c r="Z23"/>
  <c r="Y23"/>
  <c r="X23"/>
  <c r="W23"/>
  <c r="U23"/>
  <c r="S23"/>
  <c r="R23"/>
  <c r="AB23" s="1"/>
  <c r="Q23"/>
  <c r="N23"/>
  <c r="K23"/>
  <c r="J23"/>
  <c r="AA22"/>
  <c r="Z22"/>
  <c r="X22"/>
  <c r="W22"/>
  <c r="U22"/>
  <c r="S22"/>
  <c r="R22"/>
  <c r="AB22" s="1"/>
  <c r="Q22"/>
  <c r="N22"/>
  <c r="Y22" s="1"/>
  <c r="K22"/>
  <c r="J22"/>
  <c r="AA21"/>
  <c r="Z21"/>
  <c r="Y21"/>
  <c r="X21"/>
  <c r="W21"/>
  <c r="U21"/>
  <c r="S21"/>
  <c r="R21"/>
  <c r="AB21" s="1"/>
  <c r="Q21"/>
  <c r="N21"/>
  <c r="K21"/>
  <c r="J21"/>
  <c r="AA20"/>
  <c r="Z20"/>
  <c r="X20"/>
  <c r="W20"/>
  <c r="U20"/>
  <c r="S20"/>
  <c r="R20"/>
  <c r="AB20" s="1"/>
  <c r="Q20"/>
  <c r="N20"/>
  <c r="Y20" s="1"/>
  <c r="K20"/>
  <c r="J20"/>
  <c r="AA19"/>
  <c r="Z19"/>
  <c r="Y19"/>
  <c r="X19"/>
  <c r="W19"/>
  <c r="U19"/>
  <c r="S19"/>
  <c r="R19"/>
  <c r="AB19" s="1"/>
  <c r="Q19"/>
  <c r="N19"/>
  <c r="K19"/>
  <c r="J19"/>
  <c r="AA18"/>
  <c r="Z18"/>
  <c r="X18"/>
  <c r="W18"/>
  <c r="U18"/>
  <c r="S18"/>
  <c r="R18"/>
  <c r="AB18" s="1"/>
  <c r="Q18"/>
  <c r="N18"/>
  <c r="Y18" s="1"/>
  <c r="K18"/>
  <c r="J18"/>
  <c r="AA17"/>
  <c r="Z17"/>
  <c r="Y17"/>
  <c r="X17"/>
  <c r="W17"/>
  <c r="U17"/>
  <c r="S17"/>
  <c r="R17"/>
  <c r="AB17" s="1"/>
  <c r="Q17"/>
  <c r="N17"/>
  <c r="K17"/>
  <c r="J17"/>
  <c r="AA16"/>
  <c r="Z16"/>
  <c r="X16"/>
  <c r="W16"/>
  <c r="U16"/>
  <c r="S16"/>
  <c r="R16"/>
  <c r="AB16" s="1"/>
  <c r="Q16"/>
  <c r="N16"/>
  <c r="Y16" s="1"/>
  <c r="K16"/>
  <c r="J16"/>
  <c r="AA15"/>
  <c r="Z15"/>
  <c r="Y15"/>
  <c r="X15"/>
  <c r="W15"/>
  <c r="U15"/>
  <c r="S15"/>
  <c r="R15"/>
  <c r="AB15" s="1"/>
  <c r="Q15"/>
  <c r="N15"/>
  <c r="K15"/>
  <c r="J15"/>
  <c r="AA14"/>
  <c r="Z14"/>
  <c r="X14"/>
  <c r="W14"/>
  <c r="U14"/>
  <c r="S14"/>
  <c r="R14"/>
  <c r="AB14" s="1"/>
  <c r="Q14"/>
  <c r="N14"/>
  <c r="Y14" s="1"/>
  <c r="K14"/>
  <c r="J14"/>
  <c r="AA13"/>
  <c r="Z13"/>
  <c r="Y13"/>
  <c r="X13"/>
  <c r="W13"/>
  <c r="U13"/>
  <c r="S13"/>
  <c r="R13"/>
  <c r="AB13" s="1"/>
  <c r="Q13"/>
  <c r="N13"/>
  <c r="K13"/>
  <c r="J13"/>
  <c r="AA12"/>
  <c r="Z12"/>
  <c r="X12"/>
  <c r="W12"/>
  <c r="U12"/>
  <c r="S12"/>
  <c r="R12"/>
  <c r="AB12" s="1"/>
  <c r="Q12"/>
  <c r="N12"/>
  <c r="Y12" s="1"/>
  <c r="K12"/>
  <c r="J12"/>
  <c r="AA11"/>
  <c r="Z11"/>
  <c r="Y11"/>
  <c r="X11"/>
  <c r="W11"/>
  <c r="U11"/>
  <c r="S11"/>
  <c r="R11"/>
  <c r="AB11" s="1"/>
  <c r="Q11"/>
  <c r="N11"/>
  <c r="K11"/>
  <c r="J11"/>
  <c r="AA10"/>
  <c r="Z10"/>
  <c r="X10"/>
  <c r="W10"/>
  <c r="U10"/>
  <c r="S10"/>
  <c r="R10"/>
  <c r="AB10" s="1"/>
  <c r="Q10"/>
  <c r="N10"/>
  <c r="Y10" s="1"/>
  <c r="K10"/>
  <c r="J10"/>
  <c r="AA9"/>
  <c r="Z9"/>
  <c r="Y9"/>
  <c r="X9"/>
  <c r="W9"/>
  <c r="U9"/>
  <c r="S9"/>
  <c r="R9"/>
  <c r="AB9" s="1"/>
  <c r="Q9"/>
  <c r="N9"/>
  <c r="K9"/>
  <c r="J9"/>
  <c r="AA8"/>
  <c r="Z8"/>
  <c r="X8"/>
  <c r="W8"/>
  <c r="U8"/>
  <c r="S8"/>
  <c r="R8"/>
  <c r="AB8" s="1"/>
  <c r="Q8"/>
  <c r="N8"/>
  <c r="Y8" s="1"/>
  <c r="K8"/>
  <c r="J8"/>
  <c r="AA6"/>
  <c r="W6"/>
  <c r="Q6"/>
  <c r="P6"/>
  <c r="Z6" s="1"/>
  <c r="M6"/>
  <c r="I6"/>
  <c r="S6" s="1"/>
  <c r="D6"/>
  <c r="C6"/>
  <c r="AA303" i="5"/>
  <c r="Z303"/>
  <c r="X303"/>
  <c r="W303"/>
  <c r="U303"/>
  <c r="S303"/>
  <c r="R303"/>
  <c r="AB303" s="1"/>
  <c r="Q303"/>
  <c r="N303"/>
  <c r="Y303" s="1"/>
  <c r="K303"/>
  <c r="J303"/>
  <c r="AA302"/>
  <c r="Z302"/>
  <c r="X302"/>
  <c r="W302"/>
  <c r="U302"/>
  <c r="S302"/>
  <c r="R302"/>
  <c r="AB302" s="1"/>
  <c r="Q302"/>
  <c r="N302"/>
  <c r="Y302" s="1"/>
  <c r="K302"/>
  <c r="J302"/>
  <c r="AA301"/>
  <c r="Z301"/>
  <c r="X301"/>
  <c r="W301"/>
  <c r="U301"/>
  <c r="S301"/>
  <c r="R301"/>
  <c r="AB301" s="1"/>
  <c r="Q301"/>
  <c r="N301"/>
  <c r="Y301" s="1"/>
  <c r="K301"/>
  <c r="J301"/>
  <c r="AA300"/>
  <c r="Z300"/>
  <c r="X300"/>
  <c r="W300"/>
  <c r="U300"/>
  <c r="S300"/>
  <c r="R300"/>
  <c r="AB300" s="1"/>
  <c r="Q300"/>
  <c r="N300"/>
  <c r="Y300" s="1"/>
  <c r="K300"/>
  <c r="J300"/>
  <c r="AA299"/>
  <c r="Z299"/>
  <c r="X299"/>
  <c r="W299"/>
  <c r="U299"/>
  <c r="S299"/>
  <c r="R299"/>
  <c r="AB299" s="1"/>
  <c r="Q299"/>
  <c r="N299"/>
  <c r="Y299" s="1"/>
  <c r="K299"/>
  <c r="J299"/>
  <c r="AA298"/>
  <c r="Z298"/>
  <c r="X298"/>
  <c r="W298"/>
  <c r="U298"/>
  <c r="S298"/>
  <c r="R298"/>
  <c r="AB298" s="1"/>
  <c r="Q298"/>
  <c r="N298"/>
  <c r="Y298" s="1"/>
  <c r="K298"/>
  <c r="J298"/>
  <c r="AA297"/>
  <c r="Z297"/>
  <c r="X297"/>
  <c r="W297"/>
  <c r="U297"/>
  <c r="S297"/>
  <c r="R297"/>
  <c r="AB297" s="1"/>
  <c r="Q297"/>
  <c r="N297"/>
  <c r="Y297" s="1"/>
  <c r="K297"/>
  <c r="J297"/>
  <c r="AA296"/>
  <c r="Z296"/>
  <c r="X296"/>
  <c r="W296"/>
  <c r="U296"/>
  <c r="S296"/>
  <c r="R296"/>
  <c r="AB296" s="1"/>
  <c r="Q296"/>
  <c r="N296"/>
  <c r="Y296" s="1"/>
  <c r="K296"/>
  <c r="J296"/>
  <c r="AA295"/>
  <c r="Z295"/>
  <c r="X295"/>
  <c r="W295"/>
  <c r="U295"/>
  <c r="S295"/>
  <c r="R295"/>
  <c r="AB295" s="1"/>
  <c r="Q295"/>
  <c r="N295"/>
  <c r="Y295" s="1"/>
  <c r="K295"/>
  <c r="J295"/>
  <c r="AA294"/>
  <c r="Z294"/>
  <c r="X294"/>
  <c r="W294"/>
  <c r="U294"/>
  <c r="S294"/>
  <c r="R294"/>
  <c r="AB294" s="1"/>
  <c r="Q294"/>
  <c r="N294"/>
  <c r="Y294" s="1"/>
  <c r="K294"/>
  <c r="J294"/>
  <c r="AA293"/>
  <c r="Z293"/>
  <c r="X293"/>
  <c r="W293"/>
  <c r="U293"/>
  <c r="S293"/>
  <c r="R293"/>
  <c r="AB293" s="1"/>
  <c r="Q293"/>
  <c r="N293"/>
  <c r="Y293" s="1"/>
  <c r="K293"/>
  <c r="J293"/>
  <c r="AA292"/>
  <c r="Z292"/>
  <c r="X292"/>
  <c r="W292"/>
  <c r="U292"/>
  <c r="S292"/>
  <c r="R292"/>
  <c r="AB292" s="1"/>
  <c r="Q292"/>
  <c r="N292"/>
  <c r="Y292" s="1"/>
  <c r="K292"/>
  <c r="J292"/>
  <c r="AA291"/>
  <c r="Z291"/>
  <c r="X291"/>
  <c r="W291"/>
  <c r="U291"/>
  <c r="S291"/>
  <c r="R291"/>
  <c r="AB291" s="1"/>
  <c r="Q291"/>
  <c r="N291"/>
  <c r="Y291" s="1"/>
  <c r="K291"/>
  <c r="J291"/>
  <c r="AA290"/>
  <c r="Z290"/>
  <c r="X290"/>
  <c r="W290"/>
  <c r="U290"/>
  <c r="S290"/>
  <c r="R290"/>
  <c r="AB290" s="1"/>
  <c r="Q290"/>
  <c r="N290"/>
  <c r="Y290" s="1"/>
  <c r="K290"/>
  <c r="J290"/>
  <c r="AA289"/>
  <c r="Z289"/>
  <c r="X289"/>
  <c r="W289"/>
  <c r="U289"/>
  <c r="S289"/>
  <c r="R289"/>
  <c r="AB289" s="1"/>
  <c r="Q289"/>
  <c r="N289"/>
  <c r="Y289" s="1"/>
  <c r="K289"/>
  <c r="J289"/>
  <c r="AA288"/>
  <c r="Z288"/>
  <c r="X288"/>
  <c r="W288"/>
  <c r="U288"/>
  <c r="S288"/>
  <c r="R288"/>
  <c r="AB288" s="1"/>
  <c r="Q288"/>
  <c r="N288"/>
  <c r="Y288" s="1"/>
  <c r="K288"/>
  <c r="J288"/>
  <c r="AA287"/>
  <c r="Z287"/>
  <c r="X287"/>
  <c r="W287"/>
  <c r="U287"/>
  <c r="S287"/>
  <c r="R287"/>
  <c r="AB287" s="1"/>
  <c r="Q287"/>
  <c r="N287"/>
  <c r="Y287" s="1"/>
  <c r="K287"/>
  <c r="J287"/>
  <c r="AA286"/>
  <c r="Z286"/>
  <c r="X286"/>
  <c r="W286"/>
  <c r="U286"/>
  <c r="S286"/>
  <c r="R286"/>
  <c r="AB286" s="1"/>
  <c r="Q286"/>
  <c r="N286"/>
  <c r="Y286" s="1"/>
  <c r="K286"/>
  <c r="J286"/>
  <c r="AA285"/>
  <c r="Z285"/>
  <c r="X285"/>
  <c r="W285"/>
  <c r="U285"/>
  <c r="S285"/>
  <c r="R285"/>
  <c r="AB285" s="1"/>
  <c r="Q285"/>
  <c r="N285"/>
  <c r="Y285" s="1"/>
  <c r="K285"/>
  <c r="J285"/>
  <c r="AA284"/>
  <c r="Z284"/>
  <c r="X284"/>
  <c r="W284"/>
  <c r="U284"/>
  <c r="S284"/>
  <c r="R284"/>
  <c r="AB284" s="1"/>
  <c r="Q284"/>
  <c r="N284"/>
  <c r="Y284" s="1"/>
  <c r="K284"/>
  <c r="J284"/>
  <c r="AA283"/>
  <c r="Z283"/>
  <c r="X283"/>
  <c r="W283"/>
  <c r="U283"/>
  <c r="S283"/>
  <c r="R283"/>
  <c r="AB283" s="1"/>
  <c r="Q283"/>
  <c r="N283"/>
  <c r="Y283" s="1"/>
  <c r="K283"/>
  <c r="J283"/>
  <c r="AA282"/>
  <c r="Z282"/>
  <c r="X282"/>
  <c r="W282"/>
  <c r="U282"/>
  <c r="S282"/>
  <c r="R282"/>
  <c r="AB282" s="1"/>
  <c r="Q282"/>
  <c r="N282"/>
  <c r="Y282" s="1"/>
  <c r="K282"/>
  <c r="J282"/>
  <c r="AA281"/>
  <c r="Z281"/>
  <c r="X281"/>
  <c r="W281"/>
  <c r="U281"/>
  <c r="S281"/>
  <c r="R281"/>
  <c r="AB281" s="1"/>
  <c r="Q281"/>
  <c r="N281"/>
  <c r="Y281" s="1"/>
  <c r="K281"/>
  <c r="J281"/>
  <c r="AA280"/>
  <c r="Z280"/>
  <c r="X280"/>
  <c r="W280"/>
  <c r="U280"/>
  <c r="S280"/>
  <c r="R280"/>
  <c r="AB280" s="1"/>
  <c r="Q280"/>
  <c r="N280"/>
  <c r="Y280" s="1"/>
  <c r="K280"/>
  <c r="J280"/>
  <c r="AA279"/>
  <c r="Z279"/>
  <c r="X279"/>
  <c r="W279"/>
  <c r="U279"/>
  <c r="S279"/>
  <c r="R279"/>
  <c r="AB279" s="1"/>
  <c r="Q279"/>
  <c r="N279"/>
  <c r="Y279" s="1"/>
  <c r="K279"/>
  <c r="J279"/>
  <c r="AA278"/>
  <c r="Z278"/>
  <c r="X278"/>
  <c r="W278"/>
  <c r="U278"/>
  <c r="S278"/>
  <c r="R278"/>
  <c r="AB278" s="1"/>
  <c r="Q278"/>
  <c r="N278"/>
  <c r="Y278" s="1"/>
  <c r="K278"/>
  <c r="J278"/>
  <c r="AA277"/>
  <c r="Z277"/>
  <c r="X277"/>
  <c r="W277"/>
  <c r="U277"/>
  <c r="S277"/>
  <c r="R277"/>
  <c r="AB277" s="1"/>
  <c r="Q277"/>
  <c r="N277"/>
  <c r="Y277" s="1"/>
  <c r="K277"/>
  <c r="J277"/>
  <c r="AA276"/>
  <c r="Z276"/>
  <c r="X276"/>
  <c r="W276"/>
  <c r="U276"/>
  <c r="S276"/>
  <c r="R276"/>
  <c r="AB276" s="1"/>
  <c r="Q276"/>
  <c r="N276"/>
  <c r="Y276" s="1"/>
  <c r="K276"/>
  <c r="J276"/>
  <c r="AA275"/>
  <c r="Z275"/>
  <c r="X275"/>
  <c r="W275"/>
  <c r="U275"/>
  <c r="S275"/>
  <c r="R275"/>
  <c r="AB275" s="1"/>
  <c r="Q275"/>
  <c r="N275"/>
  <c r="Y275" s="1"/>
  <c r="K275"/>
  <c r="J275"/>
  <c r="AB274"/>
  <c r="AA274"/>
  <c r="Z274"/>
  <c r="Y274"/>
  <c r="X274"/>
  <c r="W274"/>
  <c r="U274"/>
  <c r="K274"/>
  <c r="AA273"/>
  <c r="Z273"/>
  <c r="X273"/>
  <c r="W273"/>
  <c r="U273"/>
  <c r="S273"/>
  <c r="R273"/>
  <c r="AB273" s="1"/>
  <c r="Q273"/>
  <c r="N273"/>
  <c r="Y273" s="1"/>
  <c r="K273"/>
  <c r="J273"/>
  <c r="AA272"/>
  <c r="Z272"/>
  <c r="X272"/>
  <c r="W272"/>
  <c r="U272"/>
  <c r="S272"/>
  <c r="R272"/>
  <c r="AB272" s="1"/>
  <c r="Q272"/>
  <c r="N272"/>
  <c r="Y272" s="1"/>
  <c r="K272"/>
  <c r="J272"/>
  <c r="AA271"/>
  <c r="Z271"/>
  <c r="X271"/>
  <c r="W271"/>
  <c r="U271"/>
  <c r="S271"/>
  <c r="R271"/>
  <c r="AB271" s="1"/>
  <c r="Q271"/>
  <c r="N271"/>
  <c r="Y271" s="1"/>
  <c r="K271"/>
  <c r="J271"/>
  <c r="AA270"/>
  <c r="Z270"/>
  <c r="X270"/>
  <c r="W270"/>
  <c r="U270"/>
  <c r="S270"/>
  <c r="R270"/>
  <c r="AB270" s="1"/>
  <c r="Q270"/>
  <c r="N270"/>
  <c r="Y270" s="1"/>
  <c r="K270"/>
  <c r="J270"/>
  <c r="AA269"/>
  <c r="Z269"/>
  <c r="X269"/>
  <c r="W269"/>
  <c r="U269"/>
  <c r="S269"/>
  <c r="R269"/>
  <c r="AB269" s="1"/>
  <c r="Q269"/>
  <c r="N269"/>
  <c r="Y269" s="1"/>
  <c r="K269"/>
  <c r="J269"/>
  <c r="AA268"/>
  <c r="Z268"/>
  <c r="X268"/>
  <c r="W268"/>
  <c r="U268"/>
  <c r="S268"/>
  <c r="R268"/>
  <c r="AB268" s="1"/>
  <c r="Q268"/>
  <c r="N268"/>
  <c r="Y268" s="1"/>
  <c r="K268"/>
  <c r="J268"/>
  <c r="AA267"/>
  <c r="Z267"/>
  <c r="X267"/>
  <c r="W267"/>
  <c r="U267"/>
  <c r="S267"/>
  <c r="R267"/>
  <c r="AB267" s="1"/>
  <c r="Q267"/>
  <c r="N267"/>
  <c r="Y267" s="1"/>
  <c r="K267"/>
  <c r="J267"/>
  <c r="AA266"/>
  <c r="Z266"/>
  <c r="X266"/>
  <c r="W266"/>
  <c r="U266"/>
  <c r="S266"/>
  <c r="R266"/>
  <c r="AB266" s="1"/>
  <c r="Q266"/>
  <c r="N266"/>
  <c r="Y266" s="1"/>
  <c r="K266"/>
  <c r="J266"/>
  <c r="AA265"/>
  <c r="Z265"/>
  <c r="X265"/>
  <c r="W265"/>
  <c r="U265"/>
  <c r="S265"/>
  <c r="R265"/>
  <c r="AB265" s="1"/>
  <c r="Q265"/>
  <c r="N265"/>
  <c r="Y265" s="1"/>
  <c r="K265"/>
  <c r="J265"/>
  <c r="AA264"/>
  <c r="Z264"/>
  <c r="X264"/>
  <c r="W264"/>
  <c r="U264"/>
  <c r="S264"/>
  <c r="R264"/>
  <c r="AB264" s="1"/>
  <c r="Q264"/>
  <c r="N264"/>
  <c r="Y264" s="1"/>
  <c r="K264"/>
  <c r="J264"/>
  <c r="AA263"/>
  <c r="Z263"/>
  <c r="X263"/>
  <c r="W263"/>
  <c r="U263"/>
  <c r="S263"/>
  <c r="R263"/>
  <c r="AB263" s="1"/>
  <c r="Q263"/>
  <c r="N263"/>
  <c r="Y263" s="1"/>
  <c r="K263"/>
  <c r="J263"/>
  <c r="AA262"/>
  <c r="Z262"/>
  <c r="X262"/>
  <c r="W262"/>
  <c r="U262"/>
  <c r="S262"/>
  <c r="R262"/>
  <c r="AB262" s="1"/>
  <c r="Q262"/>
  <c r="N262"/>
  <c r="Y262" s="1"/>
  <c r="K262"/>
  <c r="J262"/>
  <c r="AA261"/>
  <c r="Z261"/>
  <c r="X261"/>
  <c r="W261"/>
  <c r="U261"/>
  <c r="S261"/>
  <c r="R261"/>
  <c r="AB261" s="1"/>
  <c r="Q261"/>
  <c r="N261"/>
  <c r="Y261" s="1"/>
  <c r="K261"/>
  <c r="J261"/>
  <c r="AA260"/>
  <c r="Z260"/>
  <c r="X260"/>
  <c r="W260"/>
  <c r="U260"/>
  <c r="S260"/>
  <c r="R260"/>
  <c r="AB260" s="1"/>
  <c r="Q260"/>
  <c r="N260"/>
  <c r="Y260" s="1"/>
  <c r="K260"/>
  <c r="J260"/>
  <c r="AA259"/>
  <c r="Z259"/>
  <c r="X259"/>
  <c r="W259"/>
  <c r="U259"/>
  <c r="S259"/>
  <c r="R259"/>
  <c r="AB259" s="1"/>
  <c r="Q259"/>
  <c r="N259"/>
  <c r="Y259" s="1"/>
  <c r="K259"/>
  <c r="J259"/>
  <c r="AA258"/>
  <c r="Z258"/>
  <c r="X258"/>
  <c r="W258"/>
  <c r="U258"/>
  <c r="S258"/>
  <c r="R258"/>
  <c r="AB258" s="1"/>
  <c r="Q258"/>
  <c r="N258"/>
  <c r="Y258" s="1"/>
  <c r="K258"/>
  <c r="J258"/>
  <c r="AA257"/>
  <c r="Z257"/>
  <c r="X257"/>
  <c r="W257"/>
  <c r="U257"/>
  <c r="S257"/>
  <c r="R257"/>
  <c r="AB257" s="1"/>
  <c r="Q257"/>
  <c r="N257"/>
  <c r="Y257" s="1"/>
  <c r="K257"/>
  <c r="J257"/>
  <c r="AA256"/>
  <c r="Z256"/>
  <c r="X256"/>
  <c r="W256"/>
  <c r="U256"/>
  <c r="S256"/>
  <c r="R256"/>
  <c r="AB256" s="1"/>
  <c r="Q256"/>
  <c r="N256"/>
  <c r="Y256" s="1"/>
  <c r="K256"/>
  <c r="J256"/>
  <c r="AA255"/>
  <c r="Z255"/>
  <c r="X255"/>
  <c r="W255"/>
  <c r="U255"/>
  <c r="S255"/>
  <c r="R255"/>
  <c r="AB255" s="1"/>
  <c r="Q255"/>
  <c r="N255"/>
  <c r="Y255" s="1"/>
  <c r="K255"/>
  <c r="J255"/>
  <c r="AA254"/>
  <c r="Z254"/>
  <c r="X254"/>
  <c r="W254"/>
  <c r="U254"/>
  <c r="S254"/>
  <c r="R254"/>
  <c r="AB254" s="1"/>
  <c r="Q254"/>
  <c r="N254"/>
  <c r="Y254" s="1"/>
  <c r="K254"/>
  <c r="J254"/>
  <c r="AA253"/>
  <c r="Z253"/>
  <c r="X253"/>
  <c r="W253"/>
  <c r="U253"/>
  <c r="S253"/>
  <c r="R253"/>
  <c r="AB253" s="1"/>
  <c r="Q253"/>
  <c r="N253"/>
  <c r="Y253" s="1"/>
  <c r="K253"/>
  <c r="J253"/>
  <c r="AA252"/>
  <c r="Z252"/>
  <c r="X252"/>
  <c r="W252"/>
  <c r="U252"/>
  <c r="S252"/>
  <c r="R252"/>
  <c r="AB252" s="1"/>
  <c r="Q252"/>
  <c r="N252"/>
  <c r="Y252" s="1"/>
  <c r="K252"/>
  <c r="J252"/>
  <c r="AA251"/>
  <c r="Z251"/>
  <c r="X251"/>
  <c r="W251"/>
  <c r="U251"/>
  <c r="S251"/>
  <c r="R251"/>
  <c r="AB251" s="1"/>
  <c r="Q251"/>
  <c r="N251"/>
  <c r="Y251" s="1"/>
  <c r="K251"/>
  <c r="J251"/>
  <c r="AA250"/>
  <c r="Z250"/>
  <c r="X250"/>
  <c r="W250"/>
  <c r="U250"/>
  <c r="S250"/>
  <c r="R250"/>
  <c r="AB250" s="1"/>
  <c r="Q250"/>
  <c r="N250"/>
  <c r="Y250" s="1"/>
  <c r="K250"/>
  <c r="J250"/>
  <c r="AA249"/>
  <c r="Z249"/>
  <c r="X249"/>
  <c r="W249"/>
  <c r="U249"/>
  <c r="S249"/>
  <c r="R249"/>
  <c r="AB249" s="1"/>
  <c r="Q249"/>
  <c r="N249"/>
  <c r="Y249" s="1"/>
  <c r="K249"/>
  <c r="J249"/>
  <c r="AA248"/>
  <c r="Z248"/>
  <c r="X248"/>
  <c r="W248"/>
  <c r="U248"/>
  <c r="S248"/>
  <c r="R248"/>
  <c r="AB248" s="1"/>
  <c r="Q248"/>
  <c r="N248"/>
  <c r="Y248" s="1"/>
  <c r="K248"/>
  <c r="J248"/>
  <c r="AA247"/>
  <c r="Z247"/>
  <c r="X247"/>
  <c r="W247"/>
  <c r="U247"/>
  <c r="S247"/>
  <c r="R247"/>
  <c r="AB247" s="1"/>
  <c r="Q247"/>
  <c r="N247"/>
  <c r="Y247" s="1"/>
  <c r="K247"/>
  <c r="J247"/>
  <c r="AA246"/>
  <c r="Z246"/>
  <c r="X246"/>
  <c r="W246"/>
  <c r="U246"/>
  <c r="S246"/>
  <c r="R246"/>
  <c r="AB246" s="1"/>
  <c r="Q246"/>
  <c r="N246"/>
  <c r="Y246" s="1"/>
  <c r="K246"/>
  <c r="J246"/>
  <c r="AA245"/>
  <c r="Z245"/>
  <c r="X245"/>
  <c r="W245"/>
  <c r="U245"/>
  <c r="S245"/>
  <c r="R245"/>
  <c r="AB245" s="1"/>
  <c r="Q245"/>
  <c r="N245"/>
  <c r="Y245" s="1"/>
  <c r="K245"/>
  <c r="J245"/>
  <c r="AA244"/>
  <c r="Z244"/>
  <c r="X244"/>
  <c r="W244"/>
  <c r="U244"/>
  <c r="S244"/>
  <c r="R244"/>
  <c r="AB244" s="1"/>
  <c r="Q244"/>
  <c r="N244"/>
  <c r="Y244" s="1"/>
  <c r="K244"/>
  <c r="J244"/>
  <c r="AA243"/>
  <c r="Z243"/>
  <c r="X243"/>
  <c r="W243"/>
  <c r="U243"/>
  <c r="S243"/>
  <c r="R243"/>
  <c r="AB243" s="1"/>
  <c r="Q243"/>
  <c r="N243"/>
  <c r="Y243" s="1"/>
  <c r="K243"/>
  <c r="J243"/>
  <c r="AA242"/>
  <c r="Z242"/>
  <c r="X242"/>
  <c r="W242"/>
  <c r="U242"/>
  <c r="S242"/>
  <c r="R242"/>
  <c r="AB242" s="1"/>
  <c r="Q242"/>
  <c r="N242"/>
  <c r="Y242" s="1"/>
  <c r="K242"/>
  <c r="J242"/>
  <c r="AA241"/>
  <c r="Z241"/>
  <c r="X241"/>
  <c r="W241"/>
  <c r="U241"/>
  <c r="S241"/>
  <c r="R241"/>
  <c r="AB241" s="1"/>
  <c r="Q241"/>
  <c r="N241"/>
  <c r="Y241" s="1"/>
  <c r="K241"/>
  <c r="J241"/>
  <c r="AA240"/>
  <c r="Z240"/>
  <c r="X240"/>
  <c r="W240"/>
  <c r="U240"/>
  <c r="S240"/>
  <c r="R240"/>
  <c r="AB240" s="1"/>
  <c r="Q240"/>
  <c r="N240"/>
  <c r="Y240" s="1"/>
  <c r="K240"/>
  <c r="J240"/>
  <c r="AA239"/>
  <c r="Z239"/>
  <c r="X239"/>
  <c r="W239"/>
  <c r="U239"/>
  <c r="S239"/>
  <c r="R239"/>
  <c r="AB239" s="1"/>
  <c r="Q239"/>
  <c r="N239"/>
  <c r="Y239" s="1"/>
  <c r="K239"/>
  <c r="J239"/>
  <c r="AA238"/>
  <c r="Z238"/>
  <c r="X238"/>
  <c r="W238"/>
  <c r="U238"/>
  <c r="S238"/>
  <c r="R238"/>
  <c r="AB238" s="1"/>
  <c r="Q238"/>
  <c r="N238"/>
  <c r="Y238" s="1"/>
  <c r="K238"/>
  <c r="J238"/>
  <c r="AA237"/>
  <c r="Z237"/>
  <c r="X237"/>
  <c r="W237"/>
  <c r="U237"/>
  <c r="S237"/>
  <c r="R237"/>
  <c r="AB237" s="1"/>
  <c r="Q237"/>
  <c r="N237"/>
  <c r="Y237" s="1"/>
  <c r="K237"/>
  <c r="J237"/>
  <c r="AA236"/>
  <c r="Z236"/>
  <c r="X236"/>
  <c r="W236"/>
  <c r="U236"/>
  <c r="S236"/>
  <c r="R236"/>
  <c r="AB236" s="1"/>
  <c r="Q236"/>
  <c r="N236"/>
  <c r="Y236" s="1"/>
  <c r="K236"/>
  <c r="J236"/>
  <c r="AA235"/>
  <c r="Z235"/>
  <c r="X235"/>
  <c r="W235"/>
  <c r="U235"/>
  <c r="S235"/>
  <c r="R235"/>
  <c r="AB235" s="1"/>
  <c r="Q235"/>
  <c r="N235"/>
  <c r="Y235" s="1"/>
  <c r="K235"/>
  <c r="J235"/>
  <c r="AA234"/>
  <c r="Z234"/>
  <c r="X234"/>
  <c r="W234"/>
  <c r="U234"/>
  <c r="S234"/>
  <c r="R234"/>
  <c r="AB234" s="1"/>
  <c r="Q234"/>
  <c r="N234"/>
  <c r="Y234" s="1"/>
  <c r="K234"/>
  <c r="J234"/>
  <c r="AA233"/>
  <c r="Z233"/>
  <c r="X233"/>
  <c r="W233"/>
  <c r="U233"/>
  <c r="S233"/>
  <c r="R233"/>
  <c r="AB233" s="1"/>
  <c r="Q233"/>
  <c r="N233"/>
  <c r="Y233" s="1"/>
  <c r="K233"/>
  <c r="J233"/>
  <c r="AA232"/>
  <c r="Z232"/>
  <c r="X232"/>
  <c r="W232"/>
  <c r="U232"/>
  <c r="S232"/>
  <c r="R232"/>
  <c r="AB232" s="1"/>
  <c r="Q232"/>
  <c r="N232"/>
  <c r="Y232" s="1"/>
  <c r="K232"/>
  <c r="J232"/>
  <c r="AA231"/>
  <c r="Z231"/>
  <c r="X231"/>
  <c r="W231"/>
  <c r="U231"/>
  <c r="S231"/>
  <c r="R231"/>
  <c r="AB231" s="1"/>
  <c r="Q231"/>
  <c r="N231"/>
  <c r="Y231" s="1"/>
  <c r="K231"/>
  <c r="J231"/>
  <c r="AA230"/>
  <c r="Z230"/>
  <c r="X230"/>
  <c r="W230"/>
  <c r="U230"/>
  <c r="S230"/>
  <c r="R230"/>
  <c r="AB230" s="1"/>
  <c r="Q230"/>
  <c r="N230"/>
  <c r="Y230" s="1"/>
  <c r="K230"/>
  <c r="J230"/>
  <c r="AA229"/>
  <c r="Z229"/>
  <c r="X229"/>
  <c r="W229"/>
  <c r="U229"/>
  <c r="S229"/>
  <c r="R229"/>
  <c r="AB229" s="1"/>
  <c r="Q229"/>
  <c r="N229"/>
  <c r="Y229" s="1"/>
  <c r="K229"/>
  <c r="J229"/>
  <c r="AA228"/>
  <c r="Z228"/>
  <c r="X228"/>
  <c r="W228"/>
  <c r="U228"/>
  <c r="S228"/>
  <c r="R228"/>
  <c r="AB228" s="1"/>
  <c r="Q228"/>
  <c r="N228"/>
  <c r="Y228" s="1"/>
  <c r="K228"/>
  <c r="J228"/>
  <c r="AA227"/>
  <c r="Z227"/>
  <c r="X227"/>
  <c r="W227"/>
  <c r="U227"/>
  <c r="S227"/>
  <c r="R227"/>
  <c r="AB227" s="1"/>
  <c r="Q227"/>
  <c r="N227"/>
  <c r="Y227" s="1"/>
  <c r="K227"/>
  <c r="J227"/>
  <c r="AA226"/>
  <c r="Z226"/>
  <c r="X226"/>
  <c r="W226"/>
  <c r="U226"/>
  <c r="S226"/>
  <c r="R226"/>
  <c r="AB226" s="1"/>
  <c r="Q226"/>
  <c r="N226"/>
  <c r="Y226" s="1"/>
  <c r="K226"/>
  <c r="J226"/>
  <c r="AA225"/>
  <c r="Z225"/>
  <c r="X225"/>
  <c r="W225"/>
  <c r="U225"/>
  <c r="S225"/>
  <c r="R225"/>
  <c r="AB225" s="1"/>
  <c r="Q225"/>
  <c r="N225"/>
  <c r="Y225" s="1"/>
  <c r="K225"/>
  <c r="J225"/>
  <c r="AA224"/>
  <c r="Z224"/>
  <c r="X224"/>
  <c r="W224"/>
  <c r="U224"/>
  <c r="S224"/>
  <c r="R224"/>
  <c r="AB224" s="1"/>
  <c r="Q224"/>
  <c r="N224"/>
  <c r="Y224" s="1"/>
  <c r="K224"/>
  <c r="J224"/>
  <c r="AA223"/>
  <c r="Z223"/>
  <c r="X223"/>
  <c r="W223"/>
  <c r="U223"/>
  <c r="S223"/>
  <c r="R223"/>
  <c r="AB223" s="1"/>
  <c r="Q223"/>
  <c r="N223"/>
  <c r="Y223" s="1"/>
  <c r="K223"/>
  <c r="J223"/>
  <c r="AA222"/>
  <c r="Z222"/>
  <c r="X222"/>
  <c r="W222"/>
  <c r="U222"/>
  <c r="S222"/>
  <c r="R222"/>
  <c r="AB222" s="1"/>
  <c r="Q222"/>
  <c r="N222"/>
  <c r="Y222" s="1"/>
  <c r="K222"/>
  <c r="J222"/>
  <c r="AA221"/>
  <c r="Z221"/>
  <c r="X221"/>
  <c r="W221"/>
  <c r="U221"/>
  <c r="S221"/>
  <c r="R221"/>
  <c r="AB221" s="1"/>
  <c r="Q221"/>
  <c r="N221"/>
  <c r="Y221" s="1"/>
  <c r="K221"/>
  <c r="J221"/>
  <c r="AA220"/>
  <c r="Z220"/>
  <c r="X220"/>
  <c r="W220"/>
  <c r="U220"/>
  <c r="S220"/>
  <c r="R220"/>
  <c r="AB220" s="1"/>
  <c r="Q220"/>
  <c r="N220"/>
  <c r="Y220" s="1"/>
  <c r="K220"/>
  <c r="J220"/>
  <c r="AA219"/>
  <c r="Z219"/>
  <c r="X219"/>
  <c r="W219"/>
  <c r="U219"/>
  <c r="S219"/>
  <c r="R219"/>
  <c r="AB219" s="1"/>
  <c r="Q219"/>
  <c r="N219"/>
  <c r="Y219" s="1"/>
  <c r="K219"/>
  <c r="J219"/>
  <c r="AA218"/>
  <c r="Z218"/>
  <c r="X218"/>
  <c r="W218"/>
  <c r="U218"/>
  <c r="S218"/>
  <c r="R218"/>
  <c r="AB218" s="1"/>
  <c r="Q218"/>
  <c r="N218"/>
  <c r="Y218" s="1"/>
  <c r="K218"/>
  <c r="J218"/>
  <c r="AA217"/>
  <c r="Z217"/>
  <c r="X217"/>
  <c r="W217"/>
  <c r="U217"/>
  <c r="S217"/>
  <c r="R217"/>
  <c r="AB217" s="1"/>
  <c r="Q217"/>
  <c r="N217"/>
  <c r="Y217" s="1"/>
  <c r="K217"/>
  <c r="J217"/>
  <c r="AA216"/>
  <c r="Z216"/>
  <c r="X216"/>
  <c r="W216"/>
  <c r="U216"/>
  <c r="S216"/>
  <c r="R216"/>
  <c r="AB216" s="1"/>
  <c r="Q216"/>
  <c r="N216"/>
  <c r="Y216" s="1"/>
  <c r="K216"/>
  <c r="J216"/>
  <c r="AA215"/>
  <c r="Z215"/>
  <c r="X215"/>
  <c r="W215"/>
  <c r="U215"/>
  <c r="S215"/>
  <c r="R215"/>
  <c r="AB215" s="1"/>
  <c r="Q215"/>
  <c r="N215"/>
  <c r="Y215" s="1"/>
  <c r="K215"/>
  <c r="J215"/>
  <c r="AA214"/>
  <c r="Z214"/>
  <c r="X214"/>
  <c r="W214"/>
  <c r="U214"/>
  <c r="S214"/>
  <c r="R214"/>
  <c r="AB214" s="1"/>
  <c r="Q214"/>
  <c r="N214"/>
  <c r="Y214" s="1"/>
  <c r="K214"/>
  <c r="J214"/>
  <c r="AA213"/>
  <c r="Z213"/>
  <c r="X213"/>
  <c r="W213"/>
  <c r="U213"/>
  <c r="S213"/>
  <c r="R213"/>
  <c r="AB213" s="1"/>
  <c r="Q213"/>
  <c r="N213"/>
  <c r="Y213" s="1"/>
  <c r="K213"/>
  <c r="J213"/>
  <c r="AA212"/>
  <c r="Z212"/>
  <c r="X212"/>
  <c r="W212"/>
  <c r="U212"/>
  <c r="S212"/>
  <c r="R212"/>
  <c r="AB212" s="1"/>
  <c r="Q212"/>
  <c r="N212"/>
  <c r="Y212" s="1"/>
  <c r="K212"/>
  <c r="J212"/>
  <c r="AA211"/>
  <c r="Z211"/>
  <c r="X211"/>
  <c r="W211"/>
  <c r="U211"/>
  <c r="S211"/>
  <c r="R211"/>
  <c r="AB211" s="1"/>
  <c r="Q211"/>
  <c r="N211"/>
  <c r="Y211" s="1"/>
  <c r="K211"/>
  <c r="J211"/>
  <c r="AA210"/>
  <c r="Z210"/>
  <c r="X210"/>
  <c r="W210"/>
  <c r="U210"/>
  <c r="S210"/>
  <c r="R210"/>
  <c r="AB210" s="1"/>
  <c r="Q210"/>
  <c r="N210"/>
  <c r="Y210" s="1"/>
  <c r="K210"/>
  <c r="J210"/>
  <c r="AA209"/>
  <c r="Z209"/>
  <c r="X209"/>
  <c r="W209"/>
  <c r="U209"/>
  <c r="S209"/>
  <c r="R209"/>
  <c r="AB209" s="1"/>
  <c r="Q209"/>
  <c r="N209"/>
  <c r="Y209" s="1"/>
  <c r="K209"/>
  <c r="J209"/>
  <c r="AA208"/>
  <c r="Z208"/>
  <c r="X208"/>
  <c r="W208"/>
  <c r="U208"/>
  <c r="S208"/>
  <c r="R208"/>
  <c r="AB208" s="1"/>
  <c r="Q208"/>
  <c r="N208"/>
  <c r="Y208" s="1"/>
  <c r="K208"/>
  <c r="J208"/>
  <c r="AA207"/>
  <c r="Z207"/>
  <c r="X207"/>
  <c r="W207"/>
  <c r="U207"/>
  <c r="S207"/>
  <c r="R207"/>
  <c r="AB207" s="1"/>
  <c r="Q207"/>
  <c r="N207"/>
  <c r="Y207" s="1"/>
  <c r="K207"/>
  <c r="J207"/>
  <c r="AA206"/>
  <c r="Z206"/>
  <c r="X206"/>
  <c r="W206"/>
  <c r="U206"/>
  <c r="S206"/>
  <c r="R206"/>
  <c r="AB206" s="1"/>
  <c r="Q206"/>
  <c r="N206"/>
  <c r="Y206" s="1"/>
  <c r="K206"/>
  <c r="J206"/>
  <c r="AA205"/>
  <c r="Z205"/>
  <c r="X205"/>
  <c r="W205"/>
  <c r="U205"/>
  <c r="S205"/>
  <c r="R205"/>
  <c r="AB205" s="1"/>
  <c r="Q205"/>
  <c r="N205"/>
  <c r="Y205" s="1"/>
  <c r="K205"/>
  <c r="J205"/>
  <c r="AA204"/>
  <c r="Z204"/>
  <c r="X204"/>
  <c r="W204"/>
  <c r="U204"/>
  <c r="S204"/>
  <c r="R204"/>
  <c r="AB204" s="1"/>
  <c r="Q204"/>
  <c r="N204"/>
  <c r="Y204" s="1"/>
  <c r="K204"/>
  <c r="J204"/>
  <c r="AA203"/>
  <c r="Z203"/>
  <c r="X203"/>
  <c r="W203"/>
  <c r="U203"/>
  <c r="S203"/>
  <c r="R203"/>
  <c r="AB203" s="1"/>
  <c r="Q203"/>
  <c r="N203"/>
  <c r="Y203" s="1"/>
  <c r="K203"/>
  <c r="J203"/>
  <c r="AA202"/>
  <c r="Z202"/>
  <c r="X202"/>
  <c r="W202"/>
  <c r="U202"/>
  <c r="S202"/>
  <c r="R202"/>
  <c r="AB202" s="1"/>
  <c r="Q202"/>
  <c r="N202"/>
  <c r="Y202" s="1"/>
  <c r="K202"/>
  <c r="J202"/>
  <c r="AA201"/>
  <c r="Z201"/>
  <c r="X201"/>
  <c r="W201"/>
  <c r="U201"/>
  <c r="S201"/>
  <c r="R201"/>
  <c r="AB201" s="1"/>
  <c r="Q201"/>
  <c r="N201"/>
  <c r="Y201" s="1"/>
  <c r="K201"/>
  <c r="J201"/>
  <c r="AA200"/>
  <c r="Z200"/>
  <c r="X200"/>
  <c r="W200"/>
  <c r="U200"/>
  <c r="S200"/>
  <c r="R200"/>
  <c r="AB200" s="1"/>
  <c r="Q200"/>
  <c r="N200"/>
  <c r="Y200" s="1"/>
  <c r="K200"/>
  <c r="J200"/>
  <c r="AA199"/>
  <c r="Z199"/>
  <c r="X199"/>
  <c r="W199"/>
  <c r="U199"/>
  <c r="S199"/>
  <c r="R199"/>
  <c r="AB199" s="1"/>
  <c r="Q199"/>
  <c r="N199"/>
  <c r="Y199" s="1"/>
  <c r="K199"/>
  <c r="J199"/>
  <c r="AA198"/>
  <c r="Z198"/>
  <c r="X198"/>
  <c r="W198"/>
  <c r="U198"/>
  <c r="S198"/>
  <c r="R198"/>
  <c r="AB198" s="1"/>
  <c r="Q198"/>
  <c r="N198"/>
  <c r="Y198" s="1"/>
  <c r="K198"/>
  <c r="J198"/>
  <c r="AA197"/>
  <c r="Z197"/>
  <c r="X197"/>
  <c r="W197"/>
  <c r="U197"/>
  <c r="S197"/>
  <c r="R197"/>
  <c r="AB197" s="1"/>
  <c r="Q197"/>
  <c r="N197"/>
  <c r="Y197" s="1"/>
  <c r="K197"/>
  <c r="J197"/>
  <c r="AA196"/>
  <c r="Z196"/>
  <c r="X196"/>
  <c r="W196"/>
  <c r="U196"/>
  <c r="S196"/>
  <c r="R196"/>
  <c r="AB196" s="1"/>
  <c r="Q196"/>
  <c r="N196"/>
  <c r="Y196" s="1"/>
  <c r="K196"/>
  <c r="J196"/>
  <c r="AA195"/>
  <c r="Z195"/>
  <c r="X195"/>
  <c r="W195"/>
  <c r="U195"/>
  <c r="S195"/>
  <c r="R195"/>
  <c r="AB195" s="1"/>
  <c r="Q195"/>
  <c r="N195"/>
  <c r="Y195" s="1"/>
  <c r="K195"/>
  <c r="J195"/>
  <c r="AA194"/>
  <c r="Z194"/>
  <c r="X194"/>
  <c r="W194"/>
  <c r="U194"/>
  <c r="S194"/>
  <c r="R194"/>
  <c r="AB194" s="1"/>
  <c r="Q194"/>
  <c r="N194"/>
  <c r="Y194" s="1"/>
  <c r="K194"/>
  <c r="J194"/>
  <c r="AA193"/>
  <c r="Z193"/>
  <c r="X193"/>
  <c r="W193"/>
  <c r="U193"/>
  <c r="S193"/>
  <c r="R193"/>
  <c r="AB193" s="1"/>
  <c r="Q193"/>
  <c r="N193"/>
  <c r="Y193" s="1"/>
  <c r="K193"/>
  <c r="J193"/>
  <c r="AA192"/>
  <c r="Z192"/>
  <c r="X192"/>
  <c r="W192"/>
  <c r="U192"/>
  <c r="S192"/>
  <c r="R192"/>
  <c r="AB192" s="1"/>
  <c r="Q192"/>
  <c r="N192"/>
  <c r="Y192" s="1"/>
  <c r="K192"/>
  <c r="J192"/>
  <c r="AA191"/>
  <c r="Z191"/>
  <c r="X191"/>
  <c r="W191"/>
  <c r="U191"/>
  <c r="S191"/>
  <c r="R191"/>
  <c r="AB191" s="1"/>
  <c r="Q191"/>
  <c r="N191"/>
  <c r="Y191" s="1"/>
  <c r="K191"/>
  <c r="J191"/>
  <c r="AA190"/>
  <c r="Z190"/>
  <c r="X190"/>
  <c r="W190"/>
  <c r="U190"/>
  <c r="S190"/>
  <c r="R190"/>
  <c r="AB190" s="1"/>
  <c r="Q190"/>
  <c r="N190"/>
  <c r="Y190" s="1"/>
  <c r="K190"/>
  <c r="J190"/>
  <c r="AA189"/>
  <c r="Z189"/>
  <c r="X189"/>
  <c r="W189"/>
  <c r="U189"/>
  <c r="S189"/>
  <c r="R189"/>
  <c r="AB189" s="1"/>
  <c r="Q189"/>
  <c r="N189"/>
  <c r="Y189" s="1"/>
  <c r="K189"/>
  <c r="J189"/>
  <c r="AA188"/>
  <c r="Z188"/>
  <c r="X188"/>
  <c r="W188"/>
  <c r="U188"/>
  <c r="S188"/>
  <c r="R188"/>
  <c r="AB188" s="1"/>
  <c r="Q188"/>
  <c r="N188"/>
  <c r="Y188" s="1"/>
  <c r="K188"/>
  <c r="J188"/>
  <c r="AA187"/>
  <c r="Z187"/>
  <c r="X187"/>
  <c r="W187"/>
  <c r="U187"/>
  <c r="S187"/>
  <c r="R187"/>
  <c r="AB187" s="1"/>
  <c r="Q187"/>
  <c r="N187"/>
  <c r="Y187" s="1"/>
  <c r="K187"/>
  <c r="J187"/>
  <c r="AA186"/>
  <c r="Z186"/>
  <c r="X186"/>
  <c r="W186"/>
  <c r="U186"/>
  <c r="S186"/>
  <c r="R186"/>
  <c r="AB186" s="1"/>
  <c r="Q186"/>
  <c r="N186"/>
  <c r="Y186" s="1"/>
  <c r="K186"/>
  <c r="J186"/>
  <c r="AA185"/>
  <c r="Z185"/>
  <c r="X185"/>
  <c r="W185"/>
  <c r="U185"/>
  <c r="S185"/>
  <c r="R185"/>
  <c r="AB185" s="1"/>
  <c r="Q185"/>
  <c r="N185"/>
  <c r="Y185" s="1"/>
  <c r="K185"/>
  <c r="J185"/>
  <c r="AA184"/>
  <c r="Z184"/>
  <c r="X184"/>
  <c r="W184"/>
  <c r="U184"/>
  <c r="S184"/>
  <c r="R184"/>
  <c r="AB184" s="1"/>
  <c r="Q184"/>
  <c r="N184"/>
  <c r="Y184" s="1"/>
  <c r="K184"/>
  <c r="J184"/>
  <c r="AA183"/>
  <c r="Z183"/>
  <c r="X183"/>
  <c r="W183"/>
  <c r="U183"/>
  <c r="S183"/>
  <c r="R183"/>
  <c r="AB183" s="1"/>
  <c r="Q183"/>
  <c r="N183"/>
  <c r="Y183" s="1"/>
  <c r="K183"/>
  <c r="J183"/>
  <c r="AA182"/>
  <c r="Z182"/>
  <c r="X182"/>
  <c r="W182"/>
  <c r="U182"/>
  <c r="S182"/>
  <c r="R182"/>
  <c r="AB182" s="1"/>
  <c r="Q182"/>
  <c r="N182"/>
  <c r="Y182" s="1"/>
  <c r="K182"/>
  <c r="J182"/>
  <c r="AA181"/>
  <c r="Z181"/>
  <c r="X181"/>
  <c r="W181"/>
  <c r="U181"/>
  <c r="S181"/>
  <c r="R181"/>
  <c r="AB181" s="1"/>
  <c r="Q181"/>
  <c r="N181"/>
  <c r="Y181" s="1"/>
  <c r="K181"/>
  <c r="J181"/>
  <c r="AA180"/>
  <c r="Z180"/>
  <c r="X180"/>
  <c r="W180"/>
  <c r="U180"/>
  <c r="S180"/>
  <c r="R180"/>
  <c r="AB180" s="1"/>
  <c r="Q180"/>
  <c r="N180"/>
  <c r="Y180" s="1"/>
  <c r="K180"/>
  <c r="J180"/>
  <c r="AA179"/>
  <c r="Z179"/>
  <c r="X179"/>
  <c r="W179"/>
  <c r="U179"/>
  <c r="S179"/>
  <c r="R179"/>
  <c r="AB179" s="1"/>
  <c r="Q179"/>
  <c r="N179"/>
  <c r="Y179" s="1"/>
  <c r="K179"/>
  <c r="J179"/>
  <c r="AA178"/>
  <c r="Z178"/>
  <c r="X178"/>
  <c r="W178"/>
  <c r="U178"/>
  <c r="S178"/>
  <c r="R178"/>
  <c r="AB178" s="1"/>
  <c r="Q178"/>
  <c r="N178"/>
  <c r="Y178" s="1"/>
  <c r="K178"/>
  <c r="J178"/>
  <c r="AA177"/>
  <c r="Z177"/>
  <c r="X177"/>
  <c r="W177"/>
  <c r="U177"/>
  <c r="S177"/>
  <c r="R177"/>
  <c r="AB177" s="1"/>
  <c r="Q177"/>
  <c r="N177"/>
  <c r="Y177" s="1"/>
  <c r="K177"/>
  <c r="J177"/>
  <c r="AA176"/>
  <c r="Z176"/>
  <c r="X176"/>
  <c r="W176"/>
  <c r="U176"/>
  <c r="S176"/>
  <c r="R176"/>
  <c r="AB176" s="1"/>
  <c r="Q176"/>
  <c r="N176"/>
  <c r="Y176" s="1"/>
  <c r="K176"/>
  <c r="J176"/>
  <c r="AA175"/>
  <c r="Z175"/>
  <c r="X175"/>
  <c r="W175"/>
  <c r="U175"/>
  <c r="S175"/>
  <c r="R175"/>
  <c r="AB175" s="1"/>
  <c r="Q175"/>
  <c r="N175"/>
  <c r="Y175" s="1"/>
  <c r="K175"/>
  <c r="J175"/>
  <c r="AA174"/>
  <c r="Z174"/>
  <c r="X174"/>
  <c r="W174"/>
  <c r="U174"/>
  <c r="S174"/>
  <c r="R174"/>
  <c r="AB174" s="1"/>
  <c r="Q174"/>
  <c r="N174"/>
  <c r="Y174" s="1"/>
  <c r="K174"/>
  <c r="J174"/>
  <c r="AA173"/>
  <c r="Z173"/>
  <c r="X173"/>
  <c r="W173"/>
  <c r="U173"/>
  <c r="S173"/>
  <c r="R173"/>
  <c r="AB173" s="1"/>
  <c r="Q173"/>
  <c r="N173"/>
  <c r="Y173" s="1"/>
  <c r="K173"/>
  <c r="J173"/>
  <c r="AA172"/>
  <c r="Z172"/>
  <c r="X172"/>
  <c r="W172"/>
  <c r="U172"/>
  <c r="S172"/>
  <c r="R172"/>
  <c r="AB172" s="1"/>
  <c r="Q172"/>
  <c r="N172"/>
  <c r="Y172" s="1"/>
  <c r="K172"/>
  <c r="J172"/>
  <c r="AA171"/>
  <c r="Z171"/>
  <c r="X171"/>
  <c r="W171"/>
  <c r="U171"/>
  <c r="S171"/>
  <c r="R171"/>
  <c r="AB171" s="1"/>
  <c r="Q171"/>
  <c r="N171"/>
  <c r="Y171" s="1"/>
  <c r="K171"/>
  <c r="J171"/>
  <c r="AA170"/>
  <c r="Z170"/>
  <c r="X170"/>
  <c r="W170"/>
  <c r="U170"/>
  <c r="S170"/>
  <c r="R170"/>
  <c r="AB170" s="1"/>
  <c r="Q170"/>
  <c r="N170"/>
  <c r="Y170" s="1"/>
  <c r="K170"/>
  <c r="J170"/>
  <c r="AA169"/>
  <c r="Z169"/>
  <c r="X169"/>
  <c r="W169"/>
  <c r="U169"/>
  <c r="S169"/>
  <c r="R169"/>
  <c r="AB169" s="1"/>
  <c r="Q169"/>
  <c r="N169"/>
  <c r="Y169" s="1"/>
  <c r="K169"/>
  <c r="J169"/>
  <c r="AA168"/>
  <c r="Z168"/>
  <c r="X168"/>
  <c r="W168"/>
  <c r="U168"/>
  <c r="S168"/>
  <c r="R168"/>
  <c r="AB168" s="1"/>
  <c r="Q168"/>
  <c r="N168"/>
  <c r="Y168" s="1"/>
  <c r="K168"/>
  <c r="J168"/>
  <c r="AA167"/>
  <c r="Z167"/>
  <c r="X167"/>
  <c r="W167"/>
  <c r="U167"/>
  <c r="S167"/>
  <c r="R167"/>
  <c r="AB167" s="1"/>
  <c r="Q167"/>
  <c r="N167"/>
  <c r="Y167" s="1"/>
  <c r="K167"/>
  <c r="J167"/>
  <c r="AA166"/>
  <c r="Z166"/>
  <c r="X166"/>
  <c r="W166"/>
  <c r="U166"/>
  <c r="S166"/>
  <c r="R166"/>
  <c r="AB166" s="1"/>
  <c r="Q166"/>
  <c r="N166"/>
  <c r="Y166" s="1"/>
  <c r="K166"/>
  <c r="J166"/>
  <c r="AA165"/>
  <c r="Z165"/>
  <c r="X165"/>
  <c r="W165"/>
  <c r="U165"/>
  <c r="S165"/>
  <c r="R165"/>
  <c r="AB165" s="1"/>
  <c r="Q165"/>
  <c r="N165"/>
  <c r="Y165" s="1"/>
  <c r="K165"/>
  <c r="J165"/>
  <c r="AA164"/>
  <c r="Z164"/>
  <c r="X164"/>
  <c r="W164"/>
  <c r="U164"/>
  <c r="S164"/>
  <c r="R164"/>
  <c r="AB164" s="1"/>
  <c r="Q164"/>
  <c r="N164"/>
  <c r="Y164" s="1"/>
  <c r="K164"/>
  <c r="J164"/>
  <c r="AA163"/>
  <c r="Z163"/>
  <c r="X163"/>
  <c r="W163"/>
  <c r="U163"/>
  <c r="S163"/>
  <c r="R163"/>
  <c r="AB163" s="1"/>
  <c r="Q163"/>
  <c r="N163"/>
  <c r="Y163" s="1"/>
  <c r="K163"/>
  <c r="J163"/>
  <c r="AA162"/>
  <c r="Z162"/>
  <c r="X162"/>
  <c r="W162"/>
  <c r="U162"/>
  <c r="S162"/>
  <c r="R162"/>
  <c r="AB162" s="1"/>
  <c r="Q162"/>
  <c r="N162"/>
  <c r="Y162" s="1"/>
  <c r="K162"/>
  <c r="J162"/>
  <c r="AA161"/>
  <c r="Z161"/>
  <c r="X161"/>
  <c r="W161"/>
  <c r="U161"/>
  <c r="S161"/>
  <c r="R161"/>
  <c r="AB161" s="1"/>
  <c r="Q161"/>
  <c r="N161"/>
  <c r="Y161" s="1"/>
  <c r="K161"/>
  <c r="J161"/>
  <c r="AA160"/>
  <c r="Z160"/>
  <c r="X160"/>
  <c r="W160"/>
  <c r="U160"/>
  <c r="S160"/>
  <c r="R160"/>
  <c r="AB160" s="1"/>
  <c r="Q160"/>
  <c r="N160"/>
  <c r="Y160" s="1"/>
  <c r="K160"/>
  <c r="J160"/>
  <c r="AA159"/>
  <c r="Z159"/>
  <c r="X159"/>
  <c r="W159"/>
  <c r="U159"/>
  <c r="S159"/>
  <c r="R159"/>
  <c r="AB159" s="1"/>
  <c r="Q159"/>
  <c r="N159"/>
  <c r="Y159" s="1"/>
  <c r="K159"/>
  <c r="J159"/>
  <c r="AA158"/>
  <c r="Z158"/>
  <c r="Y158"/>
  <c r="X158"/>
  <c r="W158"/>
  <c r="U158"/>
  <c r="S158"/>
  <c r="R158"/>
  <c r="AB158" s="1"/>
  <c r="Q158"/>
  <c r="N158"/>
  <c r="K158"/>
  <c r="J158"/>
  <c r="AA157"/>
  <c r="Z157"/>
  <c r="X157"/>
  <c r="W157"/>
  <c r="U157"/>
  <c r="S157"/>
  <c r="R157"/>
  <c r="AB157" s="1"/>
  <c r="Q157"/>
  <c r="N157"/>
  <c r="Y157" s="1"/>
  <c r="K157"/>
  <c r="J157"/>
  <c r="AA156"/>
  <c r="Z156"/>
  <c r="Y156"/>
  <c r="X156"/>
  <c r="W156"/>
  <c r="U156"/>
  <c r="S156"/>
  <c r="R156"/>
  <c r="AB156" s="1"/>
  <c r="Q156"/>
  <c r="N156"/>
  <c r="K156"/>
  <c r="J156"/>
  <c r="AA155"/>
  <c r="Z155"/>
  <c r="X155"/>
  <c r="W155"/>
  <c r="U155"/>
  <c r="S155"/>
  <c r="R155"/>
  <c r="AB155" s="1"/>
  <c r="Q155"/>
  <c r="N155"/>
  <c r="Y155" s="1"/>
  <c r="K155"/>
  <c r="J155"/>
  <c r="AA154"/>
  <c r="Z154"/>
  <c r="Y154"/>
  <c r="X154"/>
  <c r="W154"/>
  <c r="U154"/>
  <c r="S154"/>
  <c r="R154"/>
  <c r="AB154" s="1"/>
  <c r="Q154"/>
  <c r="N154"/>
  <c r="K154"/>
  <c r="J154"/>
  <c r="AA153"/>
  <c r="Z153"/>
  <c r="X153"/>
  <c r="W153"/>
  <c r="U153"/>
  <c r="S153"/>
  <c r="R153"/>
  <c r="AB153" s="1"/>
  <c r="Q153"/>
  <c r="N153"/>
  <c r="Y153" s="1"/>
  <c r="K153"/>
  <c r="J153"/>
  <c r="AA152"/>
  <c r="Z152"/>
  <c r="Y152"/>
  <c r="X152"/>
  <c r="W152"/>
  <c r="U152"/>
  <c r="S152"/>
  <c r="R152"/>
  <c r="AB152" s="1"/>
  <c r="Q152"/>
  <c r="N152"/>
  <c r="K152"/>
  <c r="J152"/>
  <c r="AA151"/>
  <c r="Z151"/>
  <c r="X151"/>
  <c r="W151"/>
  <c r="U151"/>
  <c r="S151"/>
  <c r="R151"/>
  <c r="AB151" s="1"/>
  <c r="Q151"/>
  <c r="N151"/>
  <c r="Y151" s="1"/>
  <c r="K151"/>
  <c r="J151"/>
  <c r="AA150"/>
  <c r="Z150"/>
  <c r="Y150"/>
  <c r="X150"/>
  <c r="W150"/>
  <c r="U150"/>
  <c r="S150"/>
  <c r="R150"/>
  <c r="AB150" s="1"/>
  <c r="Q150"/>
  <c r="N150"/>
  <c r="K150"/>
  <c r="J150"/>
  <c r="AA149"/>
  <c r="Z149"/>
  <c r="X149"/>
  <c r="W149"/>
  <c r="U149"/>
  <c r="S149"/>
  <c r="R149"/>
  <c r="AB149" s="1"/>
  <c r="Q149"/>
  <c r="N149"/>
  <c r="Y149" s="1"/>
  <c r="K149"/>
  <c r="J149"/>
  <c r="AA148"/>
  <c r="Z148"/>
  <c r="X148"/>
  <c r="W148"/>
  <c r="U148"/>
  <c r="S148"/>
  <c r="R148"/>
  <c r="AB148" s="1"/>
  <c r="Q148"/>
  <c r="N148"/>
  <c r="Y148" s="1"/>
  <c r="K148"/>
  <c r="J148"/>
  <c r="AA147"/>
  <c r="Z147"/>
  <c r="X147"/>
  <c r="W147"/>
  <c r="U147"/>
  <c r="S147"/>
  <c r="R147"/>
  <c r="AB147" s="1"/>
  <c r="Q147"/>
  <c r="N147"/>
  <c r="Y147" s="1"/>
  <c r="K147"/>
  <c r="J147"/>
  <c r="AA146"/>
  <c r="Z146"/>
  <c r="X146"/>
  <c r="W146"/>
  <c r="U146"/>
  <c r="S146"/>
  <c r="R146"/>
  <c r="AB146" s="1"/>
  <c r="Q146"/>
  <c r="N146"/>
  <c r="Y146" s="1"/>
  <c r="K146"/>
  <c r="J146"/>
  <c r="AA145"/>
  <c r="Z145"/>
  <c r="X145"/>
  <c r="W145"/>
  <c r="U145"/>
  <c r="S145"/>
  <c r="R145"/>
  <c r="AB145" s="1"/>
  <c r="Q145"/>
  <c r="N145"/>
  <c r="Y145" s="1"/>
  <c r="K145"/>
  <c r="J145"/>
  <c r="AA144"/>
  <c r="Z144"/>
  <c r="X144"/>
  <c r="W144"/>
  <c r="U144"/>
  <c r="S144"/>
  <c r="R144"/>
  <c r="AB144" s="1"/>
  <c r="Q144"/>
  <c r="N144"/>
  <c r="Y144" s="1"/>
  <c r="K144"/>
  <c r="J144"/>
  <c r="AA143"/>
  <c r="Z143"/>
  <c r="X143"/>
  <c r="W143"/>
  <c r="U143"/>
  <c r="S143"/>
  <c r="R143"/>
  <c r="AB143" s="1"/>
  <c r="Q143"/>
  <c r="N143"/>
  <c r="Y143" s="1"/>
  <c r="K143"/>
  <c r="J143"/>
  <c r="AA142"/>
  <c r="Z142"/>
  <c r="X142"/>
  <c r="W142"/>
  <c r="U142"/>
  <c r="S142"/>
  <c r="R142"/>
  <c r="AB142" s="1"/>
  <c r="Q142"/>
  <c r="N142"/>
  <c r="Y142" s="1"/>
  <c r="K142"/>
  <c r="J142"/>
  <c r="AA141"/>
  <c r="Z141"/>
  <c r="X141"/>
  <c r="W141"/>
  <c r="U141"/>
  <c r="S141"/>
  <c r="R141"/>
  <c r="AB141" s="1"/>
  <c r="Q141"/>
  <c r="N141"/>
  <c r="Y141" s="1"/>
  <c r="K141"/>
  <c r="J141"/>
  <c r="AA140"/>
  <c r="Z140"/>
  <c r="X140"/>
  <c r="W140"/>
  <c r="U140"/>
  <c r="S140"/>
  <c r="R140"/>
  <c r="AB140" s="1"/>
  <c r="Q140"/>
  <c r="N140"/>
  <c r="Y140" s="1"/>
  <c r="K140"/>
  <c r="J140"/>
  <c r="AA139"/>
  <c r="Z139"/>
  <c r="X139"/>
  <c r="W139"/>
  <c r="U139"/>
  <c r="S139"/>
  <c r="R139"/>
  <c r="AB139" s="1"/>
  <c r="Q139"/>
  <c r="N139"/>
  <c r="Y139" s="1"/>
  <c r="K139"/>
  <c r="J139"/>
  <c r="AA138"/>
  <c r="Z138"/>
  <c r="X138"/>
  <c r="W138"/>
  <c r="U138"/>
  <c r="S138"/>
  <c r="R138"/>
  <c r="AB138" s="1"/>
  <c r="Q138"/>
  <c r="N138"/>
  <c r="Y138" s="1"/>
  <c r="K138"/>
  <c r="J138"/>
  <c r="AA137"/>
  <c r="Z137"/>
  <c r="X137"/>
  <c r="W137"/>
  <c r="U137"/>
  <c r="S137"/>
  <c r="R137"/>
  <c r="AB137" s="1"/>
  <c r="Q137"/>
  <c r="N137"/>
  <c r="Y137" s="1"/>
  <c r="K137"/>
  <c r="J137"/>
  <c r="AA136"/>
  <c r="Z136"/>
  <c r="X136"/>
  <c r="W136"/>
  <c r="U136"/>
  <c r="S136"/>
  <c r="R136"/>
  <c r="AB136" s="1"/>
  <c r="Q136"/>
  <c r="N136"/>
  <c r="Y136" s="1"/>
  <c r="K136"/>
  <c r="J136"/>
  <c r="AA135"/>
  <c r="Z135"/>
  <c r="X135"/>
  <c r="W135"/>
  <c r="U135"/>
  <c r="S135"/>
  <c r="R135"/>
  <c r="AB135" s="1"/>
  <c r="Q135"/>
  <c r="N135"/>
  <c r="Y135" s="1"/>
  <c r="K135"/>
  <c r="J135"/>
  <c r="AA134"/>
  <c r="Z134"/>
  <c r="X134"/>
  <c r="W134"/>
  <c r="U134"/>
  <c r="S134"/>
  <c r="R134"/>
  <c r="AB134" s="1"/>
  <c r="Q134"/>
  <c r="N134"/>
  <c r="Y134" s="1"/>
  <c r="K134"/>
  <c r="J134"/>
  <c r="AA133"/>
  <c r="Z133"/>
  <c r="X133"/>
  <c r="W133"/>
  <c r="U133"/>
  <c r="S133"/>
  <c r="R133"/>
  <c r="AB133" s="1"/>
  <c r="Q133"/>
  <c r="N133"/>
  <c r="Y133" s="1"/>
  <c r="K133"/>
  <c r="J133"/>
  <c r="AA132"/>
  <c r="Z132"/>
  <c r="X132"/>
  <c r="W132"/>
  <c r="U132"/>
  <c r="S132"/>
  <c r="R132"/>
  <c r="AB132" s="1"/>
  <c r="Q132"/>
  <c r="N132"/>
  <c r="Y132" s="1"/>
  <c r="K132"/>
  <c r="J132"/>
  <c r="AA131"/>
  <c r="Z131"/>
  <c r="X131"/>
  <c r="W131"/>
  <c r="U131"/>
  <c r="S131"/>
  <c r="R131"/>
  <c r="AB131" s="1"/>
  <c r="Q131"/>
  <c r="N131"/>
  <c r="Y131" s="1"/>
  <c r="K131"/>
  <c r="J131"/>
  <c r="AA130"/>
  <c r="Z130"/>
  <c r="X130"/>
  <c r="W130"/>
  <c r="U130"/>
  <c r="S130"/>
  <c r="R130"/>
  <c r="AB130" s="1"/>
  <c r="Q130"/>
  <c r="N130"/>
  <c r="Y130" s="1"/>
  <c r="K130"/>
  <c r="J130"/>
  <c r="AA129"/>
  <c r="Z129"/>
  <c r="X129"/>
  <c r="W129"/>
  <c r="U129"/>
  <c r="S129"/>
  <c r="R129"/>
  <c r="AB129" s="1"/>
  <c r="Q129"/>
  <c r="N129"/>
  <c r="Y129" s="1"/>
  <c r="K129"/>
  <c r="J129"/>
  <c r="AA128"/>
  <c r="Z128"/>
  <c r="X128"/>
  <c r="W128"/>
  <c r="U128"/>
  <c r="S128"/>
  <c r="R128"/>
  <c r="AB128" s="1"/>
  <c r="Q128"/>
  <c r="N128"/>
  <c r="Y128" s="1"/>
  <c r="K128"/>
  <c r="J128"/>
  <c r="AA127"/>
  <c r="Z127"/>
  <c r="X127"/>
  <c r="W127"/>
  <c r="U127"/>
  <c r="S127"/>
  <c r="R127"/>
  <c r="AB127" s="1"/>
  <c r="Q127"/>
  <c r="N127"/>
  <c r="Y127" s="1"/>
  <c r="K127"/>
  <c r="J127"/>
  <c r="AA126"/>
  <c r="Z126"/>
  <c r="X126"/>
  <c r="W126"/>
  <c r="U126"/>
  <c r="S126"/>
  <c r="R126"/>
  <c r="AB126" s="1"/>
  <c r="Q126"/>
  <c r="N126"/>
  <c r="Y126" s="1"/>
  <c r="K126"/>
  <c r="J126"/>
  <c r="AA125"/>
  <c r="Z125"/>
  <c r="X125"/>
  <c r="W125"/>
  <c r="U125"/>
  <c r="S125"/>
  <c r="R125"/>
  <c r="AB125" s="1"/>
  <c r="Q125"/>
  <c r="N125"/>
  <c r="Y125" s="1"/>
  <c r="K125"/>
  <c r="J125"/>
  <c r="AA124"/>
  <c r="Z124"/>
  <c r="X124"/>
  <c r="W124"/>
  <c r="U124"/>
  <c r="S124"/>
  <c r="R124"/>
  <c r="AB124" s="1"/>
  <c r="Q124"/>
  <c r="N124"/>
  <c r="Y124" s="1"/>
  <c r="K124"/>
  <c r="J124"/>
  <c r="AA123"/>
  <c r="Z123"/>
  <c r="X123"/>
  <c r="W123"/>
  <c r="U123"/>
  <c r="S123"/>
  <c r="R123"/>
  <c r="AB123" s="1"/>
  <c r="Q123"/>
  <c r="N123"/>
  <c r="Y123" s="1"/>
  <c r="K123"/>
  <c r="J123"/>
  <c r="AA122"/>
  <c r="Z122"/>
  <c r="X122"/>
  <c r="W122"/>
  <c r="U122"/>
  <c r="S122"/>
  <c r="R122"/>
  <c r="AB122" s="1"/>
  <c r="Q122"/>
  <c r="N122"/>
  <c r="Y122" s="1"/>
  <c r="K122"/>
  <c r="J122"/>
  <c r="AA121"/>
  <c r="Z121"/>
  <c r="X121"/>
  <c r="W121"/>
  <c r="U121"/>
  <c r="S121"/>
  <c r="R121"/>
  <c r="AB121" s="1"/>
  <c r="Q121"/>
  <c r="N121"/>
  <c r="Y121" s="1"/>
  <c r="K121"/>
  <c r="J121"/>
  <c r="AA120"/>
  <c r="Z120"/>
  <c r="X120"/>
  <c r="W120"/>
  <c r="U120"/>
  <c r="S120"/>
  <c r="R120"/>
  <c r="AB120" s="1"/>
  <c r="Q120"/>
  <c r="N120"/>
  <c r="Y120" s="1"/>
  <c r="K120"/>
  <c r="J120"/>
  <c r="AA119"/>
  <c r="Z119"/>
  <c r="X119"/>
  <c r="W119"/>
  <c r="U119"/>
  <c r="S119"/>
  <c r="R119"/>
  <c r="AB119" s="1"/>
  <c r="Q119"/>
  <c r="N119"/>
  <c r="Y119" s="1"/>
  <c r="K119"/>
  <c r="J119"/>
  <c r="AA118"/>
  <c r="Z118"/>
  <c r="X118"/>
  <c r="W118"/>
  <c r="U118"/>
  <c r="S118"/>
  <c r="R118"/>
  <c r="AB118" s="1"/>
  <c r="Q118"/>
  <c r="N118"/>
  <c r="Y118" s="1"/>
  <c r="K118"/>
  <c r="J118"/>
  <c r="AA117"/>
  <c r="Z117"/>
  <c r="X117"/>
  <c r="W117"/>
  <c r="U117"/>
  <c r="S117"/>
  <c r="R117"/>
  <c r="AB117" s="1"/>
  <c r="Q117"/>
  <c r="N117"/>
  <c r="Y117" s="1"/>
  <c r="K117"/>
  <c r="J117"/>
  <c r="AA116"/>
  <c r="Z116"/>
  <c r="X116"/>
  <c r="W116"/>
  <c r="U116"/>
  <c r="S116"/>
  <c r="R116"/>
  <c r="AB116" s="1"/>
  <c r="Q116"/>
  <c r="N116"/>
  <c r="Y116" s="1"/>
  <c r="K116"/>
  <c r="J116"/>
  <c r="AA115"/>
  <c r="Z115"/>
  <c r="X115"/>
  <c r="W115"/>
  <c r="U115"/>
  <c r="S115"/>
  <c r="R115"/>
  <c r="AB115" s="1"/>
  <c r="Q115"/>
  <c r="N115"/>
  <c r="Y115" s="1"/>
  <c r="K115"/>
  <c r="J115"/>
  <c r="AA114"/>
  <c r="Z114"/>
  <c r="X114"/>
  <c r="W114"/>
  <c r="U114"/>
  <c r="S114"/>
  <c r="R114"/>
  <c r="AB114" s="1"/>
  <c r="Q114"/>
  <c r="N114"/>
  <c r="Y114" s="1"/>
  <c r="K114"/>
  <c r="J114"/>
  <c r="AA113"/>
  <c r="Z113"/>
  <c r="X113"/>
  <c r="W113"/>
  <c r="U113"/>
  <c r="S113"/>
  <c r="R113"/>
  <c r="AB113" s="1"/>
  <c r="Q113"/>
  <c r="N113"/>
  <c r="Y113" s="1"/>
  <c r="K113"/>
  <c r="J113"/>
  <c r="AA112"/>
  <c r="Z112"/>
  <c r="X112"/>
  <c r="W112"/>
  <c r="U112"/>
  <c r="S112"/>
  <c r="R112"/>
  <c r="AB112" s="1"/>
  <c r="Q112"/>
  <c r="N112"/>
  <c r="Y112" s="1"/>
  <c r="K112"/>
  <c r="J112"/>
  <c r="AA111"/>
  <c r="Z111"/>
  <c r="X111"/>
  <c r="W111"/>
  <c r="U111"/>
  <c r="S111"/>
  <c r="R111"/>
  <c r="AB111" s="1"/>
  <c r="Q111"/>
  <c r="N111"/>
  <c r="Y111" s="1"/>
  <c r="K111"/>
  <c r="J111"/>
  <c r="AA110"/>
  <c r="Z110"/>
  <c r="X110"/>
  <c r="W110"/>
  <c r="U110"/>
  <c r="S110"/>
  <c r="R110"/>
  <c r="AB110" s="1"/>
  <c r="Q110"/>
  <c r="N110"/>
  <c r="Y110" s="1"/>
  <c r="K110"/>
  <c r="J110"/>
  <c r="AA109"/>
  <c r="Z109"/>
  <c r="X109"/>
  <c r="W109"/>
  <c r="U109"/>
  <c r="S109"/>
  <c r="R109"/>
  <c r="AB109" s="1"/>
  <c r="Q109"/>
  <c r="N109"/>
  <c r="Y109" s="1"/>
  <c r="K109"/>
  <c r="J109"/>
  <c r="AA108"/>
  <c r="Z108"/>
  <c r="X108"/>
  <c r="W108"/>
  <c r="U108"/>
  <c r="S108"/>
  <c r="R108"/>
  <c r="AB108" s="1"/>
  <c r="Q108"/>
  <c r="N108"/>
  <c r="Y108" s="1"/>
  <c r="K108"/>
  <c r="J108"/>
  <c r="AA107"/>
  <c r="Z107"/>
  <c r="X107"/>
  <c r="W107"/>
  <c r="U107"/>
  <c r="S107"/>
  <c r="R107"/>
  <c r="AB107" s="1"/>
  <c r="Q107"/>
  <c r="N107"/>
  <c r="Y107" s="1"/>
  <c r="K107"/>
  <c r="J107"/>
  <c r="AA106"/>
  <c r="Z106"/>
  <c r="X106"/>
  <c r="W106"/>
  <c r="U106"/>
  <c r="S106"/>
  <c r="R106"/>
  <c r="AB106" s="1"/>
  <c r="Q106"/>
  <c r="N106"/>
  <c r="Y106" s="1"/>
  <c r="K106"/>
  <c r="J106"/>
  <c r="AA105"/>
  <c r="Z105"/>
  <c r="X105"/>
  <c r="W105"/>
  <c r="U105"/>
  <c r="S105"/>
  <c r="R105"/>
  <c r="AB105" s="1"/>
  <c r="Q105"/>
  <c r="N105"/>
  <c r="Y105" s="1"/>
  <c r="K105"/>
  <c r="J105"/>
  <c r="AA104"/>
  <c r="Z104"/>
  <c r="X104"/>
  <c r="W104"/>
  <c r="U104"/>
  <c r="S104"/>
  <c r="R104"/>
  <c r="AB104" s="1"/>
  <c r="Q104"/>
  <c r="N104"/>
  <c r="Y104" s="1"/>
  <c r="K104"/>
  <c r="J104"/>
  <c r="AA103"/>
  <c r="Z103"/>
  <c r="X103"/>
  <c r="W103"/>
  <c r="U103"/>
  <c r="S103"/>
  <c r="R103"/>
  <c r="AB103" s="1"/>
  <c r="Q103"/>
  <c r="N103"/>
  <c r="Y103" s="1"/>
  <c r="K103"/>
  <c r="J103"/>
  <c r="AA102"/>
  <c r="Z102"/>
  <c r="X102"/>
  <c r="W102"/>
  <c r="U102"/>
  <c r="S102"/>
  <c r="R102"/>
  <c r="AB102" s="1"/>
  <c r="Q102"/>
  <c r="N102"/>
  <c r="Y102" s="1"/>
  <c r="K102"/>
  <c r="J102"/>
  <c r="AA101"/>
  <c r="Z101"/>
  <c r="X101"/>
  <c r="W101"/>
  <c r="U101"/>
  <c r="S101"/>
  <c r="R101"/>
  <c r="AB101" s="1"/>
  <c r="Q101"/>
  <c r="N101"/>
  <c r="Y101" s="1"/>
  <c r="K101"/>
  <c r="J101"/>
  <c r="AA100"/>
  <c r="Z100"/>
  <c r="X100"/>
  <c r="W100"/>
  <c r="U100"/>
  <c r="S100"/>
  <c r="R100"/>
  <c r="AB100" s="1"/>
  <c r="Q100"/>
  <c r="N100"/>
  <c r="Y100" s="1"/>
  <c r="K100"/>
  <c r="J100"/>
  <c r="AA99"/>
  <c r="Z99"/>
  <c r="X99"/>
  <c r="W99"/>
  <c r="U99"/>
  <c r="S99"/>
  <c r="R99"/>
  <c r="AB99" s="1"/>
  <c r="Q99"/>
  <c r="N99"/>
  <c r="Y99" s="1"/>
  <c r="K99"/>
  <c r="J99"/>
  <c r="AA98"/>
  <c r="Z98"/>
  <c r="X98"/>
  <c r="W98"/>
  <c r="U98"/>
  <c r="S98"/>
  <c r="R98"/>
  <c r="AB98" s="1"/>
  <c r="Q98"/>
  <c r="N98"/>
  <c r="Y98" s="1"/>
  <c r="K98"/>
  <c r="J98"/>
  <c r="AA97"/>
  <c r="Z97"/>
  <c r="X97"/>
  <c r="W97"/>
  <c r="U97"/>
  <c r="S97"/>
  <c r="R97"/>
  <c r="AB97" s="1"/>
  <c r="Q97"/>
  <c r="N97"/>
  <c r="Y97" s="1"/>
  <c r="K97"/>
  <c r="J97"/>
  <c r="AA96"/>
  <c r="Z96"/>
  <c r="X96"/>
  <c r="W96"/>
  <c r="U96"/>
  <c r="S96"/>
  <c r="R96"/>
  <c r="AB96" s="1"/>
  <c r="Q96"/>
  <c r="N96"/>
  <c r="Y96" s="1"/>
  <c r="K96"/>
  <c r="J96"/>
  <c r="AA95"/>
  <c r="Z95"/>
  <c r="X95"/>
  <c r="W95"/>
  <c r="U95"/>
  <c r="S95"/>
  <c r="R95"/>
  <c r="AB95" s="1"/>
  <c r="Q95"/>
  <c r="N95"/>
  <c r="Y95" s="1"/>
  <c r="K95"/>
  <c r="J95"/>
  <c r="AA94"/>
  <c r="Z94"/>
  <c r="X94"/>
  <c r="W94"/>
  <c r="U94"/>
  <c r="S94"/>
  <c r="R94"/>
  <c r="AB94" s="1"/>
  <c r="Q94"/>
  <c r="N94"/>
  <c r="Y94" s="1"/>
  <c r="K94"/>
  <c r="J94"/>
  <c r="AA93"/>
  <c r="Z93"/>
  <c r="X93"/>
  <c r="W93"/>
  <c r="U93"/>
  <c r="S93"/>
  <c r="R93"/>
  <c r="AB93" s="1"/>
  <c r="Q93"/>
  <c r="N93"/>
  <c r="Y93" s="1"/>
  <c r="K93"/>
  <c r="J93"/>
  <c r="AA92"/>
  <c r="Z92"/>
  <c r="X92"/>
  <c r="W92"/>
  <c r="U92"/>
  <c r="S92"/>
  <c r="R92"/>
  <c r="AB92" s="1"/>
  <c r="Q92"/>
  <c r="N92"/>
  <c r="Y92" s="1"/>
  <c r="K92"/>
  <c r="J92"/>
  <c r="AA91"/>
  <c r="Z91"/>
  <c r="X91"/>
  <c r="W91"/>
  <c r="U91"/>
  <c r="S91"/>
  <c r="R91"/>
  <c r="AB91" s="1"/>
  <c r="Q91"/>
  <c r="N91"/>
  <c r="Y91" s="1"/>
  <c r="K91"/>
  <c r="J91"/>
  <c r="AA90"/>
  <c r="Z90"/>
  <c r="X90"/>
  <c r="W90"/>
  <c r="U90"/>
  <c r="S90"/>
  <c r="R90"/>
  <c r="AB90" s="1"/>
  <c r="Q90"/>
  <c r="N90"/>
  <c r="Y90" s="1"/>
  <c r="K90"/>
  <c r="J90"/>
  <c r="AA89"/>
  <c r="Z89"/>
  <c r="X89"/>
  <c r="W89"/>
  <c r="U89"/>
  <c r="S89"/>
  <c r="R89"/>
  <c r="AB89" s="1"/>
  <c r="Q89"/>
  <c r="N89"/>
  <c r="Y89" s="1"/>
  <c r="K89"/>
  <c r="J89"/>
  <c r="AA88"/>
  <c r="Z88"/>
  <c r="X88"/>
  <c r="W88"/>
  <c r="U88"/>
  <c r="S88"/>
  <c r="R88"/>
  <c r="AB88" s="1"/>
  <c r="Q88"/>
  <c r="N88"/>
  <c r="Y88" s="1"/>
  <c r="K88"/>
  <c r="J88"/>
  <c r="AA87"/>
  <c r="Z87"/>
  <c r="X87"/>
  <c r="W87"/>
  <c r="U87"/>
  <c r="S87"/>
  <c r="R87"/>
  <c r="AB87" s="1"/>
  <c r="Q87"/>
  <c r="N87"/>
  <c r="Y87" s="1"/>
  <c r="K87"/>
  <c r="J87"/>
  <c r="AA86"/>
  <c r="Z86"/>
  <c r="X86"/>
  <c r="W86"/>
  <c r="U86"/>
  <c r="S86"/>
  <c r="R86"/>
  <c r="AB86" s="1"/>
  <c r="Q86"/>
  <c r="N86"/>
  <c r="Y86" s="1"/>
  <c r="K86"/>
  <c r="J86"/>
  <c r="AA85"/>
  <c r="Z85"/>
  <c r="X85"/>
  <c r="W85"/>
  <c r="U85"/>
  <c r="S85"/>
  <c r="R85"/>
  <c r="AB85" s="1"/>
  <c r="Q85"/>
  <c r="N85"/>
  <c r="Y85" s="1"/>
  <c r="K85"/>
  <c r="J85"/>
  <c r="AA84"/>
  <c r="Z84"/>
  <c r="X84"/>
  <c r="W84"/>
  <c r="U84"/>
  <c r="S84"/>
  <c r="R84"/>
  <c r="AB84" s="1"/>
  <c r="Q84"/>
  <c r="N84"/>
  <c r="Y84" s="1"/>
  <c r="K84"/>
  <c r="J84"/>
  <c r="AA83"/>
  <c r="Z83"/>
  <c r="X83"/>
  <c r="W83"/>
  <c r="U83"/>
  <c r="S83"/>
  <c r="R83"/>
  <c r="AB83" s="1"/>
  <c r="Q83"/>
  <c r="N83"/>
  <c r="Y83" s="1"/>
  <c r="K83"/>
  <c r="J83"/>
  <c r="AA82"/>
  <c r="Z82"/>
  <c r="X82"/>
  <c r="W82"/>
  <c r="U82"/>
  <c r="S82"/>
  <c r="R82"/>
  <c r="AB82" s="1"/>
  <c r="Q82"/>
  <c r="N82"/>
  <c r="Y82" s="1"/>
  <c r="K82"/>
  <c r="J82"/>
  <c r="AA81"/>
  <c r="Z81"/>
  <c r="X81"/>
  <c r="W81"/>
  <c r="U81"/>
  <c r="S81"/>
  <c r="R81"/>
  <c r="AB81" s="1"/>
  <c r="Q81"/>
  <c r="N81"/>
  <c r="Y81" s="1"/>
  <c r="K81"/>
  <c r="J81"/>
  <c r="AA80"/>
  <c r="Z80"/>
  <c r="X80"/>
  <c r="W80"/>
  <c r="U80"/>
  <c r="S80"/>
  <c r="R80"/>
  <c r="AB80" s="1"/>
  <c r="Q80"/>
  <c r="N80"/>
  <c r="Y80" s="1"/>
  <c r="K80"/>
  <c r="J80"/>
  <c r="AA79"/>
  <c r="Z79"/>
  <c r="X79"/>
  <c r="W79"/>
  <c r="U79"/>
  <c r="S79"/>
  <c r="R79"/>
  <c r="AB79" s="1"/>
  <c r="Q79"/>
  <c r="N79"/>
  <c r="Y79" s="1"/>
  <c r="K79"/>
  <c r="J79"/>
  <c r="AA78"/>
  <c r="Z78"/>
  <c r="X78"/>
  <c r="W78"/>
  <c r="U78"/>
  <c r="S78"/>
  <c r="R78"/>
  <c r="AB78" s="1"/>
  <c r="Q78"/>
  <c r="N78"/>
  <c r="Y78" s="1"/>
  <c r="K78"/>
  <c r="J78"/>
  <c r="AA77"/>
  <c r="Z77"/>
  <c r="X77"/>
  <c r="W77"/>
  <c r="U77"/>
  <c r="S77"/>
  <c r="R77"/>
  <c r="AB77" s="1"/>
  <c r="Q77"/>
  <c r="N77"/>
  <c r="Y77" s="1"/>
  <c r="K77"/>
  <c r="J77"/>
  <c r="AA76"/>
  <c r="Z76"/>
  <c r="X76"/>
  <c r="W76"/>
  <c r="U76"/>
  <c r="S76"/>
  <c r="R76"/>
  <c r="AB76" s="1"/>
  <c r="Q76"/>
  <c r="N76"/>
  <c r="Y76" s="1"/>
  <c r="K76"/>
  <c r="J76"/>
  <c r="AA75"/>
  <c r="Z75"/>
  <c r="X75"/>
  <c r="W75"/>
  <c r="U75"/>
  <c r="S75"/>
  <c r="R75"/>
  <c r="AB75" s="1"/>
  <c r="Q75"/>
  <c r="N75"/>
  <c r="Y75" s="1"/>
  <c r="K75"/>
  <c r="J75"/>
  <c r="AA74"/>
  <c r="Z74"/>
  <c r="X74"/>
  <c r="W74"/>
  <c r="U74"/>
  <c r="S74"/>
  <c r="R74"/>
  <c r="AB74" s="1"/>
  <c r="Q74"/>
  <c r="N74"/>
  <c r="Y74" s="1"/>
  <c r="K74"/>
  <c r="J74"/>
  <c r="AA73"/>
  <c r="Z73"/>
  <c r="X73"/>
  <c r="W73"/>
  <c r="U73"/>
  <c r="S73"/>
  <c r="R73"/>
  <c r="AB73" s="1"/>
  <c r="Q73"/>
  <c r="N73"/>
  <c r="Y73" s="1"/>
  <c r="K73"/>
  <c r="J73"/>
  <c r="AA72"/>
  <c r="Z72"/>
  <c r="X72"/>
  <c r="W72"/>
  <c r="U72"/>
  <c r="S72"/>
  <c r="R72"/>
  <c r="AB72" s="1"/>
  <c r="Q72"/>
  <c r="N72"/>
  <c r="Y72" s="1"/>
  <c r="K72"/>
  <c r="J72"/>
  <c r="AA71"/>
  <c r="Z71"/>
  <c r="X71"/>
  <c r="W71"/>
  <c r="U71"/>
  <c r="S71"/>
  <c r="R71"/>
  <c r="AB71" s="1"/>
  <c r="Q71"/>
  <c r="N71"/>
  <c r="Y71" s="1"/>
  <c r="K71"/>
  <c r="J71"/>
  <c r="AA70"/>
  <c r="Z70"/>
  <c r="X70"/>
  <c r="W70"/>
  <c r="U70"/>
  <c r="S70"/>
  <c r="R70"/>
  <c r="AB70" s="1"/>
  <c r="Q70"/>
  <c r="N70"/>
  <c r="Y70" s="1"/>
  <c r="K70"/>
  <c r="J70"/>
  <c r="AA69"/>
  <c r="Z69"/>
  <c r="X69"/>
  <c r="W69"/>
  <c r="U69"/>
  <c r="S69"/>
  <c r="R69"/>
  <c r="AB69" s="1"/>
  <c r="Q69"/>
  <c r="N69"/>
  <c r="Y69" s="1"/>
  <c r="K69"/>
  <c r="J69"/>
  <c r="AA68"/>
  <c r="Z68"/>
  <c r="X68"/>
  <c r="W68"/>
  <c r="U68"/>
  <c r="S68"/>
  <c r="R68"/>
  <c r="AB68" s="1"/>
  <c r="Q68"/>
  <c r="N68"/>
  <c r="Y68" s="1"/>
  <c r="K68"/>
  <c r="J68"/>
  <c r="AA67"/>
  <c r="Z67"/>
  <c r="X67"/>
  <c r="W67"/>
  <c r="U67"/>
  <c r="S67"/>
  <c r="R67"/>
  <c r="AB67" s="1"/>
  <c r="Q67"/>
  <c r="N67"/>
  <c r="Y67" s="1"/>
  <c r="K67"/>
  <c r="J67"/>
  <c r="AA66"/>
  <c r="Z66"/>
  <c r="X66"/>
  <c r="W66"/>
  <c r="U66"/>
  <c r="S66"/>
  <c r="R66"/>
  <c r="AB66" s="1"/>
  <c r="Q66"/>
  <c r="N66"/>
  <c r="Y66" s="1"/>
  <c r="K66"/>
  <c r="J66"/>
  <c r="AA65"/>
  <c r="Z65"/>
  <c r="X65"/>
  <c r="W65"/>
  <c r="U65"/>
  <c r="S65"/>
  <c r="R65"/>
  <c r="AB65" s="1"/>
  <c r="Q65"/>
  <c r="N65"/>
  <c r="Y65" s="1"/>
  <c r="K65"/>
  <c r="J65"/>
  <c r="AA64"/>
  <c r="Z64"/>
  <c r="X64"/>
  <c r="W64"/>
  <c r="U64"/>
  <c r="S64"/>
  <c r="R64"/>
  <c r="AB64" s="1"/>
  <c r="Q64"/>
  <c r="N64"/>
  <c r="Y64" s="1"/>
  <c r="K64"/>
  <c r="J64"/>
  <c r="AA63"/>
  <c r="Z63"/>
  <c r="X63"/>
  <c r="W63"/>
  <c r="U63"/>
  <c r="S63"/>
  <c r="R63"/>
  <c r="AB63" s="1"/>
  <c r="Q63"/>
  <c r="N63"/>
  <c r="Y63" s="1"/>
  <c r="K63"/>
  <c r="J63"/>
  <c r="AA62"/>
  <c r="Z62"/>
  <c r="X62"/>
  <c r="W62"/>
  <c r="U62"/>
  <c r="S62"/>
  <c r="R62"/>
  <c r="AB62" s="1"/>
  <c r="Q62"/>
  <c r="N62"/>
  <c r="Y62" s="1"/>
  <c r="K62"/>
  <c r="J62"/>
  <c r="AA61"/>
  <c r="Z61"/>
  <c r="X61"/>
  <c r="W61"/>
  <c r="U61"/>
  <c r="S61"/>
  <c r="R61"/>
  <c r="AB61" s="1"/>
  <c r="Q61"/>
  <c r="N61"/>
  <c r="Y61" s="1"/>
  <c r="K61"/>
  <c r="J61"/>
  <c r="AA60"/>
  <c r="Z60"/>
  <c r="X60"/>
  <c r="W60"/>
  <c r="U60"/>
  <c r="S60"/>
  <c r="R60"/>
  <c r="AB60" s="1"/>
  <c r="Q60"/>
  <c r="N60"/>
  <c r="Y60" s="1"/>
  <c r="K60"/>
  <c r="J60"/>
  <c r="AA59"/>
  <c r="Z59"/>
  <c r="X59"/>
  <c r="W59"/>
  <c r="U59"/>
  <c r="S59"/>
  <c r="R59"/>
  <c r="AB59" s="1"/>
  <c r="Q59"/>
  <c r="N59"/>
  <c r="Y59" s="1"/>
  <c r="K59"/>
  <c r="J59"/>
  <c r="AA58"/>
  <c r="Z58"/>
  <c r="X58"/>
  <c r="W58"/>
  <c r="U58"/>
  <c r="S58"/>
  <c r="R58"/>
  <c r="AB58" s="1"/>
  <c r="Q58"/>
  <c r="N58"/>
  <c r="Y58" s="1"/>
  <c r="K58"/>
  <c r="J58"/>
  <c r="AA57"/>
  <c r="Z57"/>
  <c r="X57"/>
  <c r="W57"/>
  <c r="U57"/>
  <c r="S57"/>
  <c r="R57"/>
  <c r="AB57" s="1"/>
  <c r="Q57"/>
  <c r="N57"/>
  <c r="Y57" s="1"/>
  <c r="K57"/>
  <c r="J57"/>
  <c r="AA56"/>
  <c r="Z56"/>
  <c r="X56"/>
  <c r="W56"/>
  <c r="U56"/>
  <c r="S56"/>
  <c r="R56"/>
  <c r="AB56" s="1"/>
  <c r="Q56"/>
  <c r="N56"/>
  <c r="Y56" s="1"/>
  <c r="K56"/>
  <c r="J56"/>
  <c r="AA55"/>
  <c r="Z55"/>
  <c r="X55"/>
  <c r="W55"/>
  <c r="U55"/>
  <c r="S55"/>
  <c r="R55"/>
  <c r="AB55" s="1"/>
  <c r="Q55"/>
  <c r="N55"/>
  <c r="Y55" s="1"/>
  <c r="K55"/>
  <c r="J55"/>
  <c r="AA54"/>
  <c r="Z54"/>
  <c r="X54"/>
  <c r="W54"/>
  <c r="U54"/>
  <c r="S54"/>
  <c r="R54"/>
  <c r="AB54" s="1"/>
  <c r="Q54"/>
  <c r="N54"/>
  <c r="Y54" s="1"/>
  <c r="K54"/>
  <c r="J54"/>
  <c r="AA53"/>
  <c r="Z53"/>
  <c r="X53"/>
  <c r="W53"/>
  <c r="U53"/>
  <c r="S53"/>
  <c r="R53"/>
  <c r="AB53" s="1"/>
  <c r="Q53"/>
  <c r="N53"/>
  <c r="Y53" s="1"/>
  <c r="K53"/>
  <c r="J53"/>
  <c r="AA52"/>
  <c r="Z52"/>
  <c r="X52"/>
  <c r="W52"/>
  <c r="U52"/>
  <c r="S52"/>
  <c r="R52"/>
  <c r="AB52" s="1"/>
  <c r="Q52"/>
  <c r="N52"/>
  <c r="Y52" s="1"/>
  <c r="K52"/>
  <c r="J52"/>
  <c r="AA51"/>
  <c r="Z51"/>
  <c r="X51"/>
  <c r="W51"/>
  <c r="U51"/>
  <c r="S51"/>
  <c r="R51"/>
  <c r="AB51" s="1"/>
  <c r="Q51"/>
  <c r="N51"/>
  <c r="Y51" s="1"/>
  <c r="K51"/>
  <c r="J51"/>
  <c r="AA50"/>
  <c r="Z50"/>
  <c r="X50"/>
  <c r="W50"/>
  <c r="U50"/>
  <c r="S50"/>
  <c r="R50"/>
  <c r="AB50" s="1"/>
  <c r="Q50"/>
  <c r="N50"/>
  <c r="Y50" s="1"/>
  <c r="K50"/>
  <c r="J50"/>
  <c r="AA49"/>
  <c r="Z49"/>
  <c r="X49"/>
  <c r="W49"/>
  <c r="U49"/>
  <c r="S49"/>
  <c r="R49"/>
  <c r="AB49" s="1"/>
  <c r="Q49"/>
  <c r="N49"/>
  <c r="Y49" s="1"/>
  <c r="K49"/>
  <c r="J49"/>
  <c r="AA48"/>
  <c r="Z48"/>
  <c r="X48"/>
  <c r="W48"/>
  <c r="U48"/>
  <c r="S48"/>
  <c r="R48"/>
  <c r="AB48" s="1"/>
  <c r="Q48"/>
  <c r="N48"/>
  <c r="Y48" s="1"/>
  <c r="K48"/>
  <c r="J48"/>
  <c r="AA47"/>
  <c r="Z47"/>
  <c r="X47"/>
  <c r="W47"/>
  <c r="U47"/>
  <c r="S47"/>
  <c r="R47"/>
  <c r="AB47" s="1"/>
  <c r="Q47"/>
  <c r="N47"/>
  <c r="Y47" s="1"/>
  <c r="K47"/>
  <c r="J47"/>
  <c r="AA46"/>
  <c r="Z46"/>
  <c r="X46"/>
  <c r="W46"/>
  <c r="U46"/>
  <c r="S46"/>
  <c r="R46"/>
  <c r="AB46" s="1"/>
  <c r="Q46"/>
  <c r="N46"/>
  <c r="Y46" s="1"/>
  <c r="K46"/>
  <c r="J46"/>
  <c r="AA45"/>
  <c r="Z45"/>
  <c r="X45"/>
  <c r="W45"/>
  <c r="U45"/>
  <c r="S45"/>
  <c r="R45"/>
  <c r="AB45" s="1"/>
  <c r="Q45"/>
  <c r="N45"/>
  <c r="Y45" s="1"/>
  <c r="K45"/>
  <c r="J45"/>
  <c r="AA44"/>
  <c r="Z44"/>
  <c r="Y44"/>
  <c r="X44"/>
  <c r="W44"/>
  <c r="U44"/>
  <c r="S44"/>
  <c r="R44"/>
  <c r="AB44" s="1"/>
  <c r="Q44"/>
  <c r="N44"/>
  <c r="K44"/>
  <c r="J44"/>
  <c r="AA43"/>
  <c r="Z43"/>
  <c r="X43"/>
  <c r="W43"/>
  <c r="U43"/>
  <c r="S43"/>
  <c r="R43"/>
  <c r="AB43" s="1"/>
  <c r="Q43"/>
  <c r="N43"/>
  <c r="Y43" s="1"/>
  <c r="K43"/>
  <c r="J43"/>
  <c r="AA42"/>
  <c r="Z42"/>
  <c r="Y42"/>
  <c r="X42"/>
  <c r="W42"/>
  <c r="U42"/>
  <c r="S42"/>
  <c r="R42"/>
  <c r="AB42" s="1"/>
  <c r="Q42"/>
  <c r="N42"/>
  <c r="K42"/>
  <c r="J42"/>
  <c r="AA41"/>
  <c r="Z41"/>
  <c r="X41"/>
  <c r="W41"/>
  <c r="U41"/>
  <c r="S41"/>
  <c r="R41"/>
  <c r="AB41" s="1"/>
  <c r="Q41"/>
  <c r="N41"/>
  <c r="Y41" s="1"/>
  <c r="K41"/>
  <c r="J41"/>
  <c r="AA40"/>
  <c r="Z40"/>
  <c r="Y40"/>
  <c r="X40"/>
  <c r="W40"/>
  <c r="U40"/>
  <c r="S40"/>
  <c r="R40"/>
  <c r="AB40" s="1"/>
  <c r="Q40"/>
  <c r="N40"/>
  <c r="K40"/>
  <c r="J40"/>
  <c r="AA39"/>
  <c r="Z39"/>
  <c r="X39"/>
  <c r="W39"/>
  <c r="U39"/>
  <c r="S39"/>
  <c r="R39"/>
  <c r="AB39" s="1"/>
  <c r="Q39"/>
  <c r="N39"/>
  <c r="Y39" s="1"/>
  <c r="K39"/>
  <c r="J39"/>
  <c r="AA38"/>
  <c r="Z38"/>
  <c r="Y38"/>
  <c r="X38"/>
  <c r="W38"/>
  <c r="U38"/>
  <c r="S38"/>
  <c r="R38"/>
  <c r="AB38" s="1"/>
  <c r="Q38"/>
  <c r="N38"/>
  <c r="K38"/>
  <c r="J38"/>
  <c r="AA37"/>
  <c r="Z37"/>
  <c r="X37"/>
  <c r="W37"/>
  <c r="U37"/>
  <c r="S37"/>
  <c r="R37"/>
  <c r="AB37" s="1"/>
  <c r="Q37"/>
  <c r="N37"/>
  <c r="Y37" s="1"/>
  <c r="K37"/>
  <c r="J37"/>
  <c r="AA36"/>
  <c r="Z36"/>
  <c r="Y36"/>
  <c r="X36"/>
  <c r="W36"/>
  <c r="U36"/>
  <c r="S36"/>
  <c r="R36"/>
  <c r="AB36" s="1"/>
  <c r="Q36"/>
  <c r="N36"/>
  <c r="K36"/>
  <c r="J36"/>
  <c r="AA35"/>
  <c r="Z35"/>
  <c r="X35"/>
  <c r="W35"/>
  <c r="U35"/>
  <c r="S35"/>
  <c r="R35"/>
  <c r="AB35" s="1"/>
  <c r="Q35"/>
  <c r="N35"/>
  <c r="Y35" s="1"/>
  <c r="K35"/>
  <c r="J35"/>
  <c r="AA34"/>
  <c r="Z34"/>
  <c r="Y34"/>
  <c r="X34"/>
  <c r="W34"/>
  <c r="U34"/>
  <c r="S34"/>
  <c r="R34"/>
  <c r="AB34" s="1"/>
  <c r="Q34"/>
  <c r="N34"/>
  <c r="K34"/>
  <c r="J34"/>
  <c r="AA33"/>
  <c r="Z33"/>
  <c r="X33"/>
  <c r="W33"/>
  <c r="U33"/>
  <c r="S33"/>
  <c r="R33"/>
  <c r="AB33" s="1"/>
  <c r="Q33"/>
  <c r="N33"/>
  <c r="Y33" s="1"/>
  <c r="K33"/>
  <c r="J33"/>
  <c r="AA32"/>
  <c r="Z32"/>
  <c r="X32"/>
  <c r="W32"/>
  <c r="U32"/>
  <c r="S32"/>
  <c r="R32"/>
  <c r="AB32" s="1"/>
  <c r="Q32"/>
  <c r="N32"/>
  <c r="Y32" s="1"/>
  <c r="K32"/>
  <c r="J32"/>
  <c r="AA31"/>
  <c r="Z31"/>
  <c r="X31"/>
  <c r="W31"/>
  <c r="U31"/>
  <c r="S31"/>
  <c r="R31"/>
  <c r="AB31" s="1"/>
  <c r="Q31"/>
  <c r="N31"/>
  <c r="Y31" s="1"/>
  <c r="K31"/>
  <c r="J31"/>
  <c r="AA30"/>
  <c r="Z30"/>
  <c r="X30"/>
  <c r="W30"/>
  <c r="U30"/>
  <c r="S30"/>
  <c r="R30"/>
  <c r="AB30" s="1"/>
  <c r="Q30"/>
  <c r="N30"/>
  <c r="Y30" s="1"/>
  <c r="K30"/>
  <c r="J30"/>
  <c r="AA29"/>
  <c r="Z29"/>
  <c r="X29"/>
  <c r="W29"/>
  <c r="U29"/>
  <c r="S29"/>
  <c r="R29"/>
  <c r="AB29" s="1"/>
  <c r="Q29"/>
  <c r="N29"/>
  <c r="Y29" s="1"/>
  <c r="K29"/>
  <c r="J29"/>
  <c r="AA28"/>
  <c r="Z28"/>
  <c r="X28"/>
  <c r="W28"/>
  <c r="U28"/>
  <c r="S28"/>
  <c r="R28"/>
  <c r="AB28" s="1"/>
  <c r="Q28"/>
  <c r="N28"/>
  <c r="Y28" s="1"/>
  <c r="K28"/>
  <c r="J28"/>
  <c r="AA27"/>
  <c r="Z27"/>
  <c r="X27"/>
  <c r="W27"/>
  <c r="U27"/>
  <c r="S27"/>
  <c r="R27"/>
  <c r="AB27" s="1"/>
  <c r="Q27"/>
  <c r="N27"/>
  <c r="Y27" s="1"/>
  <c r="K27"/>
  <c r="J27"/>
  <c r="AA26"/>
  <c r="Z26"/>
  <c r="X26"/>
  <c r="W26"/>
  <c r="U26"/>
  <c r="S26"/>
  <c r="R26"/>
  <c r="AB26" s="1"/>
  <c r="Q26"/>
  <c r="N26"/>
  <c r="Y26" s="1"/>
  <c r="K26"/>
  <c r="J26"/>
  <c r="AA25"/>
  <c r="Z25"/>
  <c r="X25"/>
  <c r="W25"/>
  <c r="U25"/>
  <c r="S25"/>
  <c r="R25"/>
  <c r="AB25" s="1"/>
  <c r="Q25"/>
  <c r="N25"/>
  <c r="Y25" s="1"/>
  <c r="K25"/>
  <c r="J25"/>
  <c r="AA24"/>
  <c r="Z24"/>
  <c r="X24"/>
  <c r="W24"/>
  <c r="U24"/>
  <c r="S24"/>
  <c r="R24"/>
  <c r="AB24" s="1"/>
  <c r="Q24"/>
  <c r="N24"/>
  <c r="Y24" s="1"/>
  <c r="K24"/>
  <c r="J24"/>
  <c r="AA23"/>
  <c r="Z23"/>
  <c r="X23"/>
  <c r="W23"/>
  <c r="U23"/>
  <c r="S23"/>
  <c r="R23"/>
  <c r="AB23" s="1"/>
  <c r="Q23"/>
  <c r="N23"/>
  <c r="Y23" s="1"/>
  <c r="K23"/>
  <c r="J23"/>
  <c r="AA22"/>
  <c r="Z22"/>
  <c r="X22"/>
  <c r="W22"/>
  <c r="U22"/>
  <c r="S22"/>
  <c r="R22"/>
  <c r="AB22" s="1"/>
  <c r="Q22"/>
  <c r="N22"/>
  <c r="Y22" s="1"/>
  <c r="K22"/>
  <c r="J22"/>
  <c r="AA21"/>
  <c r="Z21"/>
  <c r="X21"/>
  <c r="W21"/>
  <c r="U21"/>
  <c r="S21"/>
  <c r="R21"/>
  <c r="AB21" s="1"/>
  <c r="Q21"/>
  <c r="N21"/>
  <c r="Y21" s="1"/>
  <c r="K21"/>
  <c r="J21"/>
  <c r="AA20"/>
  <c r="Z20"/>
  <c r="X20"/>
  <c r="W20"/>
  <c r="U20"/>
  <c r="S20"/>
  <c r="R20"/>
  <c r="AB20" s="1"/>
  <c r="Q20"/>
  <c r="N20"/>
  <c r="Y20" s="1"/>
  <c r="K20"/>
  <c r="J20"/>
  <c r="AA19"/>
  <c r="Z19"/>
  <c r="X19"/>
  <c r="W19"/>
  <c r="U19"/>
  <c r="S19"/>
  <c r="R19"/>
  <c r="AB19" s="1"/>
  <c r="Q19"/>
  <c r="N19"/>
  <c r="Y19" s="1"/>
  <c r="K19"/>
  <c r="J19"/>
  <c r="AA18"/>
  <c r="Z18"/>
  <c r="X18"/>
  <c r="W18"/>
  <c r="U18"/>
  <c r="S18"/>
  <c r="R18"/>
  <c r="AB18" s="1"/>
  <c r="Q18"/>
  <c r="N18"/>
  <c r="Y18" s="1"/>
  <c r="K18"/>
  <c r="J18"/>
  <c r="AA17"/>
  <c r="Z17"/>
  <c r="X17"/>
  <c r="W17"/>
  <c r="U17"/>
  <c r="S17"/>
  <c r="R17"/>
  <c r="AB17" s="1"/>
  <c r="Q17"/>
  <c r="N17"/>
  <c r="Y17" s="1"/>
  <c r="K17"/>
  <c r="J17"/>
  <c r="AA16"/>
  <c r="Z16"/>
  <c r="X16"/>
  <c r="W16"/>
  <c r="U16"/>
  <c r="S16"/>
  <c r="R16"/>
  <c r="AB16" s="1"/>
  <c r="Q16"/>
  <c r="N16"/>
  <c r="Y16" s="1"/>
  <c r="K16"/>
  <c r="J16"/>
  <c r="AA15"/>
  <c r="Z15"/>
  <c r="X15"/>
  <c r="W15"/>
  <c r="U15"/>
  <c r="S15"/>
  <c r="R15"/>
  <c r="AB15" s="1"/>
  <c r="Q15"/>
  <c r="N15"/>
  <c r="Y15" s="1"/>
  <c r="K15"/>
  <c r="J15"/>
  <c r="AA14"/>
  <c r="Z14"/>
  <c r="X14"/>
  <c r="W14"/>
  <c r="U14"/>
  <c r="S14"/>
  <c r="R14"/>
  <c r="AB14" s="1"/>
  <c r="Q14"/>
  <c r="N14"/>
  <c r="Y14" s="1"/>
  <c r="K14"/>
  <c r="J14"/>
  <c r="AA13"/>
  <c r="Z13"/>
  <c r="X13"/>
  <c r="W13"/>
  <c r="U13"/>
  <c r="S13"/>
  <c r="R13"/>
  <c r="AB13" s="1"/>
  <c r="Q13"/>
  <c r="N13"/>
  <c r="Y13" s="1"/>
  <c r="K13"/>
  <c r="J13"/>
  <c r="AA12"/>
  <c r="Z12"/>
  <c r="X12"/>
  <c r="W12"/>
  <c r="U12"/>
  <c r="S12"/>
  <c r="R12"/>
  <c r="AB12" s="1"/>
  <c r="Q12"/>
  <c r="N12"/>
  <c r="Y12" s="1"/>
  <c r="K12"/>
  <c r="J12"/>
  <c r="AA11"/>
  <c r="Z11"/>
  <c r="X11"/>
  <c r="W11"/>
  <c r="U11"/>
  <c r="S11"/>
  <c r="R11"/>
  <c r="AB11" s="1"/>
  <c r="Q11"/>
  <c r="N11"/>
  <c r="Y11" s="1"/>
  <c r="K11"/>
  <c r="J11"/>
  <c r="AA10"/>
  <c r="Z10"/>
  <c r="X10"/>
  <c r="W10"/>
  <c r="U10"/>
  <c r="S10"/>
  <c r="R10"/>
  <c r="AB10" s="1"/>
  <c r="Q10"/>
  <c r="N10"/>
  <c r="Y10" s="1"/>
  <c r="K10"/>
  <c r="J10"/>
  <c r="AA9"/>
  <c r="Z9"/>
  <c r="X9"/>
  <c r="W9"/>
  <c r="U9"/>
  <c r="S9"/>
  <c r="R9"/>
  <c r="AB9" s="1"/>
  <c r="Q9"/>
  <c r="N9"/>
  <c r="Y9" s="1"/>
  <c r="K9"/>
  <c r="J9"/>
  <c r="AA8"/>
  <c r="Z8"/>
  <c r="X8"/>
  <c r="W8"/>
  <c r="U8"/>
  <c r="S8"/>
  <c r="R8"/>
  <c r="AB8" s="1"/>
  <c r="Q8"/>
  <c r="N8"/>
  <c r="Y8" s="1"/>
  <c r="K8"/>
  <c r="J8"/>
  <c r="W6"/>
  <c r="P6"/>
  <c r="Z6" s="1"/>
  <c r="M6"/>
  <c r="AA6" s="1"/>
  <c r="I6"/>
  <c r="N6" s="1"/>
  <c r="Y6" s="1"/>
  <c r="D6"/>
  <c r="J6" s="1"/>
  <c r="C6"/>
  <c r="K6" i="7" l="1"/>
  <c r="Q6"/>
  <c r="S6"/>
  <c r="R6"/>
  <c r="AB6" s="1"/>
  <c r="U6"/>
  <c r="J6" i="6"/>
  <c r="R6"/>
  <c r="AB6" s="1"/>
  <c r="U6"/>
  <c r="X6"/>
  <c r="K6"/>
  <c r="N6"/>
  <c r="Y6" s="1"/>
  <c r="R6" i="5"/>
  <c r="AB6" s="1"/>
  <c r="U6"/>
  <c r="X6"/>
  <c r="K6"/>
  <c r="Q6"/>
  <c r="S6"/>
  <c r="H9" i="4" l="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8"/>
  <c r="H6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8"/>
  <c r="E6"/>
  <c r="D303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8"/>
  <c r="D6"/>
  <c r="S14" i="3"/>
  <c r="P8"/>
  <c r="M6"/>
  <c r="W303" l="1"/>
  <c r="U303"/>
  <c r="T303"/>
  <c r="S303"/>
  <c r="P303"/>
  <c r="M303"/>
  <c r="L303"/>
  <c r="G303"/>
  <c r="W302"/>
  <c r="U302"/>
  <c r="T302"/>
  <c r="S302"/>
  <c r="P302"/>
  <c r="M302"/>
  <c r="L302"/>
  <c r="G302"/>
  <c r="W301"/>
  <c r="U301"/>
  <c r="T301"/>
  <c r="S301"/>
  <c r="P301"/>
  <c r="M301"/>
  <c r="L301"/>
  <c r="G301"/>
  <c r="W300"/>
  <c r="U300"/>
  <c r="T300"/>
  <c r="S300"/>
  <c r="P300"/>
  <c r="M300"/>
  <c r="L300"/>
  <c r="G300"/>
  <c r="W299"/>
  <c r="U299"/>
  <c r="T299"/>
  <c r="S299"/>
  <c r="P299"/>
  <c r="M299"/>
  <c r="L299"/>
  <c r="G299"/>
  <c r="W298"/>
  <c r="U298"/>
  <c r="T298"/>
  <c r="S298"/>
  <c r="P298"/>
  <c r="M298"/>
  <c r="L298"/>
  <c r="G298"/>
  <c r="W297"/>
  <c r="U297"/>
  <c r="T297"/>
  <c r="S297"/>
  <c r="P297"/>
  <c r="M297"/>
  <c r="L297"/>
  <c r="G297"/>
  <c r="W296"/>
  <c r="U296"/>
  <c r="T296"/>
  <c r="S296"/>
  <c r="P296"/>
  <c r="M296"/>
  <c r="L296"/>
  <c r="G296"/>
  <c r="W295"/>
  <c r="U295"/>
  <c r="T295"/>
  <c r="S295"/>
  <c r="P295"/>
  <c r="M295"/>
  <c r="L295"/>
  <c r="G295"/>
  <c r="W294"/>
  <c r="U294"/>
  <c r="T294"/>
  <c r="S294"/>
  <c r="P294"/>
  <c r="M294"/>
  <c r="L294"/>
  <c r="G294"/>
  <c r="W293"/>
  <c r="U293"/>
  <c r="T293"/>
  <c r="S293"/>
  <c r="P293"/>
  <c r="M293"/>
  <c r="L293"/>
  <c r="G293"/>
  <c r="W292"/>
  <c r="U292"/>
  <c r="T292"/>
  <c r="S292"/>
  <c r="P292"/>
  <c r="M292"/>
  <c r="L292"/>
  <c r="G292"/>
  <c r="W291"/>
  <c r="U291"/>
  <c r="T291"/>
  <c r="S291"/>
  <c r="P291"/>
  <c r="M291"/>
  <c r="L291"/>
  <c r="G291"/>
  <c r="W290"/>
  <c r="U290"/>
  <c r="T290"/>
  <c r="S290"/>
  <c r="P290"/>
  <c r="M290"/>
  <c r="L290"/>
  <c r="G290"/>
  <c r="W289"/>
  <c r="U289"/>
  <c r="T289"/>
  <c r="S289"/>
  <c r="P289"/>
  <c r="M289"/>
  <c r="L289"/>
  <c r="G289"/>
  <c r="W288"/>
  <c r="U288"/>
  <c r="T288"/>
  <c r="S288"/>
  <c r="P288"/>
  <c r="M288"/>
  <c r="L288"/>
  <c r="G288"/>
  <c r="W287"/>
  <c r="U287"/>
  <c r="T287"/>
  <c r="S287"/>
  <c r="P287"/>
  <c r="M287"/>
  <c r="L287"/>
  <c r="G287"/>
  <c r="W286"/>
  <c r="U286"/>
  <c r="T286"/>
  <c r="S286"/>
  <c r="P286"/>
  <c r="M286"/>
  <c r="L286"/>
  <c r="G286"/>
  <c r="W285"/>
  <c r="U285"/>
  <c r="T285"/>
  <c r="S285"/>
  <c r="P285"/>
  <c r="M285"/>
  <c r="L285"/>
  <c r="G285"/>
  <c r="W284"/>
  <c r="U284"/>
  <c r="T284"/>
  <c r="S284"/>
  <c r="P284"/>
  <c r="M284"/>
  <c r="L284"/>
  <c r="G284"/>
  <c r="W283"/>
  <c r="U283"/>
  <c r="T283"/>
  <c r="S283"/>
  <c r="P283"/>
  <c r="M283"/>
  <c r="L283"/>
  <c r="G283"/>
  <c r="W282"/>
  <c r="U282"/>
  <c r="T282"/>
  <c r="S282"/>
  <c r="P282"/>
  <c r="M282"/>
  <c r="L282"/>
  <c r="G282"/>
  <c r="W281"/>
  <c r="U281"/>
  <c r="T281"/>
  <c r="S281"/>
  <c r="P281"/>
  <c r="M281"/>
  <c r="L281"/>
  <c r="G281"/>
  <c r="W280"/>
  <c r="U280"/>
  <c r="T280"/>
  <c r="S280"/>
  <c r="P280"/>
  <c r="M280"/>
  <c r="L280"/>
  <c r="G280"/>
  <c r="W279"/>
  <c r="U279"/>
  <c r="T279"/>
  <c r="S279"/>
  <c r="P279"/>
  <c r="M279"/>
  <c r="L279"/>
  <c r="G279"/>
  <c r="W278"/>
  <c r="U278"/>
  <c r="T278"/>
  <c r="S278"/>
  <c r="P278"/>
  <c r="M278"/>
  <c r="L278"/>
  <c r="G278"/>
  <c r="W277"/>
  <c r="U277"/>
  <c r="T277"/>
  <c r="S277"/>
  <c r="P277"/>
  <c r="M277"/>
  <c r="L277"/>
  <c r="G277"/>
  <c r="W276"/>
  <c r="U276"/>
  <c r="T276"/>
  <c r="S276"/>
  <c r="P276"/>
  <c r="M276"/>
  <c r="L276"/>
  <c r="G276"/>
  <c r="W275"/>
  <c r="U275"/>
  <c r="T275"/>
  <c r="S275"/>
  <c r="P275"/>
  <c r="M275"/>
  <c r="L275"/>
  <c r="G275"/>
  <c r="W274"/>
  <c r="M274"/>
  <c r="G274"/>
  <c r="W273"/>
  <c r="U273"/>
  <c r="T273"/>
  <c r="S273"/>
  <c r="P273"/>
  <c r="M273"/>
  <c r="L273"/>
  <c r="G273"/>
  <c r="W272"/>
  <c r="U272"/>
  <c r="T272"/>
  <c r="S272"/>
  <c r="P272"/>
  <c r="M272"/>
  <c r="L272"/>
  <c r="G272"/>
  <c r="W271"/>
  <c r="U271"/>
  <c r="T271"/>
  <c r="S271"/>
  <c r="P271"/>
  <c r="M271"/>
  <c r="L271"/>
  <c r="G271"/>
  <c r="W270"/>
  <c r="U270"/>
  <c r="T270"/>
  <c r="S270"/>
  <c r="P270"/>
  <c r="M270"/>
  <c r="L270"/>
  <c r="G270"/>
  <c r="W269"/>
  <c r="U269"/>
  <c r="T269"/>
  <c r="S269"/>
  <c r="P269"/>
  <c r="M269"/>
  <c r="L269"/>
  <c r="G269"/>
  <c r="W268"/>
  <c r="U268"/>
  <c r="T268"/>
  <c r="S268"/>
  <c r="P268"/>
  <c r="M268"/>
  <c r="L268"/>
  <c r="G268"/>
  <c r="W267"/>
  <c r="U267"/>
  <c r="T267"/>
  <c r="S267"/>
  <c r="P267"/>
  <c r="M267"/>
  <c r="L267"/>
  <c r="G267"/>
  <c r="W266"/>
  <c r="U266"/>
  <c r="T266"/>
  <c r="S266"/>
  <c r="P266"/>
  <c r="M266"/>
  <c r="L266"/>
  <c r="G266"/>
  <c r="W265"/>
  <c r="U265"/>
  <c r="T265"/>
  <c r="S265"/>
  <c r="P265"/>
  <c r="M265"/>
  <c r="L265"/>
  <c r="G265"/>
  <c r="W264"/>
  <c r="U264"/>
  <c r="T264"/>
  <c r="S264"/>
  <c r="P264"/>
  <c r="M264"/>
  <c r="L264"/>
  <c r="G264"/>
  <c r="W263"/>
  <c r="U263"/>
  <c r="T263"/>
  <c r="S263"/>
  <c r="P263"/>
  <c r="M263"/>
  <c r="L263"/>
  <c r="G263"/>
  <c r="W262"/>
  <c r="U262"/>
  <c r="T262"/>
  <c r="S262"/>
  <c r="P262"/>
  <c r="M262"/>
  <c r="L262"/>
  <c r="G262"/>
  <c r="W261"/>
  <c r="U261"/>
  <c r="T261"/>
  <c r="S261"/>
  <c r="P261"/>
  <c r="M261"/>
  <c r="L261"/>
  <c r="G261"/>
  <c r="W260"/>
  <c r="U260"/>
  <c r="T260"/>
  <c r="S260"/>
  <c r="P260"/>
  <c r="M260"/>
  <c r="L260"/>
  <c r="G260"/>
  <c r="W259"/>
  <c r="U259"/>
  <c r="T259"/>
  <c r="S259"/>
  <c r="P259"/>
  <c r="M259"/>
  <c r="L259"/>
  <c r="G259"/>
  <c r="W258"/>
  <c r="U258"/>
  <c r="T258"/>
  <c r="S258"/>
  <c r="P258"/>
  <c r="M258"/>
  <c r="L258"/>
  <c r="G258"/>
  <c r="W257"/>
  <c r="U257"/>
  <c r="T257"/>
  <c r="S257"/>
  <c r="P257"/>
  <c r="M257"/>
  <c r="L257"/>
  <c r="G257"/>
  <c r="W256"/>
  <c r="U256"/>
  <c r="T256"/>
  <c r="S256"/>
  <c r="P256"/>
  <c r="M256"/>
  <c r="L256"/>
  <c r="G256"/>
  <c r="W255"/>
  <c r="U255"/>
  <c r="T255"/>
  <c r="S255"/>
  <c r="P255"/>
  <c r="M255"/>
  <c r="L255"/>
  <c r="G255"/>
  <c r="W254"/>
  <c r="U254"/>
  <c r="T254"/>
  <c r="S254"/>
  <c r="P254"/>
  <c r="M254"/>
  <c r="L254"/>
  <c r="G254"/>
  <c r="W253"/>
  <c r="U253"/>
  <c r="T253"/>
  <c r="S253"/>
  <c r="P253"/>
  <c r="M253"/>
  <c r="L253"/>
  <c r="G253"/>
  <c r="W252"/>
  <c r="U252"/>
  <c r="T252"/>
  <c r="S252"/>
  <c r="P252"/>
  <c r="M252"/>
  <c r="L252"/>
  <c r="G252"/>
  <c r="W251"/>
  <c r="U251"/>
  <c r="T251"/>
  <c r="S251"/>
  <c r="P251"/>
  <c r="M251"/>
  <c r="L251"/>
  <c r="G251"/>
  <c r="W250"/>
  <c r="U250"/>
  <c r="T250"/>
  <c r="S250"/>
  <c r="P250"/>
  <c r="M250"/>
  <c r="L250"/>
  <c r="G250"/>
  <c r="W249"/>
  <c r="U249"/>
  <c r="T249"/>
  <c r="S249"/>
  <c r="P249"/>
  <c r="M249"/>
  <c r="L249"/>
  <c r="G249"/>
  <c r="W248"/>
  <c r="U248"/>
  <c r="T248"/>
  <c r="S248"/>
  <c r="P248"/>
  <c r="M248"/>
  <c r="L248"/>
  <c r="G248"/>
  <c r="W247"/>
  <c r="U247"/>
  <c r="T247"/>
  <c r="S247"/>
  <c r="P247"/>
  <c r="M247"/>
  <c r="L247"/>
  <c r="G247"/>
  <c r="W246"/>
  <c r="U246"/>
  <c r="T246"/>
  <c r="S246"/>
  <c r="P246"/>
  <c r="M246"/>
  <c r="L246"/>
  <c r="G246"/>
  <c r="W245"/>
  <c r="U245"/>
  <c r="T245"/>
  <c r="S245"/>
  <c r="P245"/>
  <c r="M245"/>
  <c r="L245"/>
  <c r="G245"/>
  <c r="W244"/>
  <c r="U244"/>
  <c r="T244"/>
  <c r="S244"/>
  <c r="P244"/>
  <c r="M244"/>
  <c r="L244"/>
  <c r="G244"/>
  <c r="W243"/>
  <c r="U243"/>
  <c r="T243"/>
  <c r="S243"/>
  <c r="P243"/>
  <c r="M243"/>
  <c r="L243"/>
  <c r="G243"/>
  <c r="W242"/>
  <c r="U242"/>
  <c r="T242"/>
  <c r="S242"/>
  <c r="P242"/>
  <c r="M242"/>
  <c r="L242"/>
  <c r="G242"/>
  <c r="W241"/>
  <c r="U241"/>
  <c r="T241"/>
  <c r="S241"/>
  <c r="P241"/>
  <c r="M241"/>
  <c r="L241"/>
  <c r="G241"/>
  <c r="W240"/>
  <c r="U240"/>
  <c r="T240"/>
  <c r="S240"/>
  <c r="P240"/>
  <c r="M240"/>
  <c r="L240"/>
  <c r="G240"/>
  <c r="W239"/>
  <c r="U239"/>
  <c r="T239"/>
  <c r="S239"/>
  <c r="P239"/>
  <c r="M239"/>
  <c r="L239"/>
  <c r="G239"/>
  <c r="W238"/>
  <c r="U238"/>
  <c r="T238"/>
  <c r="S238"/>
  <c r="P238"/>
  <c r="M238"/>
  <c r="L238"/>
  <c r="G238"/>
  <c r="W237"/>
  <c r="U237"/>
  <c r="T237"/>
  <c r="S237"/>
  <c r="P237"/>
  <c r="M237"/>
  <c r="L237"/>
  <c r="G237"/>
  <c r="W236"/>
  <c r="U236"/>
  <c r="T236"/>
  <c r="S236"/>
  <c r="P236"/>
  <c r="M236"/>
  <c r="L236"/>
  <c r="G236"/>
  <c r="W235"/>
  <c r="U235"/>
  <c r="T235"/>
  <c r="S235"/>
  <c r="P235"/>
  <c r="M235"/>
  <c r="L235"/>
  <c r="G235"/>
  <c r="W234"/>
  <c r="U234"/>
  <c r="T234"/>
  <c r="S234"/>
  <c r="P234"/>
  <c r="M234"/>
  <c r="L234"/>
  <c r="G234"/>
  <c r="W233"/>
  <c r="U233"/>
  <c r="T233"/>
  <c r="S233"/>
  <c r="P233"/>
  <c r="M233"/>
  <c r="L233"/>
  <c r="G233"/>
  <c r="W232"/>
  <c r="U232"/>
  <c r="T232"/>
  <c r="S232"/>
  <c r="P232"/>
  <c r="M232"/>
  <c r="L232"/>
  <c r="G232"/>
  <c r="W231"/>
  <c r="U231"/>
  <c r="T231"/>
  <c r="S231"/>
  <c r="P231"/>
  <c r="M231"/>
  <c r="L231"/>
  <c r="G231"/>
  <c r="W230"/>
  <c r="U230"/>
  <c r="T230"/>
  <c r="S230"/>
  <c r="P230"/>
  <c r="M230"/>
  <c r="L230"/>
  <c r="G230"/>
  <c r="W229"/>
  <c r="U229"/>
  <c r="T229"/>
  <c r="S229"/>
  <c r="P229"/>
  <c r="M229"/>
  <c r="L229"/>
  <c r="G229"/>
  <c r="W228"/>
  <c r="U228"/>
  <c r="T228"/>
  <c r="S228"/>
  <c r="P228"/>
  <c r="M228"/>
  <c r="L228"/>
  <c r="G228"/>
  <c r="W227"/>
  <c r="U227"/>
  <c r="T227"/>
  <c r="S227"/>
  <c r="P227"/>
  <c r="M227"/>
  <c r="L227"/>
  <c r="G227"/>
  <c r="W226"/>
  <c r="U226"/>
  <c r="T226"/>
  <c r="S226"/>
  <c r="P226"/>
  <c r="M226"/>
  <c r="L226"/>
  <c r="G226"/>
  <c r="W225"/>
  <c r="U225"/>
  <c r="T225"/>
  <c r="S225"/>
  <c r="P225"/>
  <c r="M225"/>
  <c r="L225"/>
  <c r="G225"/>
  <c r="W224"/>
  <c r="U224"/>
  <c r="T224"/>
  <c r="S224"/>
  <c r="P224"/>
  <c r="M224"/>
  <c r="L224"/>
  <c r="G224"/>
  <c r="W223"/>
  <c r="U223"/>
  <c r="T223"/>
  <c r="S223"/>
  <c r="P223"/>
  <c r="M223"/>
  <c r="L223"/>
  <c r="G223"/>
  <c r="W222"/>
  <c r="U222"/>
  <c r="T222"/>
  <c r="S222"/>
  <c r="P222"/>
  <c r="M222"/>
  <c r="L222"/>
  <c r="G222"/>
  <c r="W221"/>
  <c r="U221"/>
  <c r="T221"/>
  <c r="S221"/>
  <c r="P221"/>
  <c r="M221"/>
  <c r="L221"/>
  <c r="G221"/>
  <c r="W220"/>
  <c r="U220"/>
  <c r="T220"/>
  <c r="S220"/>
  <c r="P220"/>
  <c r="M220"/>
  <c r="L220"/>
  <c r="G220"/>
  <c r="W219"/>
  <c r="U219"/>
  <c r="T219"/>
  <c r="S219"/>
  <c r="P219"/>
  <c r="M219"/>
  <c r="L219"/>
  <c r="G219"/>
  <c r="W218"/>
  <c r="U218"/>
  <c r="T218"/>
  <c r="S218"/>
  <c r="P218"/>
  <c r="M218"/>
  <c r="L218"/>
  <c r="G218"/>
  <c r="W217"/>
  <c r="U217"/>
  <c r="T217"/>
  <c r="S217"/>
  <c r="P217"/>
  <c r="M217"/>
  <c r="L217"/>
  <c r="G217"/>
  <c r="W216"/>
  <c r="U216"/>
  <c r="T216"/>
  <c r="S216"/>
  <c r="P216"/>
  <c r="M216"/>
  <c r="L216"/>
  <c r="G216"/>
  <c r="W215"/>
  <c r="U215"/>
  <c r="T215"/>
  <c r="S215"/>
  <c r="P215"/>
  <c r="M215"/>
  <c r="L215"/>
  <c r="G215"/>
  <c r="W214"/>
  <c r="U214"/>
  <c r="T214"/>
  <c r="S214"/>
  <c r="P214"/>
  <c r="M214"/>
  <c r="L214"/>
  <c r="G214"/>
  <c r="W213"/>
  <c r="U213"/>
  <c r="T213"/>
  <c r="S213"/>
  <c r="P213"/>
  <c r="M213"/>
  <c r="L213"/>
  <c r="G213"/>
  <c r="W212"/>
  <c r="U212"/>
  <c r="T212"/>
  <c r="S212"/>
  <c r="P212"/>
  <c r="M212"/>
  <c r="L212"/>
  <c r="G212"/>
  <c r="W211"/>
  <c r="U211"/>
  <c r="T211"/>
  <c r="S211"/>
  <c r="P211"/>
  <c r="M211"/>
  <c r="L211"/>
  <c r="G211"/>
  <c r="W210"/>
  <c r="U210"/>
  <c r="T210"/>
  <c r="S210"/>
  <c r="P210"/>
  <c r="M210"/>
  <c r="L210"/>
  <c r="G210"/>
  <c r="W209"/>
  <c r="U209"/>
  <c r="T209"/>
  <c r="S209"/>
  <c r="P209"/>
  <c r="M209"/>
  <c r="L209"/>
  <c r="G209"/>
  <c r="W208"/>
  <c r="U208"/>
  <c r="T208"/>
  <c r="S208"/>
  <c r="P208"/>
  <c r="M208"/>
  <c r="L208"/>
  <c r="G208"/>
  <c r="W207"/>
  <c r="U207"/>
  <c r="T207"/>
  <c r="S207"/>
  <c r="P207"/>
  <c r="M207"/>
  <c r="L207"/>
  <c r="G207"/>
  <c r="W206"/>
  <c r="U206"/>
  <c r="T206"/>
  <c r="S206"/>
  <c r="P206"/>
  <c r="M206"/>
  <c r="L206"/>
  <c r="G206"/>
  <c r="W205"/>
  <c r="U205"/>
  <c r="T205"/>
  <c r="S205"/>
  <c r="P205"/>
  <c r="M205"/>
  <c r="L205"/>
  <c r="G205"/>
  <c r="W204"/>
  <c r="U204"/>
  <c r="T204"/>
  <c r="S204"/>
  <c r="P204"/>
  <c r="M204"/>
  <c r="L204"/>
  <c r="G204"/>
  <c r="W203"/>
  <c r="U203"/>
  <c r="T203"/>
  <c r="S203"/>
  <c r="P203"/>
  <c r="M203"/>
  <c r="L203"/>
  <c r="G203"/>
  <c r="W202"/>
  <c r="U202"/>
  <c r="T202"/>
  <c r="S202"/>
  <c r="P202"/>
  <c r="M202"/>
  <c r="L202"/>
  <c r="G202"/>
  <c r="W201"/>
  <c r="U201"/>
  <c r="T201"/>
  <c r="S201"/>
  <c r="P201"/>
  <c r="M201"/>
  <c r="L201"/>
  <c r="G201"/>
  <c r="W200"/>
  <c r="U200"/>
  <c r="T200"/>
  <c r="S200"/>
  <c r="P200"/>
  <c r="M200"/>
  <c r="L200"/>
  <c r="G200"/>
  <c r="W199"/>
  <c r="U199"/>
  <c r="T199"/>
  <c r="S199"/>
  <c r="P199"/>
  <c r="M199"/>
  <c r="L199"/>
  <c r="G199"/>
  <c r="W198"/>
  <c r="U198"/>
  <c r="T198"/>
  <c r="S198"/>
  <c r="P198"/>
  <c r="M198"/>
  <c r="L198"/>
  <c r="G198"/>
  <c r="W197"/>
  <c r="U197"/>
  <c r="T197"/>
  <c r="S197"/>
  <c r="P197"/>
  <c r="M197"/>
  <c r="L197"/>
  <c r="G197"/>
  <c r="W196"/>
  <c r="U196"/>
  <c r="T196"/>
  <c r="S196"/>
  <c r="P196"/>
  <c r="M196"/>
  <c r="L196"/>
  <c r="G196"/>
  <c r="W195"/>
  <c r="U195"/>
  <c r="T195"/>
  <c r="S195"/>
  <c r="P195"/>
  <c r="M195"/>
  <c r="L195"/>
  <c r="G195"/>
  <c r="W194"/>
  <c r="U194"/>
  <c r="T194"/>
  <c r="S194"/>
  <c r="P194"/>
  <c r="M194"/>
  <c r="L194"/>
  <c r="G194"/>
  <c r="W193"/>
  <c r="U193"/>
  <c r="T193"/>
  <c r="S193"/>
  <c r="P193"/>
  <c r="M193"/>
  <c r="L193"/>
  <c r="G193"/>
  <c r="W192"/>
  <c r="U192"/>
  <c r="T192"/>
  <c r="S192"/>
  <c r="P192"/>
  <c r="M192"/>
  <c r="L192"/>
  <c r="G192"/>
  <c r="W191"/>
  <c r="U191"/>
  <c r="T191"/>
  <c r="S191"/>
  <c r="P191"/>
  <c r="M191"/>
  <c r="L191"/>
  <c r="G191"/>
  <c r="W190"/>
  <c r="U190"/>
  <c r="T190"/>
  <c r="S190"/>
  <c r="P190"/>
  <c r="M190"/>
  <c r="L190"/>
  <c r="G190"/>
  <c r="W189"/>
  <c r="U189"/>
  <c r="T189"/>
  <c r="S189"/>
  <c r="P189"/>
  <c r="M189"/>
  <c r="L189"/>
  <c r="G189"/>
  <c r="W188"/>
  <c r="U188"/>
  <c r="T188"/>
  <c r="S188"/>
  <c r="P188"/>
  <c r="M188"/>
  <c r="L188"/>
  <c r="G188"/>
  <c r="W187"/>
  <c r="U187"/>
  <c r="T187"/>
  <c r="S187"/>
  <c r="P187"/>
  <c r="M187"/>
  <c r="L187"/>
  <c r="G187"/>
  <c r="W186"/>
  <c r="U186"/>
  <c r="T186"/>
  <c r="S186"/>
  <c r="P186"/>
  <c r="M186"/>
  <c r="L186"/>
  <c r="G186"/>
  <c r="W185"/>
  <c r="U185"/>
  <c r="T185"/>
  <c r="S185"/>
  <c r="P185"/>
  <c r="M185"/>
  <c r="L185"/>
  <c r="G185"/>
  <c r="W184"/>
  <c r="U184"/>
  <c r="T184"/>
  <c r="S184"/>
  <c r="P184"/>
  <c r="M184"/>
  <c r="L184"/>
  <c r="G184"/>
  <c r="W183"/>
  <c r="U183"/>
  <c r="T183"/>
  <c r="S183"/>
  <c r="P183"/>
  <c r="M183"/>
  <c r="L183"/>
  <c r="G183"/>
  <c r="W182"/>
  <c r="U182"/>
  <c r="T182"/>
  <c r="S182"/>
  <c r="P182"/>
  <c r="M182"/>
  <c r="L182"/>
  <c r="G182"/>
  <c r="W181"/>
  <c r="U181"/>
  <c r="T181"/>
  <c r="S181"/>
  <c r="P181"/>
  <c r="M181"/>
  <c r="L181"/>
  <c r="G181"/>
  <c r="W180"/>
  <c r="U180"/>
  <c r="T180"/>
  <c r="S180"/>
  <c r="P180"/>
  <c r="M180"/>
  <c r="L180"/>
  <c r="G180"/>
  <c r="W179"/>
  <c r="U179"/>
  <c r="T179"/>
  <c r="S179"/>
  <c r="P179"/>
  <c r="M179"/>
  <c r="L179"/>
  <c r="G179"/>
  <c r="W178"/>
  <c r="U178"/>
  <c r="T178"/>
  <c r="S178"/>
  <c r="P178"/>
  <c r="M178"/>
  <c r="L178"/>
  <c r="G178"/>
  <c r="W177"/>
  <c r="U177"/>
  <c r="T177"/>
  <c r="S177"/>
  <c r="P177"/>
  <c r="M177"/>
  <c r="L177"/>
  <c r="G177"/>
  <c r="W176"/>
  <c r="U176"/>
  <c r="T176"/>
  <c r="S176"/>
  <c r="P176"/>
  <c r="M176"/>
  <c r="L176"/>
  <c r="G176"/>
  <c r="W175"/>
  <c r="U175"/>
  <c r="T175"/>
  <c r="S175"/>
  <c r="P175"/>
  <c r="M175"/>
  <c r="L175"/>
  <c r="G175"/>
  <c r="W174"/>
  <c r="U174"/>
  <c r="T174"/>
  <c r="S174"/>
  <c r="P174"/>
  <c r="M174"/>
  <c r="L174"/>
  <c r="G174"/>
  <c r="W173"/>
  <c r="U173"/>
  <c r="T173"/>
  <c r="S173"/>
  <c r="P173"/>
  <c r="M173"/>
  <c r="L173"/>
  <c r="G173"/>
  <c r="W172"/>
  <c r="U172"/>
  <c r="T172"/>
  <c r="S172"/>
  <c r="P172"/>
  <c r="M172"/>
  <c r="L172"/>
  <c r="G172"/>
  <c r="W171"/>
  <c r="U171"/>
  <c r="T171"/>
  <c r="S171"/>
  <c r="P171"/>
  <c r="M171"/>
  <c r="L171"/>
  <c r="G171"/>
  <c r="W170"/>
  <c r="U170"/>
  <c r="T170"/>
  <c r="S170"/>
  <c r="P170"/>
  <c r="M170"/>
  <c r="L170"/>
  <c r="G170"/>
  <c r="W169"/>
  <c r="U169"/>
  <c r="T169"/>
  <c r="S169"/>
  <c r="P169"/>
  <c r="M169"/>
  <c r="L169"/>
  <c r="G169"/>
  <c r="W168"/>
  <c r="U168"/>
  <c r="T168"/>
  <c r="S168"/>
  <c r="P168"/>
  <c r="M168"/>
  <c r="L168"/>
  <c r="G168"/>
  <c r="W167"/>
  <c r="U167"/>
  <c r="T167"/>
  <c r="S167"/>
  <c r="P167"/>
  <c r="M167"/>
  <c r="L167"/>
  <c r="G167"/>
  <c r="W166"/>
  <c r="U166"/>
  <c r="T166"/>
  <c r="S166"/>
  <c r="P166"/>
  <c r="M166"/>
  <c r="L166"/>
  <c r="G166"/>
  <c r="W165"/>
  <c r="U165"/>
  <c r="T165"/>
  <c r="S165"/>
  <c r="P165"/>
  <c r="M165"/>
  <c r="L165"/>
  <c r="G165"/>
  <c r="W164"/>
  <c r="U164"/>
  <c r="T164"/>
  <c r="S164"/>
  <c r="P164"/>
  <c r="M164"/>
  <c r="L164"/>
  <c r="G164"/>
  <c r="W163"/>
  <c r="U163"/>
  <c r="T163"/>
  <c r="S163"/>
  <c r="P163"/>
  <c r="M163"/>
  <c r="L163"/>
  <c r="G163"/>
  <c r="W162"/>
  <c r="U162"/>
  <c r="T162"/>
  <c r="S162"/>
  <c r="P162"/>
  <c r="M162"/>
  <c r="L162"/>
  <c r="G162"/>
  <c r="W161"/>
  <c r="U161"/>
  <c r="T161"/>
  <c r="S161"/>
  <c r="P161"/>
  <c r="M161"/>
  <c r="L161"/>
  <c r="G161"/>
  <c r="W160"/>
  <c r="U160"/>
  <c r="T160"/>
  <c r="S160"/>
  <c r="P160"/>
  <c r="M160"/>
  <c r="L160"/>
  <c r="G160"/>
  <c r="W159"/>
  <c r="U159"/>
  <c r="T159"/>
  <c r="S159"/>
  <c r="P159"/>
  <c r="M159"/>
  <c r="L159"/>
  <c r="G159"/>
  <c r="W158"/>
  <c r="U158"/>
  <c r="T158"/>
  <c r="S158"/>
  <c r="P158"/>
  <c r="M158"/>
  <c r="L158"/>
  <c r="G158"/>
  <c r="W157"/>
  <c r="U157"/>
  <c r="T157"/>
  <c r="S157"/>
  <c r="P157"/>
  <c r="M157"/>
  <c r="L157"/>
  <c r="G157"/>
  <c r="W156"/>
  <c r="U156"/>
  <c r="T156"/>
  <c r="S156"/>
  <c r="P156"/>
  <c r="M156"/>
  <c r="L156"/>
  <c r="G156"/>
  <c r="W155"/>
  <c r="U155"/>
  <c r="T155"/>
  <c r="S155"/>
  <c r="P155"/>
  <c r="M155"/>
  <c r="L155"/>
  <c r="G155"/>
  <c r="W154"/>
  <c r="U154"/>
  <c r="T154"/>
  <c r="S154"/>
  <c r="P154"/>
  <c r="M154"/>
  <c r="L154"/>
  <c r="G154"/>
  <c r="W153"/>
  <c r="U153"/>
  <c r="T153"/>
  <c r="S153"/>
  <c r="P153"/>
  <c r="M153"/>
  <c r="L153"/>
  <c r="G153"/>
  <c r="W152"/>
  <c r="U152"/>
  <c r="T152"/>
  <c r="S152"/>
  <c r="P152"/>
  <c r="M152"/>
  <c r="L152"/>
  <c r="G152"/>
  <c r="W151"/>
  <c r="U151"/>
  <c r="T151"/>
  <c r="S151"/>
  <c r="P151"/>
  <c r="M151"/>
  <c r="L151"/>
  <c r="G151"/>
  <c r="W150"/>
  <c r="U150"/>
  <c r="T150"/>
  <c r="S150"/>
  <c r="P150"/>
  <c r="M150"/>
  <c r="L150"/>
  <c r="G150"/>
  <c r="W149"/>
  <c r="U149"/>
  <c r="T149"/>
  <c r="S149"/>
  <c r="P149"/>
  <c r="M149"/>
  <c r="L149"/>
  <c r="G149"/>
  <c r="W148"/>
  <c r="U148"/>
  <c r="T148"/>
  <c r="S148"/>
  <c r="P148"/>
  <c r="M148"/>
  <c r="L148"/>
  <c r="G148"/>
  <c r="W147"/>
  <c r="U147"/>
  <c r="T147"/>
  <c r="S147"/>
  <c r="P147"/>
  <c r="M147"/>
  <c r="L147"/>
  <c r="G147"/>
  <c r="W146"/>
  <c r="U146"/>
  <c r="T146"/>
  <c r="S146"/>
  <c r="P146"/>
  <c r="M146"/>
  <c r="L146"/>
  <c r="G146"/>
  <c r="W145"/>
  <c r="U145"/>
  <c r="T145"/>
  <c r="S145"/>
  <c r="P145"/>
  <c r="M145"/>
  <c r="L145"/>
  <c r="G145"/>
  <c r="W144"/>
  <c r="U144"/>
  <c r="T144"/>
  <c r="S144"/>
  <c r="P144"/>
  <c r="M144"/>
  <c r="L144"/>
  <c r="G144"/>
  <c r="W143"/>
  <c r="U143"/>
  <c r="T143"/>
  <c r="S143"/>
  <c r="P143"/>
  <c r="M143"/>
  <c r="L143"/>
  <c r="G143"/>
  <c r="W142"/>
  <c r="U142"/>
  <c r="T142"/>
  <c r="S142"/>
  <c r="P142"/>
  <c r="M142"/>
  <c r="L142"/>
  <c r="G142"/>
  <c r="W141"/>
  <c r="U141"/>
  <c r="T141"/>
  <c r="S141"/>
  <c r="P141"/>
  <c r="M141"/>
  <c r="L141"/>
  <c r="G141"/>
  <c r="W140"/>
  <c r="U140"/>
  <c r="T140"/>
  <c r="S140"/>
  <c r="P140"/>
  <c r="M140"/>
  <c r="L140"/>
  <c r="G140"/>
  <c r="W139"/>
  <c r="U139"/>
  <c r="T139"/>
  <c r="S139"/>
  <c r="P139"/>
  <c r="M139"/>
  <c r="L139"/>
  <c r="G139"/>
  <c r="W138"/>
  <c r="U138"/>
  <c r="T138"/>
  <c r="S138"/>
  <c r="P138"/>
  <c r="M138"/>
  <c r="L138"/>
  <c r="G138"/>
  <c r="W137"/>
  <c r="U137"/>
  <c r="T137"/>
  <c r="S137"/>
  <c r="P137"/>
  <c r="M137"/>
  <c r="L137"/>
  <c r="G137"/>
  <c r="W136"/>
  <c r="U136"/>
  <c r="T136"/>
  <c r="S136"/>
  <c r="P136"/>
  <c r="M136"/>
  <c r="L136"/>
  <c r="G136"/>
  <c r="W135"/>
  <c r="U135"/>
  <c r="T135"/>
  <c r="S135"/>
  <c r="P135"/>
  <c r="M135"/>
  <c r="L135"/>
  <c r="G135"/>
  <c r="W134"/>
  <c r="U134"/>
  <c r="T134"/>
  <c r="S134"/>
  <c r="P134"/>
  <c r="M134"/>
  <c r="L134"/>
  <c r="G134"/>
  <c r="W133"/>
  <c r="U133"/>
  <c r="T133"/>
  <c r="S133"/>
  <c r="P133"/>
  <c r="M133"/>
  <c r="L133"/>
  <c r="G133"/>
  <c r="W132"/>
  <c r="U132"/>
  <c r="T132"/>
  <c r="S132"/>
  <c r="P132"/>
  <c r="M132"/>
  <c r="L132"/>
  <c r="G132"/>
  <c r="W131"/>
  <c r="U131"/>
  <c r="T131"/>
  <c r="S131"/>
  <c r="P131"/>
  <c r="M131"/>
  <c r="L131"/>
  <c r="G131"/>
  <c r="W130"/>
  <c r="U130"/>
  <c r="T130"/>
  <c r="S130"/>
  <c r="P130"/>
  <c r="M130"/>
  <c r="L130"/>
  <c r="G130"/>
  <c r="W129"/>
  <c r="U129"/>
  <c r="T129"/>
  <c r="S129"/>
  <c r="P129"/>
  <c r="M129"/>
  <c r="L129"/>
  <c r="G129"/>
  <c r="W128"/>
  <c r="U128"/>
  <c r="T128"/>
  <c r="S128"/>
  <c r="P128"/>
  <c r="M128"/>
  <c r="L128"/>
  <c r="G128"/>
  <c r="W127"/>
  <c r="U127"/>
  <c r="T127"/>
  <c r="S127"/>
  <c r="P127"/>
  <c r="M127"/>
  <c r="L127"/>
  <c r="G127"/>
  <c r="W126"/>
  <c r="U126"/>
  <c r="T126"/>
  <c r="S126"/>
  <c r="P126"/>
  <c r="M126"/>
  <c r="L126"/>
  <c r="G126"/>
  <c r="W125"/>
  <c r="U125"/>
  <c r="T125"/>
  <c r="S125"/>
  <c r="P125"/>
  <c r="M125"/>
  <c r="L125"/>
  <c r="G125"/>
  <c r="W124"/>
  <c r="U124"/>
  <c r="T124"/>
  <c r="S124"/>
  <c r="P124"/>
  <c r="M124"/>
  <c r="L124"/>
  <c r="G124"/>
  <c r="W123"/>
  <c r="U123"/>
  <c r="T123"/>
  <c r="S123"/>
  <c r="P123"/>
  <c r="M123"/>
  <c r="L123"/>
  <c r="G123"/>
  <c r="W122"/>
  <c r="U122"/>
  <c r="T122"/>
  <c r="S122"/>
  <c r="P122"/>
  <c r="M122"/>
  <c r="L122"/>
  <c r="G122"/>
  <c r="W121"/>
  <c r="U121"/>
  <c r="T121"/>
  <c r="S121"/>
  <c r="P121"/>
  <c r="M121"/>
  <c r="L121"/>
  <c r="G121"/>
  <c r="W120"/>
  <c r="U120"/>
  <c r="T120"/>
  <c r="S120"/>
  <c r="P120"/>
  <c r="M120"/>
  <c r="L120"/>
  <c r="G120"/>
  <c r="W119"/>
  <c r="U119"/>
  <c r="T119"/>
  <c r="S119"/>
  <c r="P119"/>
  <c r="M119"/>
  <c r="L119"/>
  <c r="G119"/>
  <c r="W118"/>
  <c r="U118"/>
  <c r="T118"/>
  <c r="S118"/>
  <c r="P118"/>
  <c r="M118"/>
  <c r="L118"/>
  <c r="G118"/>
  <c r="W117"/>
  <c r="U117"/>
  <c r="T117"/>
  <c r="S117"/>
  <c r="P117"/>
  <c r="M117"/>
  <c r="L117"/>
  <c r="G117"/>
  <c r="W116"/>
  <c r="U116"/>
  <c r="T116"/>
  <c r="S116"/>
  <c r="P116"/>
  <c r="M116"/>
  <c r="L116"/>
  <c r="G116"/>
  <c r="W115"/>
  <c r="U115"/>
  <c r="T115"/>
  <c r="S115"/>
  <c r="P115"/>
  <c r="M115"/>
  <c r="L115"/>
  <c r="G115"/>
  <c r="W114"/>
  <c r="U114"/>
  <c r="T114"/>
  <c r="S114"/>
  <c r="P114"/>
  <c r="M114"/>
  <c r="L114"/>
  <c r="G114"/>
  <c r="W113"/>
  <c r="U113"/>
  <c r="T113"/>
  <c r="S113"/>
  <c r="P113"/>
  <c r="M113"/>
  <c r="L113"/>
  <c r="G113"/>
  <c r="W112"/>
  <c r="U112"/>
  <c r="T112"/>
  <c r="S112"/>
  <c r="P112"/>
  <c r="M112"/>
  <c r="L112"/>
  <c r="G112"/>
  <c r="W111"/>
  <c r="U111"/>
  <c r="T111"/>
  <c r="S111"/>
  <c r="P111"/>
  <c r="M111"/>
  <c r="L111"/>
  <c r="G111"/>
  <c r="W110"/>
  <c r="U110"/>
  <c r="T110"/>
  <c r="S110"/>
  <c r="P110"/>
  <c r="M110"/>
  <c r="L110"/>
  <c r="G110"/>
  <c r="W109"/>
  <c r="U109"/>
  <c r="T109"/>
  <c r="S109"/>
  <c r="P109"/>
  <c r="M109"/>
  <c r="L109"/>
  <c r="G109"/>
  <c r="W108"/>
  <c r="U108"/>
  <c r="T108"/>
  <c r="S108"/>
  <c r="P108"/>
  <c r="M108"/>
  <c r="L108"/>
  <c r="G108"/>
  <c r="W107"/>
  <c r="U107"/>
  <c r="T107"/>
  <c r="S107"/>
  <c r="P107"/>
  <c r="M107"/>
  <c r="L107"/>
  <c r="G107"/>
  <c r="W106"/>
  <c r="U106"/>
  <c r="T106"/>
  <c r="S106"/>
  <c r="P106"/>
  <c r="M106"/>
  <c r="L106"/>
  <c r="G106"/>
  <c r="W105"/>
  <c r="U105"/>
  <c r="T105"/>
  <c r="S105"/>
  <c r="P105"/>
  <c r="M105"/>
  <c r="L105"/>
  <c r="G105"/>
  <c r="W104"/>
  <c r="U104"/>
  <c r="T104"/>
  <c r="S104"/>
  <c r="P104"/>
  <c r="M104"/>
  <c r="L104"/>
  <c r="G104"/>
  <c r="W103"/>
  <c r="U103"/>
  <c r="T103"/>
  <c r="S103"/>
  <c r="P103"/>
  <c r="M103"/>
  <c r="L103"/>
  <c r="G103"/>
  <c r="W102"/>
  <c r="U102"/>
  <c r="T102"/>
  <c r="S102"/>
  <c r="P102"/>
  <c r="M102"/>
  <c r="L102"/>
  <c r="G102"/>
  <c r="W101"/>
  <c r="U101"/>
  <c r="T101"/>
  <c r="S101"/>
  <c r="P101"/>
  <c r="M101"/>
  <c r="L101"/>
  <c r="G101"/>
  <c r="W100"/>
  <c r="U100"/>
  <c r="T100"/>
  <c r="S100"/>
  <c r="P100"/>
  <c r="M100"/>
  <c r="L100"/>
  <c r="G100"/>
  <c r="W99"/>
  <c r="U99"/>
  <c r="T99"/>
  <c r="S99"/>
  <c r="P99"/>
  <c r="M99"/>
  <c r="L99"/>
  <c r="G99"/>
  <c r="W98"/>
  <c r="U98"/>
  <c r="T98"/>
  <c r="S98"/>
  <c r="P98"/>
  <c r="M98"/>
  <c r="L98"/>
  <c r="G98"/>
  <c r="W97"/>
  <c r="U97"/>
  <c r="T97"/>
  <c r="S97"/>
  <c r="P97"/>
  <c r="M97"/>
  <c r="L97"/>
  <c r="G97"/>
  <c r="W96"/>
  <c r="U96"/>
  <c r="T96"/>
  <c r="S96"/>
  <c r="P96"/>
  <c r="M96"/>
  <c r="L96"/>
  <c r="G96"/>
  <c r="W95"/>
  <c r="U95"/>
  <c r="T95"/>
  <c r="S95"/>
  <c r="P95"/>
  <c r="M95"/>
  <c r="L95"/>
  <c r="G95"/>
  <c r="W94"/>
  <c r="U94"/>
  <c r="T94"/>
  <c r="S94"/>
  <c r="P94"/>
  <c r="M94"/>
  <c r="L94"/>
  <c r="G94"/>
  <c r="W93"/>
  <c r="U93"/>
  <c r="T93"/>
  <c r="S93"/>
  <c r="P93"/>
  <c r="M93"/>
  <c r="L93"/>
  <c r="G93"/>
  <c r="W92"/>
  <c r="U92"/>
  <c r="T92"/>
  <c r="S92"/>
  <c r="P92"/>
  <c r="M92"/>
  <c r="L92"/>
  <c r="G92"/>
  <c r="W91"/>
  <c r="U91"/>
  <c r="T91"/>
  <c r="S91"/>
  <c r="P91"/>
  <c r="M91"/>
  <c r="L91"/>
  <c r="G91"/>
  <c r="W90"/>
  <c r="U90"/>
  <c r="T90"/>
  <c r="S90"/>
  <c r="P90"/>
  <c r="M90"/>
  <c r="L90"/>
  <c r="G90"/>
  <c r="W89"/>
  <c r="U89"/>
  <c r="T89"/>
  <c r="S89"/>
  <c r="P89"/>
  <c r="M89"/>
  <c r="L89"/>
  <c r="G89"/>
  <c r="W88"/>
  <c r="U88"/>
  <c r="T88"/>
  <c r="S88"/>
  <c r="P88"/>
  <c r="M88"/>
  <c r="L88"/>
  <c r="G88"/>
  <c r="W87"/>
  <c r="U87"/>
  <c r="T87"/>
  <c r="S87"/>
  <c r="P87"/>
  <c r="M87"/>
  <c r="L87"/>
  <c r="G87"/>
  <c r="W86"/>
  <c r="U86"/>
  <c r="T86"/>
  <c r="S86"/>
  <c r="P86"/>
  <c r="M86"/>
  <c r="L86"/>
  <c r="G86"/>
  <c r="W85"/>
  <c r="U85"/>
  <c r="T85"/>
  <c r="S85"/>
  <c r="P85"/>
  <c r="M85"/>
  <c r="L85"/>
  <c r="G85"/>
  <c r="W84"/>
  <c r="U84"/>
  <c r="T84"/>
  <c r="S84"/>
  <c r="P84"/>
  <c r="M84"/>
  <c r="L84"/>
  <c r="G84"/>
  <c r="W83"/>
  <c r="U83"/>
  <c r="T83"/>
  <c r="S83"/>
  <c r="P83"/>
  <c r="M83"/>
  <c r="L83"/>
  <c r="G83"/>
  <c r="W82"/>
  <c r="U82"/>
  <c r="T82"/>
  <c r="S82"/>
  <c r="P82"/>
  <c r="M82"/>
  <c r="L82"/>
  <c r="G82"/>
  <c r="W81"/>
  <c r="U81"/>
  <c r="T81"/>
  <c r="S81"/>
  <c r="P81"/>
  <c r="M81"/>
  <c r="L81"/>
  <c r="G81"/>
  <c r="W80"/>
  <c r="U80"/>
  <c r="T80"/>
  <c r="S80"/>
  <c r="P80"/>
  <c r="M80"/>
  <c r="L80"/>
  <c r="G80"/>
  <c r="W79"/>
  <c r="U79"/>
  <c r="T79"/>
  <c r="S79"/>
  <c r="P79"/>
  <c r="M79"/>
  <c r="L79"/>
  <c r="G79"/>
  <c r="W78"/>
  <c r="U78"/>
  <c r="T78"/>
  <c r="S78"/>
  <c r="P78"/>
  <c r="M78"/>
  <c r="L78"/>
  <c r="G78"/>
  <c r="W77"/>
  <c r="U77"/>
  <c r="T77"/>
  <c r="S77"/>
  <c r="P77"/>
  <c r="M77"/>
  <c r="L77"/>
  <c r="G77"/>
  <c r="W76"/>
  <c r="U76"/>
  <c r="T76"/>
  <c r="S76"/>
  <c r="P76"/>
  <c r="M76"/>
  <c r="L76"/>
  <c r="G76"/>
  <c r="W75"/>
  <c r="U75"/>
  <c r="T75"/>
  <c r="S75"/>
  <c r="P75"/>
  <c r="M75"/>
  <c r="L75"/>
  <c r="G75"/>
  <c r="W74"/>
  <c r="U74"/>
  <c r="T74"/>
  <c r="S74"/>
  <c r="P74"/>
  <c r="M74"/>
  <c r="L74"/>
  <c r="G74"/>
  <c r="W73"/>
  <c r="U73"/>
  <c r="T73"/>
  <c r="S73"/>
  <c r="P73"/>
  <c r="M73"/>
  <c r="L73"/>
  <c r="G73"/>
  <c r="W72"/>
  <c r="U72"/>
  <c r="T72"/>
  <c r="S72"/>
  <c r="P72"/>
  <c r="M72"/>
  <c r="L72"/>
  <c r="G72"/>
  <c r="W71"/>
  <c r="U71"/>
  <c r="T71"/>
  <c r="S71"/>
  <c r="P71"/>
  <c r="M71"/>
  <c r="L71"/>
  <c r="G71"/>
  <c r="W70"/>
  <c r="U70"/>
  <c r="T70"/>
  <c r="S70"/>
  <c r="P70"/>
  <c r="M70"/>
  <c r="L70"/>
  <c r="G70"/>
  <c r="W69"/>
  <c r="U69"/>
  <c r="T69"/>
  <c r="S69"/>
  <c r="P69"/>
  <c r="M69"/>
  <c r="L69"/>
  <c r="G69"/>
  <c r="W68"/>
  <c r="U68"/>
  <c r="T68"/>
  <c r="S68"/>
  <c r="P68"/>
  <c r="M68"/>
  <c r="L68"/>
  <c r="G68"/>
  <c r="W67"/>
  <c r="U67"/>
  <c r="T67"/>
  <c r="S67"/>
  <c r="P67"/>
  <c r="M67"/>
  <c r="L67"/>
  <c r="G67"/>
  <c r="W66"/>
  <c r="U66"/>
  <c r="T66"/>
  <c r="S66"/>
  <c r="P66"/>
  <c r="M66"/>
  <c r="L66"/>
  <c r="G66"/>
  <c r="W65"/>
  <c r="U65"/>
  <c r="T65"/>
  <c r="S65"/>
  <c r="P65"/>
  <c r="M65"/>
  <c r="L65"/>
  <c r="G65"/>
  <c r="W64"/>
  <c r="U64"/>
  <c r="T64"/>
  <c r="S64"/>
  <c r="P64"/>
  <c r="M64"/>
  <c r="L64"/>
  <c r="G64"/>
  <c r="W63"/>
  <c r="U63"/>
  <c r="T63"/>
  <c r="S63"/>
  <c r="P63"/>
  <c r="M63"/>
  <c r="L63"/>
  <c r="G63"/>
  <c r="W62"/>
  <c r="U62"/>
  <c r="T62"/>
  <c r="S62"/>
  <c r="P62"/>
  <c r="M62"/>
  <c r="L62"/>
  <c r="G62"/>
  <c r="W61"/>
  <c r="U61"/>
  <c r="T61"/>
  <c r="S61"/>
  <c r="P61"/>
  <c r="M61"/>
  <c r="L61"/>
  <c r="G61"/>
  <c r="W60"/>
  <c r="U60"/>
  <c r="T60"/>
  <c r="S60"/>
  <c r="P60"/>
  <c r="M60"/>
  <c r="L60"/>
  <c r="G60"/>
  <c r="W59"/>
  <c r="U59"/>
  <c r="T59"/>
  <c r="S59"/>
  <c r="P59"/>
  <c r="M59"/>
  <c r="L59"/>
  <c r="G59"/>
  <c r="W58"/>
  <c r="U58"/>
  <c r="T58"/>
  <c r="S58"/>
  <c r="P58"/>
  <c r="M58"/>
  <c r="L58"/>
  <c r="G58"/>
  <c r="W57"/>
  <c r="U57"/>
  <c r="T57"/>
  <c r="S57"/>
  <c r="P57"/>
  <c r="M57"/>
  <c r="L57"/>
  <c r="G57"/>
  <c r="W56"/>
  <c r="U56"/>
  <c r="T56"/>
  <c r="S56"/>
  <c r="P56"/>
  <c r="M56"/>
  <c r="L56"/>
  <c r="G56"/>
  <c r="W55"/>
  <c r="U55"/>
  <c r="T55"/>
  <c r="S55"/>
  <c r="P55"/>
  <c r="M55"/>
  <c r="L55"/>
  <c r="G55"/>
  <c r="W54"/>
  <c r="U54"/>
  <c r="T54"/>
  <c r="S54"/>
  <c r="P54"/>
  <c r="M54"/>
  <c r="L54"/>
  <c r="G54"/>
  <c r="W53"/>
  <c r="U53"/>
  <c r="T53"/>
  <c r="S53"/>
  <c r="P53"/>
  <c r="M53"/>
  <c r="L53"/>
  <c r="G53"/>
  <c r="W52"/>
  <c r="U52"/>
  <c r="T52"/>
  <c r="S52"/>
  <c r="P52"/>
  <c r="M52"/>
  <c r="L52"/>
  <c r="G52"/>
  <c r="W51"/>
  <c r="U51"/>
  <c r="T51"/>
  <c r="S51"/>
  <c r="P51"/>
  <c r="M51"/>
  <c r="L51"/>
  <c r="G51"/>
  <c r="W50"/>
  <c r="U50"/>
  <c r="T50"/>
  <c r="S50"/>
  <c r="P50"/>
  <c r="M50"/>
  <c r="L50"/>
  <c r="G50"/>
  <c r="W49"/>
  <c r="U49"/>
  <c r="T49"/>
  <c r="S49"/>
  <c r="P49"/>
  <c r="M49"/>
  <c r="L49"/>
  <c r="G49"/>
  <c r="W48"/>
  <c r="U48"/>
  <c r="T48"/>
  <c r="S48"/>
  <c r="P48"/>
  <c r="M48"/>
  <c r="L48"/>
  <c r="G48"/>
  <c r="W47"/>
  <c r="U47"/>
  <c r="T47"/>
  <c r="S47"/>
  <c r="P47"/>
  <c r="M47"/>
  <c r="L47"/>
  <c r="G47"/>
  <c r="W46"/>
  <c r="U46"/>
  <c r="T46"/>
  <c r="S46"/>
  <c r="P46"/>
  <c r="M46"/>
  <c r="L46"/>
  <c r="G46"/>
  <c r="W45"/>
  <c r="U45"/>
  <c r="T45"/>
  <c r="S45"/>
  <c r="P45"/>
  <c r="M45"/>
  <c r="L45"/>
  <c r="G45"/>
  <c r="W44"/>
  <c r="U44"/>
  <c r="T44"/>
  <c r="S44"/>
  <c r="P44"/>
  <c r="M44"/>
  <c r="L44"/>
  <c r="G44"/>
  <c r="W43"/>
  <c r="U43"/>
  <c r="T43"/>
  <c r="S43"/>
  <c r="P43"/>
  <c r="M43"/>
  <c r="L43"/>
  <c r="G43"/>
  <c r="W42"/>
  <c r="U42"/>
  <c r="T42"/>
  <c r="S42"/>
  <c r="P42"/>
  <c r="M42"/>
  <c r="L42"/>
  <c r="G42"/>
  <c r="W41"/>
  <c r="U41"/>
  <c r="T41"/>
  <c r="S41"/>
  <c r="P41"/>
  <c r="M41"/>
  <c r="L41"/>
  <c r="G41"/>
  <c r="W40"/>
  <c r="U40"/>
  <c r="T40"/>
  <c r="S40"/>
  <c r="P40"/>
  <c r="M40"/>
  <c r="L40"/>
  <c r="G40"/>
  <c r="W39"/>
  <c r="U39"/>
  <c r="T39"/>
  <c r="S39"/>
  <c r="P39"/>
  <c r="M39"/>
  <c r="L39"/>
  <c r="G39"/>
  <c r="W38"/>
  <c r="U38"/>
  <c r="T38"/>
  <c r="S38"/>
  <c r="P38"/>
  <c r="M38"/>
  <c r="L38"/>
  <c r="G38"/>
  <c r="W37"/>
  <c r="U37"/>
  <c r="T37"/>
  <c r="S37"/>
  <c r="P37"/>
  <c r="M37"/>
  <c r="L37"/>
  <c r="G37"/>
  <c r="W36"/>
  <c r="U36"/>
  <c r="T36"/>
  <c r="S36"/>
  <c r="P36"/>
  <c r="M36"/>
  <c r="L36"/>
  <c r="G36"/>
  <c r="W35"/>
  <c r="U35"/>
  <c r="T35"/>
  <c r="S35"/>
  <c r="P35"/>
  <c r="M35"/>
  <c r="L35"/>
  <c r="G35"/>
  <c r="W34"/>
  <c r="U34"/>
  <c r="T34"/>
  <c r="S34"/>
  <c r="P34"/>
  <c r="M34"/>
  <c r="L34"/>
  <c r="G34"/>
  <c r="W33"/>
  <c r="U33"/>
  <c r="T33"/>
  <c r="S33"/>
  <c r="P33"/>
  <c r="M33"/>
  <c r="L33"/>
  <c r="G33"/>
  <c r="W32"/>
  <c r="U32"/>
  <c r="T32"/>
  <c r="S32"/>
  <c r="P32"/>
  <c r="M32"/>
  <c r="L32"/>
  <c r="G32"/>
  <c r="W31"/>
  <c r="U31"/>
  <c r="T31"/>
  <c r="S31"/>
  <c r="P31"/>
  <c r="M31"/>
  <c r="L31"/>
  <c r="G31"/>
  <c r="W30"/>
  <c r="U30"/>
  <c r="T30"/>
  <c r="S30"/>
  <c r="P30"/>
  <c r="M30"/>
  <c r="L30"/>
  <c r="G30"/>
  <c r="W29"/>
  <c r="U29"/>
  <c r="T29"/>
  <c r="S29"/>
  <c r="P29"/>
  <c r="M29"/>
  <c r="L29"/>
  <c r="G29"/>
  <c r="W28"/>
  <c r="U28"/>
  <c r="T28"/>
  <c r="S28"/>
  <c r="P28"/>
  <c r="M28"/>
  <c r="L28"/>
  <c r="G28"/>
  <c r="W27"/>
  <c r="U27"/>
  <c r="T27"/>
  <c r="S27"/>
  <c r="P27"/>
  <c r="M27"/>
  <c r="L27"/>
  <c r="G27"/>
  <c r="W26"/>
  <c r="U26"/>
  <c r="T26"/>
  <c r="S26"/>
  <c r="P26"/>
  <c r="M26"/>
  <c r="L26"/>
  <c r="G26"/>
  <c r="W25"/>
  <c r="U25"/>
  <c r="T25"/>
  <c r="S25"/>
  <c r="P25"/>
  <c r="M25"/>
  <c r="L25"/>
  <c r="G25"/>
  <c r="W24"/>
  <c r="U24"/>
  <c r="T24"/>
  <c r="S24"/>
  <c r="P24"/>
  <c r="M24"/>
  <c r="L24"/>
  <c r="G24"/>
  <c r="W23"/>
  <c r="U23"/>
  <c r="T23"/>
  <c r="S23"/>
  <c r="P23"/>
  <c r="M23"/>
  <c r="L23"/>
  <c r="G23"/>
  <c r="W22"/>
  <c r="U22"/>
  <c r="T22"/>
  <c r="S22"/>
  <c r="P22"/>
  <c r="M22"/>
  <c r="L22"/>
  <c r="G22"/>
  <c r="W21"/>
  <c r="U21"/>
  <c r="T21"/>
  <c r="S21"/>
  <c r="P21"/>
  <c r="M21"/>
  <c r="L21"/>
  <c r="G21"/>
  <c r="W20"/>
  <c r="U20"/>
  <c r="T20"/>
  <c r="S20"/>
  <c r="P20"/>
  <c r="M20"/>
  <c r="L20"/>
  <c r="G20"/>
  <c r="W19"/>
  <c r="U19"/>
  <c r="T19"/>
  <c r="S19"/>
  <c r="P19"/>
  <c r="M19"/>
  <c r="L19"/>
  <c r="G19"/>
  <c r="W18"/>
  <c r="U18"/>
  <c r="T18"/>
  <c r="S18"/>
  <c r="P18"/>
  <c r="M18"/>
  <c r="L18"/>
  <c r="G18"/>
  <c r="W17"/>
  <c r="U17"/>
  <c r="T17"/>
  <c r="S17"/>
  <c r="P17"/>
  <c r="M17"/>
  <c r="L17"/>
  <c r="G17"/>
  <c r="W16"/>
  <c r="U16"/>
  <c r="T16"/>
  <c r="S16"/>
  <c r="P16"/>
  <c r="M16"/>
  <c r="L16"/>
  <c r="G16"/>
  <c r="W15"/>
  <c r="U15"/>
  <c r="T15"/>
  <c r="S15"/>
  <c r="P15"/>
  <c r="M15"/>
  <c r="L15"/>
  <c r="G15"/>
  <c r="W14"/>
  <c r="U14"/>
  <c r="T14"/>
  <c r="P14"/>
  <c r="M14"/>
  <c r="L14"/>
  <c r="G14"/>
  <c r="W13"/>
  <c r="U13"/>
  <c r="T13"/>
  <c r="S13"/>
  <c r="P13"/>
  <c r="M13"/>
  <c r="L13"/>
  <c r="G13"/>
  <c r="W12"/>
  <c r="U12"/>
  <c r="T12"/>
  <c r="S12"/>
  <c r="P12"/>
  <c r="M12"/>
  <c r="L12"/>
  <c r="G12"/>
  <c r="W11"/>
  <c r="U11"/>
  <c r="T11"/>
  <c r="S11"/>
  <c r="P11"/>
  <c r="M11"/>
  <c r="L11"/>
  <c r="G11"/>
  <c r="W10"/>
  <c r="U10"/>
  <c r="T10"/>
  <c r="S10"/>
  <c r="P10"/>
  <c r="M10"/>
  <c r="L10"/>
  <c r="G10"/>
  <c r="W9"/>
  <c r="U9"/>
  <c r="T9"/>
  <c r="S9"/>
  <c r="P9"/>
  <c r="M9"/>
  <c r="L9"/>
  <c r="G9"/>
  <c r="W8"/>
  <c r="U8"/>
  <c r="T8"/>
  <c r="S8"/>
  <c r="M8"/>
  <c r="L8"/>
  <c r="G8"/>
  <c r="T6"/>
  <c r="R6"/>
  <c r="O6"/>
  <c r="W6" s="1"/>
  <c r="L6"/>
  <c r="K6"/>
  <c r="G6"/>
  <c r="F6"/>
  <c r="D6"/>
  <c r="C6"/>
  <c r="W9" i="1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8"/>
  <c r="W6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8"/>
  <c r="F6"/>
  <c r="P6" i="3" l="1"/>
  <c r="S6"/>
  <c r="U6"/>
  <c r="U303" i="1"/>
  <c r="T303"/>
  <c r="S303"/>
  <c r="P303"/>
  <c r="L303"/>
  <c r="U302"/>
  <c r="T302"/>
  <c r="S302"/>
  <c r="P302"/>
  <c r="L302"/>
  <c r="U301"/>
  <c r="T301"/>
  <c r="S301"/>
  <c r="P301"/>
  <c r="L301"/>
  <c r="U300"/>
  <c r="T300"/>
  <c r="S300"/>
  <c r="P300"/>
  <c r="L300"/>
  <c r="U299"/>
  <c r="T299"/>
  <c r="S299"/>
  <c r="P299"/>
  <c r="L299"/>
  <c r="U298"/>
  <c r="T298"/>
  <c r="S298"/>
  <c r="P298"/>
  <c r="L298"/>
  <c r="U297"/>
  <c r="T297"/>
  <c r="S297"/>
  <c r="P297"/>
  <c r="L297"/>
  <c r="U296"/>
  <c r="T296"/>
  <c r="S296"/>
  <c r="P296"/>
  <c r="L296"/>
  <c r="U295"/>
  <c r="T295"/>
  <c r="S295"/>
  <c r="P295"/>
  <c r="L295"/>
  <c r="U294"/>
  <c r="T294"/>
  <c r="S294"/>
  <c r="P294"/>
  <c r="L294"/>
  <c r="U293"/>
  <c r="T293"/>
  <c r="S293"/>
  <c r="P293"/>
  <c r="L293"/>
  <c r="U292"/>
  <c r="T292"/>
  <c r="S292"/>
  <c r="P292"/>
  <c r="L292"/>
  <c r="U291"/>
  <c r="T291"/>
  <c r="S291"/>
  <c r="P291"/>
  <c r="L291"/>
  <c r="U290"/>
  <c r="T290"/>
  <c r="S290"/>
  <c r="P290"/>
  <c r="L290"/>
  <c r="U289"/>
  <c r="T289"/>
  <c r="S289"/>
  <c r="P289"/>
  <c r="L289"/>
  <c r="U288"/>
  <c r="T288"/>
  <c r="S288"/>
  <c r="P288"/>
  <c r="L288"/>
  <c r="U287"/>
  <c r="T287"/>
  <c r="S287"/>
  <c r="P287"/>
  <c r="L287"/>
  <c r="U286"/>
  <c r="T286"/>
  <c r="S286"/>
  <c r="P286"/>
  <c r="L286"/>
  <c r="U285"/>
  <c r="T285"/>
  <c r="S285"/>
  <c r="P285"/>
  <c r="L285"/>
  <c r="U284"/>
  <c r="T284"/>
  <c r="S284"/>
  <c r="P284"/>
  <c r="L284"/>
  <c r="U283"/>
  <c r="T283"/>
  <c r="S283"/>
  <c r="P283"/>
  <c r="L283"/>
  <c r="U282"/>
  <c r="T282"/>
  <c r="S282"/>
  <c r="P282"/>
  <c r="L282"/>
  <c r="U281"/>
  <c r="T281"/>
  <c r="S281"/>
  <c r="P281"/>
  <c r="L281"/>
  <c r="U280"/>
  <c r="T280"/>
  <c r="S280"/>
  <c r="P280"/>
  <c r="L280"/>
  <c r="U279"/>
  <c r="T279"/>
  <c r="S279"/>
  <c r="P279"/>
  <c r="L279"/>
  <c r="U278"/>
  <c r="T278"/>
  <c r="S278"/>
  <c r="P278"/>
  <c r="L278"/>
  <c r="U277"/>
  <c r="T277"/>
  <c r="S277"/>
  <c r="P277"/>
  <c r="L277"/>
  <c r="U276"/>
  <c r="T276"/>
  <c r="S276"/>
  <c r="P276"/>
  <c r="L276"/>
  <c r="U275"/>
  <c r="T275"/>
  <c r="S275"/>
  <c r="P275"/>
  <c r="L275"/>
  <c r="U273"/>
  <c r="T273"/>
  <c r="S273"/>
  <c r="P273"/>
  <c r="L273"/>
  <c r="U272"/>
  <c r="T272"/>
  <c r="S272"/>
  <c r="P272"/>
  <c r="L272"/>
  <c r="U271"/>
  <c r="T271"/>
  <c r="S271"/>
  <c r="P271"/>
  <c r="L271"/>
  <c r="U270"/>
  <c r="T270"/>
  <c r="S270"/>
  <c r="P270"/>
  <c r="L270"/>
  <c r="U269"/>
  <c r="T269"/>
  <c r="S269"/>
  <c r="P269"/>
  <c r="L269"/>
  <c r="U268"/>
  <c r="T268"/>
  <c r="S268"/>
  <c r="P268"/>
  <c r="L268"/>
  <c r="U267"/>
  <c r="T267"/>
  <c r="S267"/>
  <c r="P267"/>
  <c r="L267"/>
  <c r="U266"/>
  <c r="T266"/>
  <c r="S266"/>
  <c r="P266"/>
  <c r="L266"/>
  <c r="U265"/>
  <c r="T265"/>
  <c r="S265"/>
  <c r="P265"/>
  <c r="L265"/>
  <c r="U264"/>
  <c r="T264"/>
  <c r="S264"/>
  <c r="P264"/>
  <c r="L264"/>
  <c r="U263"/>
  <c r="T263"/>
  <c r="S263"/>
  <c r="P263"/>
  <c r="L263"/>
  <c r="U262"/>
  <c r="T262"/>
  <c r="S262"/>
  <c r="P262"/>
  <c r="L262"/>
  <c r="U261"/>
  <c r="T261"/>
  <c r="S261"/>
  <c r="P261"/>
  <c r="L261"/>
  <c r="U260"/>
  <c r="T260"/>
  <c r="S260"/>
  <c r="P260"/>
  <c r="L260"/>
  <c r="U259"/>
  <c r="T259"/>
  <c r="S259"/>
  <c r="P259"/>
  <c r="L259"/>
  <c r="U258"/>
  <c r="T258"/>
  <c r="S258"/>
  <c r="P258"/>
  <c r="L258"/>
  <c r="U257"/>
  <c r="T257"/>
  <c r="S257"/>
  <c r="P257"/>
  <c r="L257"/>
  <c r="U256"/>
  <c r="T256"/>
  <c r="S256"/>
  <c r="P256"/>
  <c r="L256"/>
  <c r="U255"/>
  <c r="T255"/>
  <c r="S255"/>
  <c r="P255"/>
  <c r="L255"/>
  <c r="U254"/>
  <c r="T254"/>
  <c r="S254"/>
  <c r="P254"/>
  <c r="L254"/>
  <c r="U253"/>
  <c r="T253"/>
  <c r="S253"/>
  <c r="P253"/>
  <c r="L253"/>
  <c r="U252"/>
  <c r="T252"/>
  <c r="S252"/>
  <c r="P252"/>
  <c r="L252"/>
  <c r="U251"/>
  <c r="T251"/>
  <c r="S251"/>
  <c r="P251"/>
  <c r="L251"/>
  <c r="U250"/>
  <c r="T250"/>
  <c r="S250"/>
  <c r="P250"/>
  <c r="L250"/>
  <c r="U249"/>
  <c r="T249"/>
  <c r="S249"/>
  <c r="P249"/>
  <c r="L249"/>
  <c r="U248"/>
  <c r="T248"/>
  <c r="S248"/>
  <c r="P248"/>
  <c r="L248"/>
  <c r="U247"/>
  <c r="T247"/>
  <c r="S247"/>
  <c r="P247"/>
  <c r="L247"/>
  <c r="U246"/>
  <c r="T246"/>
  <c r="S246"/>
  <c r="P246"/>
  <c r="L246"/>
  <c r="U245"/>
  <c r="T245"/>
  <c r="S245"/>
  <c r="P245"/>
  <c r="L245"/>
  <c r="U244"/>
  <c r="T244"/>
  <c r="S244"/>
  <c r="P244"/>
  <c r="L244"/>
  <c r="U243"/>
  <c r="T243"/>
  <c r="S243"/>
  <c r="P243"/>
  <c r="L243"/>
  <c r="U242"/>
  <c r="T242"/>
  <c r="S242"/>
  <c r="P242"/>
  <c r="L242"/>
  <c r="U241"/>
  <c r="T241"/>
  <c r="S241"/>
  <c r="P241"/>
  <c r="L241"/>
  <c r="U240"/>
  <c r="T240"/>
  <c r="S240"/>
  <c r="P240"/>
  <c r="L240"/>
  <c r="U239"/>
  <c r="T239"/>
  <c r="S239"/>
  <c r="P239"/>
  <c r="L239"/>
  <c r="U238"/>
  <c r="T238"/>
  <c r="S238"/>
  <c r="P238"/>
  <c r="L238"/>
  <c r="U237"/>
  <c r="T237"/>
  <c r="S237"/>
  <c r="P237"/>
  <c r="L237"/>
  <c r="U236"/>
  <c r="T236"/>
  <c r="S236"/>
  <c r="P236"/>
  <c r="L236"/>
  <c r="U235"/>
  <c r="T235"/>
  <c r="S235"/>
  <c r="P235"/>
  <c r="L235"/>
  <c r="U234"/>
  <c r="T234"/>
  <c r="S234"/>
  <c r="P234"/>
  <c r="L234"/>
  <c r="U233"/>
  <c r="T233"/>
  <c r="S233"/>
  <c r="P233"/>
  <c r="L233"/>
  <c r="U232"/>
  <c r="T232"/>
  <c r="S232"/>
  <c r="P232"/>
  <c r="L232"/>
  <c r="U231"/>
  <c r="T231"/>
  <c r="S231"/>
  <c r="P231"/>
  <c r="L231"/>
  <c r="U230"/>
  <c r="T230"/>
  <c r="S230"/>
  <c r="P230"/>
  <c r="L230"/>
  <c r="U229"/>
  <c r="T229"/>
  <c r="S229"/>
  <c r="P229"/>
  <c r="L229"/>
  <c r="U228"/>
  <c r="T228"/>
  <c r="S228"/>
  <c r="P228"/>
  <c r="L228"/>
  <c r="U227"/>
  <c r="T227"/>
  <c r="S227"/>
  <c r="P227"/>
  <c r="L227"/>
  <c r="U226"/>
  <c r="T226"/>
  <c r="S226"/>
  <c r="P226"/>
  <c r="L226"/>
  <c r="U225"/>
  <c r="T225"/>
  <c r="S225"/>
  <c r="P225"/>
  <c r="L225"/>
  <c r="U224"/>
  <c r="T224"/>
  <c r="S224"/>
  <c r="P224"/>
  <c r="L224"/>
  <c r="U223"/>
  <c r="T223"/>
  <c r="S223"/>
  <c r="P223"/>
  <c r="L223"/>
  <c r="U222"/>
  <c r="T222"/>
  <c r="S222"/>
  <c r="P222"/>
  <c r="L222"/>
  <c r="U221"/>
  <c r="T221"/>
  <c r="S221"/>
  <c r="P221"/>
  <c r="L221"/>
  <c r="U220"/>
  <c r="T220"/>
  <c r="S220"/>
  <c r="P220"/>
  <c r="L220"/>
  <c r="U219"/>
  <c r="T219"/>
  <c r="S219"/>
  <c r="P219"/>
  <c r="L219"/>
  <c r="U218"/>
  <c r="T218"/>
  <c r="S218"/>
  <c r="P218"/>
  <c r="L218"/>
  <c r="U217"/>
  <c r="T217"/>
  <c r="S217"/>
  <c r="P217"/>
  <c r="L217"/>
  <c r="U216"/>
  <c r="T216"/>
  <c r="S216"/>
  <c r="P216"/>
  <c r="L216"/>
  <c r="U215"/>
  <c r="T215"/>
  <c r="S215"/>
  <c r="P215"/>
  <c r="L215"/>
  <c r="U214"/>
  <c r="T214"/>
  <c r="S214"/>
  <c r="P214"/>
  <c r="L214"/>
  <c r="U213"/>
  <c r="T213"/>
  <c r="S213"/>
  <c r="P213"/>
  <c r="L213"/>
  <c r="U212"/>
  <c r="T212"/>
  <c r="S212"/>
  <c r="P212"/>
  <c r="L212"/>
  <c r="U211"/>
  <c r="T211"/>
  <c r="S211"/>
  <c r="P211"/>
  <c r="L211"/>
  <c r="U210"/>
  <c r="T210"/>
  <c r="S210"/>
  <c r="P210"/>
  <c r="L210"/>
  <c r="U209"/>
  <c r="T209"/>
  <c r="S209"/>
  <c r="P209"/>
  <c r="L209"/>
  <c r="U208"/>
  <c r="T208"/>
  <c r="S208"/>
  <c r="P208"/>
  <c r="L208"/>
  <c r="U207"/>
  <c r="T207"/>
  <c r="S207"/>
  <c r="P207"/>
  <c r="L207"/>
  <c r="U206"/>
  <c r="T206"/>
  <c r="S206"/>
  <c r="P206"/>
  <c r="L206"/>
  <c r="U205"/>
  <c r="T205"/>
  <c r="S205"/>
  <c r="P205"/>
  <c r="L205"/>
  <c r="U204"/>
  <c r="T204"/>
  <c r="S204"/>
  <c r="P204"/>
  <c r="L204"/>
  <c r="U203"/>
  <c r="T203"/>
  <c r="S203"/>
  <c r="P203"/>
  <c r="L203"/>
  <c r="U202"/>
  <c r="T202"/>
  <c r="S202"/>
  <c r="P202"/>
  <c r="L202"/>
  <c r="U201"/>
  <c r="T201"/>
  <c r="S201"/>
  <c r="P201"/>
  <c r="L201"/>
  <c r="U200"/>
  <c r="T200"/>
  <c r="S200"/>
  <c r="P200"/>
  <c r="L200"/>
  <c r="U199"/>
  <c r="T199"/>
  <c r="S199"/>
  <c r="P199"/>
  <c r="L199"/>
  <c r="U198"/>
  <c r="T198"/>
  <c r="S198"/>
  <c r="P198"/>
  <c r="L198"/>
  <c r="U197"/>
  <c r="T197"/>
  <c r="S197"/>
  <c r="P197"/>
  <c r="L197"/>
  <c r="U196"/>
  <c r="T196"/>
  <c r="S196"/>
  <c r="P196"/>
  <c r="L196"/>
  <c r="U195"/>
  <c r="T195"/>
  <c r="S195"/>
  <c r="P195"/>
  <c r="L195"/>
  <c r="U194"/>
  <c r="T194"/>
  <c r="S194"/>
  <c r="P194"/>
  <c r="L194"/>
  <c r="U193"/>
  <c r="T193"/>
  <c r="S193"/>
  <c r="P193"/>
  <c r="L193"/>
  <c r="U192"/>
  <c r="T192"/>
  <c r="S192"/>
  <c r="P192"/>
  <c r="L192"/>
  <c r="U191"/>
  <c r="T191"/>
  <c r="S191"/>
  <c r="P191"/>
  <c r="L191"/>
  <c r="U190"/>
  <c r="T190"/>
  <c r="S190"/>
  <c r="P190"/>
  <c r="L190"/>
  <c r="U189"/>
  <c r="T189"/>
  <c r="S189"/>
  <c r="P189"/>
  <c r="L189"/>
  <c r="U188"/>
  <c r="T188"/>
  <c r="S188"/>
  <c r="P188"/>
  <c r="L188"/>
  <c r="U187"/>
  <c r="T187"/>
  <c r="S187"/>
  <c r="P187"/>
  <c r="L187"/>
  <c r="U186"/>
  <c r="T186"/>
  <c r="S186"/>
  <c r="P186"/>
  <c r="L186"/>
  <c r="U185"/>
  <c r="T185"/>
  <c r="S185"/>
  <c r="P185"/>
  <c r="L185"/>
  <c r="U184"/>
  <c r="T184"/>
  <c r="S184"/>
  <c r="P184"/>
  <c r="L184"/>
  <c r="U183"/>
  <c r="T183"/>
  <c r="S183"/>
  <c r="P183"/>
  <c r="L183"/>
  <c r="U182"/>
  <c r="T182"/>
  <c r="S182"/>
  <c r="P182"/>
  <c r="L182"/>
  <c r="U181"/>
  <c r="T181"/>
  <c r="S181"/>
  <c r="P181"/>
  <c r="L181"/>
  <c r="U180"/>
  <c r="T180"/>
  <c r="S180"/>
  <c r="P180"/>
  <c r="L180"/>
  <c r="U179"/>
  <c r="T179"/>
  <c r="S179"/>
  <c r="P179"/>
  <c r="L179"/>
  <c r="U178"/>
  <c r="T178"/>
  <c r="S178"/>
  <c r="P178"/>
  <c r="L178"/>
  <c r="U177"/>
  <c r="T177"/>
  <c r="S177"/>
  <c r="P177"/>
  <c r="L177"/>
  <c r="U176"/>
  <c r="T176"/>
  <c r="S176"/>
  <c r="P176"/>
  <c r="L176"/>
  <c r="U175"/>
  <c r="T175"/>
  <c r="S175"/>
  <c r="P175"/>
  <c r="L175"/>
  <c r="U174"/>
  <c r="T174"/>
  <c r="S174"/>
  <c r="P174"/>
  <c r="L174"/>
  <c r="U173"/>
  <c r="T173"/>
  <c r="S173"/>
  <c r="P173"/>
  <c r="L173"/>
  <c r="U172"/>
  <c r="T172"/>
  <c r="S172"/>
  <c r="P172"/>
  <c r="L172"/>
  <c r="U171"/>
  <c r="T171"/>
  <c r="S171"/>
  <c r="P171"/>
  <c r="L171"/>
  <c r="U170"/>
  <c r="T170"/>
  <c r="S170"/>
  <c r="P170"/>
  <c r="L170"/>
  <c r="U169"/>
  <c r="T169"/>
  <c r="S169"/>
  <c r="P169"/>
  <c r="L169"/>
  <c r="U168"/>
  <c r="T168"/>
  <c r="S168"/>
  <c r="P168"/>
  <c r="L168"/>
  <c r="U167"/>
  <c r="T167"/>
  <c r="S167"/>
  <c r="P167"/>
  <c r="L167"/>
  <c r="U166"/>
  <c r="T166"/>
  <c r="S166"/>
  <c r="P166"/>
  <c r="L166"/>
  <c r="U165"/>
  <c r="T165"/>
  <c r="S165"/>
  <c r="P165"/>
  <c r="L165"/>
  <c r="U164"/>
  <c r="T164"/>
  <c r="S164"/>
  <c r="P164"/>
  <c r="L164"/>
  <c r="U163"/>
  <c r="T163"/>
  <c r="S163"/>
  <c r="P163"/>
  <c r="L163"/>
  <c r="U162"/>
  <c r="T162"/>
  <c r="S162"/>
  <c r="P162"/>
  <c r="L162"/>
  <c r="U161"/>
  <c r="T161"/>
  <c r="S161"/>
  <c r="P161"/>
  <c r="L161"/>
  <c r="U160"/>
  <c r="T160"/>
  <c r="S160"/>
  <c r="P160"/>
  <c r="L160"/>
  <c r="U159"/>
  <c r="T159"/>
  <c r="S159"/>
  <c r="P159"/>
  <c r="L159"/>
  <c r="U158"/>
  <c r="T158"/>
  <c r="S158"/>
  <c r="P158"/>
  <c r="L158"/>
  <c r="U157"/>
  <c r="T157"/>
  <c r="S157"/>
  <c r="P157"/>
  <c r="L157"/>
  <c r="U156"/>
  <c r="T156"/>
  <c r="S156"/>
  <c r="P156"/>
  <c r="L156"/>
  <c r="U155"/>
  <c r="T155"/>
  <c r="S155"/>
  <c r="P155"/>
  <c r="L155"/>
  <c r="U154"/>
  <c r="T154"/>
  <c r="S154"/>
  <c r="P154"/>
  <c r="L154"/>
  <c r="U153"/>
  <c r="T153"/>
  <c r="S153"/>
  <c r="P153"/>
  <c r="L153"/>
  <c r="U152"/>
  <c r="T152"/>
  <c r="S152"/>
  <c r="P152"/>
  <c r="L152"/>
  <c r="U151"/>
  <c r="T151"/>
  <c r="S151"/>
  <c r="P151"/>
  <c r="L151"/>
  <c r="U150"/>
  <c r="T150"/>
  <c r="S150"/>
  <c r="P150"/>
  <c r="L150"/>
  <c r="U149"/>
  <c r="T149"/>
  <c r="S149"/>
  <c r="P149"/>
  <c r="L149"/>
  <c r="U148"/>
  <c r="T148"/>
  <c r="S148"/>
  <c r="P148"/>
  <c r="L148"/>
  <c r="U147"/>
  <c r="T147"/>
  <c r="S147"/>
  <c r="P147"/>
  <c r="L147"/>
  <c r="U146"/>
  <c r="T146"/>
  <c r="S146"/>
  <c r="P146"/>
  <c r="L146"/>
  <c r="U145"/>
  <c r="T145"/>
  <c r="S145"/>
  <c r="P145"/>
  <c r="L145"/>
  <c r="U144"/>
  <c r="T144"/>
  <c r="S144"/>
  <c r="P144"/>
  <c r="L144"/>
  <c r="U143"/>
  <c r="T143"/>
  <c r="S143"/>
  <c r="P143"/>
  <c r="L143"/>
  <c r="U142"/>
  <c r="T142"/>
  <c r="S142"/>
  <c r="P142"/>
  <c r="L142"/>
  <c r="U141"/>
  <c r="T141"/>
  <c r="S141"/>
  <c r="P141"/>
  <c r="L141"/>
  <c r="U140"/>
  <c r="T140"/>
  <c r="S140"/>
  <c r="P140"/>
  <c r="L140"/>
  <c r="U139"/>
  <c r="T139"/>
  <c r="S139"/>
  <c r="P139"/>
  <c r="L139"/>
  <c r="U138"/>
  <c r="T138"/>
  <c r="S138"/>
  <c r="P138"/>
  <c r="L138"/>
  <c r="U137"/>
  <c r="T137"/>
  <c r="S137"/>
  <c r="P137"/>
  <c r="L137"/>
  <c r="U136"/>
  <c r="T136"/>
  <c r="S136"/>
  <c r="P136"/>
  <c r="L136"/>
  <c r="U135"/>
  <c r="T135"/>
  <c r="S135"/>
  <c r="P135"/>
  <c r="L135"/>
  <c r="U134"/>
  <c r="T134"/>
  <c r="S134"/>
  <c r="P134"/>
  <c r="L134"/>
  <c r="U133"/>
  <c r="T133"/>
  <c r="S133"/>
  <c r="P133"/>
  <c r="L133"/>
  <c r="U132"/>
  <c r="T132"/>
  <c r="S132"/>
  <c r="P132"/>
  <c r="L132"/>
  <c r="U131"/>
  <c r="T131"/>
  <c r="S131"/>
  <c r="P131"/>
  <c r="L131"/>
  <c r="U130"/>
  <c r="T130"/>
  <c r="S130"/>
  <c r="P130"/>
  <c r="L130"/>
  <c r="U129"/>
  <c r="T129"/>
  <c r="S129"/>
  <c r="P129"/>
  <c r="L129"/>
  <c r="U128"/>
  <c r="T128"/>
  <c r="S128"/>
  <c r="P128"/>
  <c r="L128"/>
  <c r="U127"/>
  <c r="T127"/>
  <c r="S127"/>
  <c r="P127"/>
  <c r="L127"/>
  <c r="U126"/>
  <c r="T126"/>
  <c r="S126"/>
  <c r="P126"/>
  <c r="L126"/>
  <c r="U125"/>
  <c r="T125"/>
  <c r="S125"/>
  <c r="P125"/>
  <c r="L125"/>
  <c r="U124"/>
  <c r="T124"/>
  <c r="S124"/>
  <c r="P124"/>
  <c r="L124"/>
  <c r="U123"/>
  <c r="T123"/>
  <c r="S123"/>
  <c r="P123"/>
  <c r="L123"/>
  <c r="U122"/>
  <c r="T122"/>
  <c r="S122"/>
  <c r="P122"/>
  <c r="L122"/>
  <c r="U121"/>
  <c r="T121"/>
  <c r="S121"/>
  <c r="P121"/>
  <c r="L121"/>
  <c r="U120"/>
  <c r="T120"/>
  <c r="S120"/>
  <c r="P120"/>
  <c r="L120"/>
  <c r="U119"/>
  <c r="T119"/>
  <c r="S119"/>
  <c r="P119"/>
  <c r="L119"/>
  <c r="U118"/>
  <c r="T118"/>
  <c r="S118"/>
  <c r="P118"/>
  <c r="L118"/>
  <c r="U117"/>
  <c r="T117"/>
  <c r="S117"/>
  <c r="P117"/>
  <c r="L117"/>
  <c r="U116"/>
  <c r="T116"/>
  <c r="S116"/>
  <c r="P116"/>
  <c r="L116"/>
  <c r="U115"/>
  <c r="T115"/>
  <c r="S115"/>
  <c r="P115"/>
  <c r="L115"/>
  <c r="U114"/>
  <c r="T114"/>
  <c r="S114"/>
  <c r="P114"/>
  <c r="L114"/>
  <c r="U113"/>
  <c r="T113"/>
  <c r="S113"/>
  <c r="P113"/>
  <c r="L113"/>
  <c r="U112"/>
  <c r="T112"/>
  <c r="S112"/>
  <c r="P112"/>
  <c r="L112"/>
  <c r="U111"/>
  <c r="T111"/>
  <c r="S111"/>
  <c r="P111"/>
  <c r="L111"/>
  <c r="U110"/>
  <c r="T110"/>
  <c r="S110"/>
  <c r="P110"/>
  <c r="L110"/>
  <c r="U109"/>
  <c r="T109"/>
  <c r="S109"/>
  <c r="P109"/>
  <c r="L109"/>
  <c r="U108"/>
  <c r="T108"/>
  <c r="S108"/>
  <c r="P108"/>
  <c r="L108"/>
  <c r="U107"/>
  <c r="T107"/>
  <c r="S107"/>
  <c r="P107"/>
  <c r="L107"/>
  <c r="U106"/>
  <c r="T106"/>
  <c r="S106"/>
  <c r="P106"/>
  <c r="L106"/>
  <c r="U105"/>
  <c r="T105"/>
  <c r="S105"/>
  <c r="P105"/>
  <c r="L105"/>
  <c r="U104"/>
  <c r="T104"/>
  <c r="S104"/>
  <c r="P104"/>
  <c r="L104"/>
  <c r="U103"/>
  <c r="T103"/>
  <c r="S103"/>
  <c r="P103"/>
  <c r="L103"/>
  <c r="U102"/>
  <c r="T102"/>
  <c r="S102"/>
  <c r="P102"/>
  <c r="L102"/>
  <c r="U101"/>
  <c r="T101"/>
  <c r="S101"/>
  <c r="P101"/>
  <c r="L101"/>
  <c r="U100"/>
  <c r="T100"/>
  <c r="S100"/>
  <c r="P100"/>
  <c r="L100"/>
  <c r="U99"/>
  <c r="T99"/>
  <c r="S99"/>
  <c r="P99"/>
  <c r="L99"/>
  <c r="U98"/>
  <c r="T98"/>
  <c r="S98"/>
  <c r="P98"/>
  <c r="L98"/>
  <c r="U97"/>
  <c r="T97"/>
  <c r="S97"/>
  <c r="P97"/>
  <c r="L97"/>
  <c r="U96"/>
  <c r="T96"/>
  <c r="S96"/>
  <c r="P96"/>
  <c r="L96"/>
  <c r="U95"/>
  <c r="T95"/>
  <c r="S95"/>
  <c r="P95"/>
  <c r="L95"/>
  <c r="U94"/>
  <c r="T94"/>
  <c r="S94"/>
  <c r="P94"/>
  <c r="L94"/>
  <c r="U93"/>
  <c r="T93"/>
  <c r="S93"/>
  <c r="P93"/>
  <c r="L93"/>
  <c r="U92"/>
  <c r="T92"/>
  <c r="S92"/>
  <c r="P92"/>
  <c r="L92"/>
  <c r="U91"/>
  <c r="T91"/>
  <c r="S91"/>
  <c r="P91"/>
  <c r="L91"/>
  <c r="U90"/>
  <c r="T90"/>
  <c r="S90"/>
  <c r="P90"/>
  <c r="L90"/>
  <c r="U89"/>
  <c r="T89"/>
  <c r="S89"/>
  <c r="P89"/>
  <c r="L89"/>
  <c r="U88"/>
  <c r="T88"/>
  <c r="S88"/>
  <c r="P88"/>
  <c r="L88"/>
  <c r="U87"/>
  <c r="T87"/>
  <c r="S87"/>
  <c r="P87"/>
  <c r="L87"/>
  <c r="U86"/>
  <c r="T86"/>
  <c r="S86"/>
  <c r="P86"/>
  <c r="L86"/>
  <c r="U85"/>
  <c r="T85"/>
  <c r="S85"/>
  <c r="P85"/>
  <c r="L85"/>
  <c r="U84"/>
  <c r="T84"/>
  <c r="S84"/>
  <c r="P84"/>
  <c r="L84"/>
  <c r="U83"/>
  <c r="T83"/>
  <c r="S83"/>
  <c r="P83"/>
  <c r="L83"/>
  <c r="U82"/>
  <c r="T82"/>
  <c r="S82"/>
  <c r="P82"/>
  <c r="L82"/>
  <c r="U81"/>
  <c r="T81"/>
  <c r="S81"/>
  <c r="P81"/>
  <c r="L81"/>
  <c r="U80"/>
  <c r="T80"/>
  <c r="S80"/>
  <c r="P80"/>
  <c r="L80"/>
  <c r="U79"/>
  <c r="T79"/>
  <c r="S79"/>
  <c r="P79"/>
  <c r="L79"/>
  <c r="U78"/>
  <c r="T78"/>
  <c r="S78"/>
  <c r="P78"/>
  <c r="L78"/>
  <c r="U77"/>
  <c r="T77"/>
  <c r="S77"/>
  <c r="P77"/>
  <c r="L77"/>
  <c r="U76"/>
  <c r="T76"/>
  <c r="S76"/>
  <c r="P76"/>
  <c r="L76"/>
  <c r="U75"/>
  <c r="T75"/>
  <c r="S75"/>
  <c r="P75"/>
  <c r="L75"/>
  <c r="U74"/>
  <c r="T74"/>
  <c r="S74"/>
  <c r="P74"/>
  <c r="L74"/>
  <c r="U73"/>
  <c r="T73"/>
  <c r="S73"/>
  <c r="P73"/>
  <c r="L73"/>
  <c r="U72"/>
  <c r="T72"/>
  <c r="S72"/>
  <c r="P72"/>
  <c r="L72"/>
  <c r="U71"/>
  <c r="T71"/>
  <c r="S71"/>
  <c r="P71"/>
  <c r="L71"/>
  <c r="U70"/>
  <c r="T70"/>
  <c r="S70"/>
  <c r="P70"/>
  <c r="L70"/>
  <c r="U69"/>
  <c r="T69"/>
  <c r="S69"/>
  <c r="P69"/>
  <c r="L69"/>
  <c r="U68"/>
  <c r="T68"/>
  <c r="S68"/>
  <c r="P68"/>
  <c r="L68"/>
  <c r="U67"/>
  <c r="T67"/>
  <c r="S67"/>
  <c r="P67"/>
  <c r="L67"/>
  <c r="U66"/>
  <c r="T66"/>
  <c r="S66"/>
  <c r="P66"/>
  <c r="L66"/>
  <c r="U65"/>
  <c r="T65"/>
  <c r="S65"/>
  <c r="P65"/>
  <c r="L65"/>
  <c r="U64"/>
  <c r="T64"/>
  <c r="S64"/>
  <c r="P64"/>
  <c r="L64"/>
  <c r="U63"/>
  <c r="T63"/>
  <c r="S63"/>
  <c r="P63"/>
  <c r="L63"/>
  <c r="U62"/>
  <c r="T62"/>
  <c r="S62"/>
  <c r="P62"/>
  <c r="L62"/>
  <c r="U61"/>
  <c r="T61"/>
  <c r="S61"/>
  <c r="P61"/>
  <c r="L61"/>
  <c r="U60"/>
  <c r="T60"/>
  <c r="S60"/>
  <c r="P60"/>
  <c r="L60"/>
  <c r="U59"/>
  <c r="T59"/>
  <c r="S59"/>
  <c r="P59"/>
  <c r="L59"/>
  <c r="U58"/>
  <c r="T58"/>
  <c r="S58"/>
  <c r="P58"/>
  <c r="L58"/>
  <c r="U57"/>
  <c r="T57"/>
  <c r="S57"/>
  <c r="P57"/>
  <c r="L57"/>
  <c r="U56"/>
  <c r="T56"/>
  <c r="S56"/>
  <c r="P56"/>
  <c r="L56"/>
  <c r="U55"/>
  <c r="T55"/>
  <c r="S55"/>
  <c r="P55"/>
  <c r="L55"/>
  <c r="U54"/>
  <c r="T54"/>
  <c r="S54"/>
  <c r="P54"/>
  <c r="L54"/>
  <c r="U53"/>
  <c r="T53"/>
  <c r="S53"/>
  <c r="P53"/>
  <c r="L53"/>
  <c r="U52"/>
  <c r="T52"/>
  <c r="S52"/>
  <c r="P52"/>
  <c r="L52"/>
  <c r="U51"/>
  <c r="T51"/>
  <c r="S51"/>
  <c r="P51"/>
  <c r="L51"/>
  <c r="U50"/>
  <c r="T50"/>
  <c r="S50"/>
  <c r="P50"/>
  <c r="L50"/>
  <c r="U49"/>
  <c r="T49"/>
  <c r="S49"/>
  <c r="P49"/>
  <c r="L49"/>
  <c r="U48"/>
  <c r="T48"/>
  <c r="S48"/>
  <c r="P48"/>
  <c r="L48"/>
  <c r="U47"/>
  <c r="T47"/>
  <c r="S47"/>
  <c r="P47"/>
  <c r="L47"/>
  <c r="U46"/>
  <c r="T46"/>
  <c r="S46"/>
  <c r="P46"/>
  <c r="L46"/>
  <c r="U45"/>
  <c r="T45"/>
  <c r="S45"/>
  <c r="P45"/>
  <c r="L45"/>
  <c r="U44"/>
  <c r="T44"/>
  <c r="S44"/>
  <c r="P44"/>
  <c r="L44"/>
  <c r="U43"/>
  <c r="T43"/>
  <c r="S43"/>
  <c r="P43"/>
  <c r="L43"/>
  <c r="U42"/>
  <c r="T42"/>
  <c r="S42"/>
  <c r="P42"/>
  <c r="L42"/>
  <c r="U41"/>
  <c r="T41"/>
  <c r="S41"/>
  <c r="P41"/>
  <c r="L41"/>
  <c r="U40"/>
  <c r="T40"/>
  <c r="S40"/>
  <c r="P40"/>
  <c r="L40"/>
  <c r="U39"/>
  <c r="T39"/>
  <c r="S39"/>
  <c r="P39"/>
  <c r="L39"/>
  <c r="U38"/>
  <c r="T38"/>
  <c r="S38"/>
  <c r="P38"/>
  <c r="L38"/>
  <c r="U37"/>
  <c r="T37"/>
  <c r="S37"/>
  <c r="P37"/>
  <c r="L37"/>
  <c r="U36"/>
  <c r="T36"/>
  <c r="S36"/>
  <c r="P36"/>
  <c r="L36"/>
  <c r="U35"/>
  <c r="T35"/>
  <c r="S35"/>
  <c r="P35"/>
  <c r="L35"/>
  <c r="U34"/>
  <c r="T34"/>
  <c r="S34"/>
  <c r="P34"/>
  <c r="L34"/>
  <c r="U33"/>
  <c r="T33"/>
  <c r="S33"/>
  <c r="P33"/>
  <c r="L33"/>
  <c r="U32"/>
  <c r="T32"/>
  <c r="S32"/>
  <c r="P32"/>
  <c r="L32"/>
  <c r="U31"/>
  <c r="T31"/>
  <c r="S31"/>
  <c r="P31"/>
  <c r="L31"/>
  <c r="U30"/>
  <c r="T30"/>
  <c r="S30"/>
  <c r="P30"/>
  <c r="L30"/>
  <c r="U29"/>
  <c r="T29"/>
  <c r="S29"/>
  <c r="P29"/>
  <c r="L29"/>
  <c r="U28"/>
  <c r="T28"/>
  <c r="S28"/>
  <c r="P28"/>
  <c r="L28"/>
  <c r="U27"/>
  <c r="T27"/>
  <c r="S27"/>
  <c r="P27"/>
  <c r="L27"/>
  <c r="U26"/>
  <c r="T26"/>
  <c r="S26"/>
  <c r="P26"/>
  <c r="L26"/>
  <c r="U25"/>
  <c r="T25"/>
  <c r="S25"/>
  <c r="P25"/>
  <c r="L25"/>
  <c r="U24"/>
  <c r="T24"/>
  <c r="S24"/>
  <c r="P24"/>
  <c r="L24"/>
  <c r="U23"/>
  <c r="T23"/>
  <c r="S23"/>
  <c r="P23"/>
  <c r="L23"/>
  <c r="U22"/>
  <c r="T22"/>
  <c r="S22"/>
  <c r="P22"/>
  <c r="L22"/>
  <c r="U21"/>
  <c r="T21"/>
  <c r="S21"/>
  <c r="P21"/>
  <c r="L21"/>
  <c r="U20"/>
  <c r="T20"/>
  <c r="S20"/>
  <c r="P20"/>
  <c r="L20"/>
  <c r="U19"/>
  <c r="T19"/>
  <c r="S19"/>
  <c r="P19"/>
  <c r="L19"/>
  <c r="U18"/>
  <c r="T18"/>
  <c r="S18"/>
  <c r="P18"/>
  <c r="L18"/>
  <c r="U17"/>
  <c r="T17"/>
  <c r="S17"/>
  <c r="P17"/>
  <c r="L17"/>
  <c r="U16"/>
  <c r="T16"/>
  <c r="S16"/>
  <c r="P16"/>
  <c r="L16"/>
  <c r="U15"/>
  <c r="T15"/>
  <c r="S15"/>
  <c r="P15"/>
  <c r="L15"/>
  <c r="U14"/>
  <c r="T14"/>
  <c r="S14"/>
  <c r="P14"/>
  <c r="L14"/>
  <c r="U13"/>
  <c r="T13"/>
  <c r="S13"/>
  <c r="P13"/>
  <c r="L13"/>
  <c r="U12"/>
  <c r="T12"/>
  <c r="S12"/>
  <c r="P12"/>
  <c r="L12"/>
  <c r="U11"/>
  <c r="T11"/>
  <c r="S11"/>
  <c r="P11"/>
  <c r="L11"/>
  <c r="U10"/>
  <c r="T10"/>
  <c r="S10"/>
  <c r="P10"/>
  <c r="L10"/>
  <c r="U9"/>
  <c r="T9"/>
  <c r="S9"/>
  <c r="P9"/>
  <c r="L9"/>
  <c r="U8"/>
  <c r="T8"/>
  <c r="S8"/>
  <c r="P8"/>
  <c r="L8"/>
  <c r="R6"/>
  <c r="O6"/>
  <c r="K6"/>
  <c r="D6"/>
  <c r="G6" s="1"/>
  <c r="C6"/>
  <c r="U6" l="1"/>
  <c r="P6"/>
  <c r="T6"/>
  <c r="L6"/>
  <c r="S6"/>
</calcChain>
</file>

<file path=xl/sharedStrings.xml><?xml version="1.0" encoding="utf-8"?>
<sst xmlns="http://schemas.openxmlformats.org/spreadsheetml/2006/main" count="3784" uniqueCount="675">
  <si>
    <t>Basic Info</t>
  </si>
  <si>
    <t>2011 Current Law--Actuals</t>
  </si>
  <si>
    <t>(A)</t>
  </si>
  <si>
    <t>(B)</t>
  </si>
  <si>
    <t>(C)</t>
  </si>
  <si>
    <t>(E)</t>
  </si>
  <si>
    <t>(F)</t>
  </si>
  <si>
    <t>(G)</t>
  </si>
  <si>
    <t>(H)</t>
  </si>
  <si>
    <t>(I)</t>
  </si>
  <si>
    <t>(J)</t>
  </si>
  <si>
    <t>(K)</t>
  </si>
  <si>
    <t>District</t>
  </si>
  <si>
    <t>Adjusted Assessed Value (2010)</t>
  </si>
  <si>
    <t>2009-10 FTES</t>
  </si>
  <si>
    <t>2011 Max Levy Authority Per Student</t>
  </si>
  <si>
    <t>2011 Max LEA                  (if Eligible)</t>
  </si>
  <si>
    <r>
      <t>2010  Tax Rate</t>
    </r>
    <r>
      <rPr>
        <sz val="12"/>
        <rFont val="Calibri"/>
        <family val="2"/>
        <scheme val="minor"/>
      </rPr>
      <t xml:space="preserve"> (if at Max Authority and LEA) $1/$1,000</t>
    </r>
  </si>
  <si>
    <t>2011 Actual Levy  + LEA per Student</t>
  </si>
  <si>
    <r>
      <t xml:space="preserve">2011 Actual  Tax Rate </t>
    </r>
    <r>
      <rPr>
        <sz val="12"/>
        <rFont val="Calibri"/>
        <family val="2"/>
        <scheme val="minor"/>
      </rPr>
      <t>($1/    $1,000)</t>
    </r>
  </si>
  <si>
    <t>2011 Levy &amp; LEA as a % of 2011 Max Auth.</t>
  </si>
  <si>
    <t>State Total</t>
  </si>
  <si>
    <t>14005</t>
  </si>
  <si>
    <t>Aberdeen</t>
  </si>
  <si>
    <t>21226</t>
  </si>
  <si>
    <t>Adna</t>
  </si>
  <si>
    <t>22017</t>
  </si>
  <si>
    <t>Almira</t>
  </si>
  <si>
    <t>29103</t>
  </si>
  <si>
    <t>Anacortes</t>
  </si>
  <si>
    <t>31016</t>
  </si>
  <si>
    <t>Arlington</t>
  </si>
  <si>
    <t>02420</t>
  </si>
  <si>
    <t>Asotin-Anatone</t>
  </si>
  <si>
    <t>17408</t>
  </si>
  <si>
    <t>Auburn</t>
  </si>
  <si>
    <t>18303</t>
  </si>
  <si>
    <t>Bainbridge</t>
  </si>
  <si>
    <t>06119</t>
  </si>
  <si>
    <t>Battle Ground</t>
  </si>
  <si>
    <t>17405</t>
  </si>
  <si>
    <t>Bellevue</t>
  </si>
  <si>
    <t>37501</t>
  </si>
  <si>
    <t>Bellingham</t>
  </si>
  <si>
    <t>01122</t>
  </si>
  <si>
    <t>Benge</t>
  </si>
  <si>
    <t>27403</t>
  </si>
  <si>
    <t>Bethel</t>
  </si>
  <si>
    <t>20203</t>
  </si>
  <si>
    <t>Bickleton</t>
  </si>
  <si>
    <t>37503</t>
  </si>
  <si>
    <t>Blaine</t>
  </si>
  <si>
    <t>21234</t>
  </si>
  <si>
    <t>Boistfort</t>
  </si>
  <si>
    <t>18100</t>
  </si>
  <si>
    <t>Bremerton</t>
  </si>
  <si>
    <t>24111</t>
  </si>
  <si>
    <t>Brewster</t>
  </si>
  <si>
    <t>09075</t>
  </si>
  <si>
    <t>Bridgeport</t>
  </si>
  <si>
    <t>16046</t>
  </si>
  <si>
    <t>Brinnon</t>
  </si>
  <si>
    <t>29100</t>
  </si>
  <si>
    <t>Burlington Edison</t>
  </si>
  <si>
    <t>06117</t>
  </si>
  <si>
    <t>Camas</t>
  </si>
  <si>
    <t>05401</t>
  </si>
  <si>
    <t>Cape Flattery</t>
  </si>
  <si>
    <t>27019</t>
  </si>
  <si>
    <t>Carbonado</t>
  </si>
  <si>
    <t>04228</t>
  </si>
  <si>
    <t>Cascade</t>
  </si>
  <si>
    <t>04222</t>
  </si>
  <si>
    <t>Cashmere</t>
  </si>
  <si>
    <t>08401</t>
  </si>
  <si>
    <t>Castle Rock</t>
  </si>
  <si>
    <t>20215</t>
  </si>
  <si>
    <t>Centerville</t>
  </si>
  <si>
    <t>18401</t>
  </si>
  <si>
    <t>Central Kitsap</t>
  </si>
  <si>
    <t>32356</t>
  </si>
  <si>
    <t>Central Valley</t>
  </si>
  <si>
    <t>21401</t>
  </si>
  <si>
    <t>Centralia</t>
  </si>
  <si>
    <t>21302</t>
  </si>
  <si>
    <t>Chehalis</t>
  </si>
  <si>
    <t>32360</t>
  </si>
  <si>
    <t>Cheney</t>
  </si>
  <si>
    <t>33036</t>
  </si>
  <si>
    <t>Chewelah</t>
  </si>
  <si>
    <t>16049</t>
  </si>
  <si>
    <t>Chimacum</t>
  </si>
  <si>
    <t>02250</t>
  </si>
  <si>
    <t>Clarkston</t>
  </si>
  <si>
    <t>19404</t>
  </si>
  <si>
    <t>Cle Elum-Roslyn</t>
  </si>
  <si>
    <t>27400</t>
  </si>
  <si>
    <t>Clover Park</t>
  </si>
  <si>
    <t>38300</t>
  </si>
  <si>
    <t>Colfax</t>
  </si>
  <si>
    <t>36250</t>
  </si>
  <si>
    <t>College Place</t>
  </si>
  <si>
    <t>38306</t>
  </si>
  <si>
    <t>Colton</t>
  </si>
  <si>
    <t>33206</t>
  </si>
  <si>
    <t>Columbia (Stev)</t>
  </si>
  <si>
    <t>36400</t>
  </si>
  <si>
    <t>Columbia (Walla)</t>
  </si>
  <si>
    <t>33115</t>
  </si>
  <si>
    <t>Colville</t>
  </si>
  <si>
    <t>29011</t>
  </si>
  <si>
    <t>Concrete</t>
  </si>
  <si>
    <t>29317</t>
  </si>
  <si>
    <t>Conway</t>
  </si>
  <si>
    <t>14099</t>
  </si>
  <si>
    <t>Cosmopolis</t>
  </si>
  <si>
    <t>13151</t>
  </si>
  <si>
    <t>Coulee/Hartline</t>
  </si>
  <si>
    <t>15204</t>
  </si>
  <si>
    <t>Coupeville</t>
  </si>
  <si>
    <t>05313</t>
  </si>
  <si>
    <t>Crescent</t>
  </si>
  <si>
    <t>22073</t>
  </si>
  <si>
    <t>Creston</t>
  </si>
  <si>
    <t>10050</t>
  </si>
  <si>
    <t>Curlew</t>
  </si>
  <si>
    <t>26059</t>
  </si>
  <si>
    <t>Cusick</t>
  </si>
  <si>
    <t>19007</t>
  </si>
  <si>
    <t>Damman</t>
  </si>
  <si>
    <t>31330</t>
  </si>
  <si>
    <t>Darrington</t>
  </si>
  <si>
    <t>22207</t>
  </si>
  <si>
    <t>Davenport</t>
  </si>
  <si>
    <t>07002</t>
  </si>
  <si>
    <t>Dayton</t>
  </si>
  <si>
    <t>32414</t>
  </si>
  <si>
    <t>Deer Park</t>
  </si>
  <si>
    <t>27343</t>
  </si>
  <si>
    <t>Dieringer</t>
  </si>
  <si>
    <t>36101</t>
  </si>
  <si>
    <t>Dixie</t>
  </si>
  <si>
    <t>32361</t>
  </si>
  <si>
    <t>East Valley</t>
  </si>
  <si>
    <t>39090</t>
  </si>
  <si>
    <t>East Valley (Yak)</t>
  </si>
  <si>
    <t>09206</t>
  </si>
  <si>
    <t>Eastmont</t>
  </si>
  <si>
    <t>19028</t>
  </si>
  <si>
    <t>Easton</t>
  </si>
  <si>
    <t>27404</t>
  </si>
  <si>
    <t>Eatonville</t>
  </si>
  <si>
    <t>31015</t>
  </si>
  <si>
    <t>Edmonds</t>
  </si>
  <si>
    <t>19401</t>
  </si>
  <si>
    <t>Ellensburg</t>
  </si>
  <si>
    <t>14068</t>
  </si>
  <si>
    <t>Elma</t>
  </si>
  <si>
    <t>38308</t>
  </si>
  <si>
    <t>Endicott</t>
  </si>
  <si>
    <t>04127</t>
  </si>
  <si>
    <t>Entiat</t>
  </si>
  <si>
    <t>17216</t>
  </si>
  <si>
    <t>Enumclaw</t>
  </si>
  <si>
    <t>13165</t>
  </si>
  <si>
    <t>Ephrata</t>
  </si>
  <si>
    <t>21036</t>
  </si>
  <si>
    <t>Evaline</t>
  </si>
  <si>
    <t>31002</t>
  </si>
  <si>
    <t>Everett</t>
  </si>
  <si>
    <t>06114</t>
  </si>
  <si>
    <t>Evergreen (Clark)</t>
  </si>
  <si>
    <t>33205</t>
  </si>
  <si>
    <t>Evergreen (Stev)</t>
  </si>
  <si>
    <t>17210</t>
  </si>
  <si>
    <t>Federal Way</t>
  </si>
  <si>
    <t>37502</t>
  </si>
  <si>
    <t>Ferndale</t>
  </si>
  <si>
    <t>27417</t>
  </si>
  <si>
    <t>Fife</t>
  </si>
  <si>
    <t>03053</t>
  </si>
  <si>
    <t>Finley</t>
  </si>
  <si>
    <t>27402</t>
  </si>
  <si>
    <t>Franklin Pierce</t>
  </si>
  <si>
    <t>32358</t>
  </si>
  <si>
    <t>Freeman</t>
  </si>
  <si>
    <t>38302</t>
  </si>
  <si>
    <t>Garfield</t>
  </si>
  <si>
    <t>20401</t>
  </si>
  <si>
    <t>Glenwood</t>
  </si>
  <si>
    <t>20404</t>
  </si>
  <si>
    <t>Goldendale</t>
  </si>
  <si>
    <t>13301</t>
  </si>
  <si>
    <t>Grand Coulee Dam</t>
  </si>
  <si>
    <t>39200</t>
  </si>
  <si>
    <t>Grandview</t>
  </si>
  <si>
    <t>39204</t>
  </si>
  <si>
    <t>Granger</t>
  </si>
  <si>
    <t>31332</t>
  </si>
  <si>
    <t>Granite Falls</t>
  </si>
  <si>
    <t>23054</t>
  </si>
  <si>
    <t>Grapeview</t>
  </si>
  <si>
    <t>32312</t>
  </si>
  <si>
    <t>Great Northern</t>
  </si>
  <si>
    <t>06103</t>
  </si>
  <si>
    <t>Green Mountain</t>
  </si>
  <si>
    <t>34324</t>
  </si>
  <si>
    <t>Griffin</t>
  </si>
  <si>
    <t>22204</t>
  </si>
  <si>
    <t>Harrington</t>
  </si>
  <si>
    <t>39203</t>
  </si>
  <si>
    <t>Highland</t>
  </si>
  <si>
    <t>17401</t>
  </si>
  <si>
    <t>Highline</t>
  </si>
  <si>
    <t>06098</t>
  </si>
  <si>
    <t>Hockinson</t>
  </si>
  <si>
    <t>23404</t>
  </si>
  <si>
    <t>Hood Canal</t>
  </si>
  <si>
    <t>14028</t>
  </si>
  <si>
    <t>Hoquiam</t>
  </si>
  <si>
    <t>10070</t>
  </si>
  <si>
    <t>Inchelium</t>
  </si>
  <si>
    <t>31063</t>
  </si>
  <si>
    <t>Index</t>
  </si>
  <si>
    <t>17411</t>
  </si>
  <si>
    <t>Issaquah</t>
  </si>
  <si>
    <t>11056</t>
  </si>
  <si>
    <t>Kahlotus</t>
  </si>
  <si>
    <t>08402</t>
  </si>
  <si>
    <t>Kalama</t>
  </si>
  <si>
    <t>10003</t>
  </si>
  <si>
    <t>Keller</t>
  </si>
  <si>
    <t>08458</t>
  </si>
  <si>
    <t>Kelso</t>
  </si>
  <si>
    <t>03017</t>
  </si>
  <si>
    <t>Kennewick</t>
  </si>
  <si>
    <t>17415</t>
  </si>
  <si>
    <t>Kent</t>
  </si>
  <si>
    <t>33212</t>
  </si>
  <si>
    <t>Kettle Falls</t>
  </si>
  <si>
    <t>03052</t>
  </si>
  <si>
    <t>Kiona Benton</t>
  </si>
  <si>
    <t>19403</t>
  </si>
  <si>
    <t>Kittitas</t>
  </si>
  <si>
    <t>20402</t>
  </si>
  <si>
    <t>Klickitat</t>
  </si>
  <si>
    <t>29311</t>
  </si>
  <si>
    <t>La Conner</t>
  </si>
  <si>
    <t>06101</t>
  </si>
  <si>
    <t>Lacenter</t>
  </si>
  <si>
    <t>38126</t>
  </si>
  <si>
    <t>Lacrosse Joint</t>
  </si>
  <si>
    <t>04129</t>
  </si>
  <si>
    <t>Lake Chelan</t>
  </si>
  <si>
    <t>31004</t>
  </si>
  <si>
    <t>Lake Stevens</t>
  </si>
  <si>
    <t>17414</t>
  </si>
  <si>
    <t>Lake Washington</t>
  </si>
  <si>
    <t>31306</t>
  </si>
  <si>
    <t>Lakewood</t>
  </si>
  <si>
    <t>38264</t>
  </si>
  <si>
    <t>Lamont</t>
  </si>
  <si>
    <t>32362</t>
  </si>
  <si>
    <t>Liberty</t>
  </si>
  <si>
    <t>01158</t>
  </si>
  <si>
    <t>Lind</t>
  </si>
  <si>
    <t>08122</t>
  </si>
  <si>
    <t>Longview</t>
  </si>
  <si>
    <t>33183</t>
  </si>
  <si>
    <t>Loon Lake</t>
  </si>
  <si>
    <t>28144</t>
  </si>
  <si>
    <t>Lopez</t>
  </si>
  <si>
    <t>20406</t>
  </si>
  <si>
    <t>Lyle</t>
  </si>
  <si>
    <t>37504</t>
  </si>
  <si>
    <t>Lynden</t>
  </si>
  <si>
    <t>39120</t>
  </si>
  <si>
    <t>Mabton</t>
  </si>
  <si>
    <t>09207</t>
  </si>
  <si>
    <t>Mansfield</t>
  </si>
  <si>
    <t>04019</t>
  </si>
  <si>
    <t>Manson</t>
  </si>
  <si>
    <t>23311</t>
  </si>
  <si>
    <t>Mary M Knight</t>
  </si>
  <si>
    <t>33207</t>
  </si>
  <si>
    <t>Mary Walker</t>
  </si>
  <si>
    <t>31025</t>
  </si>
  <si>
    <t>Marysville</t>
  </si>
  <si>
    <t>14065</t>
  </si>
  <si>
    <t>Mc Cleary</t>
  </si>
  <si>
    <t>32354</t>
  </si>
  <si>
    <t>Mead</t>
  </si>
  <si>
    <t>32326</t>
  </si>
  <si>
    <t>Medical Lake</t>
  </si>
  <si>
    <t>17400</t>
  </si>
  <si>
    <t>Mercer Island</t>
  </si>
  <si>
    <t>37505</t>
  </si>
  <si>
    <t>Meridian</t>
  </si>
  <si>
    <t>24350</t>
  </si>
  <si>
    <t>Methow Valley</t>
  </si>
  <si>
    <t>30031</t>
  </si>
  <si>
    <t>Mill A</t>
  </si>
  <si>
    <t>31103</t>
  </si>
  <si>
    <t>Monroe</t>
  </si>
  <si>
    <t>14066</t>
  </si>
  <si>
    <t>Montesano</t>
  </si>
  <si>
    <t>21214</t>
  </si>
  <si>
    <t>Morton</t>
  </si>
  <si>
    <t>13161</t>
  </si>
  <si>
    <t>Moses Lake</t>
  </si>
  <si>
    <t>21206</t>
  </si>
  <si>
    <t>Mossyrock</t>
  </si>
  <si>
    <t>39209</t>
  </si>
  <si>
    <t>Mount Adams</t>
  </si>
  <si>
    <t>37507</t>
  </si>
  <si>
    <t>Mount Baker</t>
  </si>
  <si>
    <t>30029</t>
  </si>
  <si>
    <t>Mount Pleasant</t>
  </si>
  <si>
    <t>29320</t>
  </si>
  <si>
    <t>Mt Vernon</t>
  </si>
  <si>
    <t>31006</t>
  </si>
  <si>
    <t>Mukilteo</t>
  </si>
  <si>
    <t>39003</t>
  </si>
  <si>
    <t>Naches Valley</t>
  </si>
  <si>
    <t>21014</t>
  </si>
  <si>
    <t>Napavine</t>
  </si>
  <si>
    <t>25155</t>
  </si>
  <si>
    <t>Naselle Grays Riv</t>
  </si>
  <si>
    <t>24014</t>
  </si>
  <si>
    <t>Nespelem</t>
  </si>
  <si>
    <t>26056</t>
  </si>
  <si>
    <t>Newport</t>
  </si>
  <si>
    <t>32325</t>
  </si>
  <si>
    <t>Nine Mile Falls</t>
  </si>
  <si>
    <t>37506</t>
  </si>
  <si>
    <t>Nooksack Valley</t>
  </si>
  <si>
    <t>14064</t>
  </si>
  <si>
    <t>North Beach</t>
  </si>
  <si>
    <t>11051</t>
  </si>
  <si>
    <t>North Franklin</t>
  </si>
  <si>
    <t>18400</t>
  </si>
  <si>
    <t>North Kitsap</t>
  </si>
  <si>
    <t>23403</t>
  </si>
  <si>
    <t>North Mason</t>
  </si>
  <si>
    <t>25200</t>
  </si>
  <si>
    <t>North River</t>
  </si>
  <si>
    <t>34003</t>
  </si>
  <si>
    <t>North Thurston</t>
  </si>
  <si>
    <t>33211</t>
  </si>
  <si>
    <t>Northport</t>
  </si>
  <si>
    <t>17417</t>
  </si>
  <si>
    <t>Northshore</t>
  </si>
  <si>
    <t>15201</t>
  </si>
  <si>
    <t>Oak Harbor</t>
  </si>
  <si>
    <t>38324</t>
  </si>
  <si>
    <t>Oakesdale</t>
  </si>
  <si>
    <t>14400</t>
  </si>
  <si>
    <t>Oakville</t>
  </si>
  <si>
    <t>25101</t>
  </si>
  <si>
    <t>Ocean Beach</t>
  </si>
  <si>
    <t>14172</t>
  </si>
  <si>
    <t>Ocosta</t>
  </si>
  <si>
    <t>22105</t>
  </si>
  <si>
    <t>Odessa</t>
  </si>
  <si>
    <t>24105</t>
  </si>
  <si>
    <t>Okanogan</t>
  </si>
  <si>
    <t>34111</t>
  </si>
  <si>
    <t>Olympia</t>
  </si>
  <si>
    <t>24019</t>
  </si>
  <si>
    <t>Omak</t>
  </si>
  <si>
    <t>21300</t>
  </si>
  <si>
    <t>Onalaska</t>
  </si>
  <si>
    <t>33030</t>
  </si>
  <si>
    <t>Onion Creek</t>
  </si>
  <si>
    <t>28137</t>
  </si>
  <si>
    <t>Orcas</t>
  </si>
  <si>
    <t>32123</t>
  </si>
  <si>
    <t>Orchard Prairie</t>
  </si>
  <si>
    <t>10065</t>
  </si>
  <si>
    <t>Orient</t>
  </si>
  <si>
    <t>09013</t>
  </si>
  <si>
    <t>Orondo</t>
  </si>
  <si>
    <t>24410</t>
  </si>
  <si>
    <t>Oroville</t>
  </si>
  <si>
    <t>27344</t>
  </si>
  <si>
    <t>Orting</t>
  </si>
  <si>
    <t>01147</t>
  </si>
  <si>
    <t>Othello</t>
  </si>
  <si>
    <t>09102</t>
  </si>
  <si>
    <t>Palisades</t>
  </si>
  <si>
    <t>38301</t>
  </si>
  <si>
    <t>Palouse</t>
  </si>
  <si>
    <t>11001</t>
  </si>
  <si>
    <t>Pasco</t>
  </si>
  <si>
    <t>24122</t>
  </si>
  <si>
    <t>Pateros</t>
  </si>
  <si>
    <t>03050</t>
  </si>
  <si>
    <t>Paterson</t>
  </si>
  <si>
    <t>21301</t>
  </si>
  <si>
    <t>Pe Ell</t>
  </si>
  <si>
    <t>27401</t>
  </si>
  <si>
    <t>Peninsula</t>
  </si>
  <si>
    <t>23402</t>
  </si>
  <si>
    <t>Pioneer</t>
  </si>
  <si>
    <t>12110</t>
  </si>
  <si>
    <t>Pomeroy</t>
  </si>
  <si>
    <t>05121</t>
  </si>
  <si>
    <t>Port Angeles</t>
  </si>
  <si>
    <t>16050</t>
  </si>
  <si>
    <t>Port Townsend</t>
  </si>
  <si>
    <t>36402</t>
  </si>
  <si>
    <t>Prescott</t>
  </si>
  <si>
    <t>03116</t>
  </si>
  <si>
    <t>Prosser</t>
  </si>
  <si>
    <t>38267</t>
  </si>
  <si>
    <t>Pullman</t>
  </si>
  <si>
    <t>27003</t>
  </si>
  <si>
    <t>Puyallup</t>
  </si>
  <si>
    <t>16020</t>
  </si>
  <si>
    <t>Queets-Clearwater</t>
  </si>
  <si>
    <t>16048</t>
  </si>
  <si>
    <t>Quilcene</t>
  </si>
  <si>
    <t>05402</t>
  </si>
  <si>
    <t>Quillayute Valley</t>
  </si>
  <si>
    <t>14097</t>
  </si>
  <si>
    <t>Quinault</t>
  </si>
  <si>
    <t>13144</t>
  </si>
  <si>
    <t>Quincy</t>
  </si>
  <si>
    <t>34307</t>
  </si>
  <si>
    <t>Rainier</t>
  </si>
  <si>
    <t>25116</t>
  </si>
  <si>
    <t>Raymond</t>
  </si>
  <si>
    <t>22009</t>
  </si>
  <si>
    <t>Reardan</t>
  </si>
  <si>
    <t>17403</t>
  </si>
  <si>
    <t>Renton</t>
  </si>
  <si>
    <t>10309</t>
  </si>
  <si>
    <t>Republic</t>
  </si>
  <si>
    <t>03400</t>
  </si>
  <si>
    <t>Richland</t>
  </si>
  <si>
    <t>06122</t>
  </si>
  <si>
    <t>Ridgefield</t>
  </si>
  <si>
    <t>01160</t>
  </si>
  <si>
    <t>Ritzville</t>
  </si>
  <si>
    <t>32416</t>
  </si>
  <si>
    <t>Riverside</t>
  </si>
  <si>
    <t>17407</t>
  </si>
  <si>
    <t>Riverview</t>
  </si>
  <si>
    <t>34401</t>
  </si>
  <si>
    <t>Rochester</t>
  </si>
  <si>
    <t>20403</t>
  </si>
  <si>
    <t>Roosevelt</t>
  </si>
  <si>
    <t>38320</t>
  </si>
  <si>
    <t>Rosalia</t>
  </si>
  <si>
    <t>13160</t>
  </si>
  <si>
    <t>Royal</t>
  </si>
  <si>
    <t>28149</t>
  </si>
  <si>
    <t>San Juan</t>
  </si>
  <si>
    <t>14104</t>
  </si>
  <si>
    <t>Satsop</t>
  </si>
  <si>
    <t>17001</t>
  </si>
  <si>
    <t>Seattle</t>
  </si>
  <si>
    <t>29101</t>
  </si>
  <si>
    <t>Sedro Woolley</t>
  </si>
  <si>
    <t>39119</t>
  </si>
  <si>
    <t>Selah</t>
  </si>
  <si>
    <t>26070</t>
  </si>
  <si>
    <t>Selkirk</t>
  </si>
  <si>
    <t>05323</t>
  </si>
  <si>
    <t>Sequim</t>
  </si>
  <si>
    <t>28010</t>
  </si>
  <si>
    <t>Shaw</t>
  </si>
  <si>
    <t>23309</t>
  </si>
  <si>
    <t>Shelton</t>
  </si>
  <si>
    <t>17412</t>
  </si>
  <si>
    <t>Shoreline</t>
  </si>
  <si>
    <t>30002</t>
  </si>
  <si>
    <t>Skamania</t>
  </si>
  <si>
    <t>17404</t>
  </si>
  <si>
    <t>Skykomish</t>
  </si>
  <si>
    <t>31201</t>
  </si>
  <si>
    <t>Snohomish</t>
  </si>
  <si>
    <t>17410</t>
  </si>
  <si>
    <t>Snoqualmie Valley</t>
  </si>
  <si>
    <t>13156</t>
  </si>
  <si>
    <t>Soap Lake</t>
  </si>
  <si>
    <t>25118</t>
  </si>
  <si>
    <t>South Bend</t>
  </si>
  <si>
    <t>18402</t>
  </si>
  <si>
    <t>South Kitsap</t>
  </si>
  <si>
    <t>15206</t>
  </si>
  <si>
    <t>South Whidbey</t>
  </si>
  <si>
    <t>23042</t>
  </si>
  <si>
    <t>Southside</t>
  </si>
  <si>
    <t>32081</t>
  </si>
  <si>
    <t>Spokane</t>
  </si>
  <si>
    <t>22008</t>
  </si>
  <si>
    <t>Sprague</t>
  </si>
  <si>
    <t>38322</t>
  </si>
  <si>
    <t>St John</t>
  </si>
  <si>
    <t>31401</t>
  </si>
  <si>
    <t>Stanwood-Camano</t>
  </si>
  <si>
    <t>11054</t>
  </si>
  <si>
    <t>Star</t>
  </si>
  <si>
    <t>07035</t>
  </si>
  <si>
    <t>Starbuck</t>
  </si>
  <si>
    <t>04069</t>
  </si>
  <si>
    <t>Stehekin</t>
  </si>
  <si>
    <t>27001</t>
  </si>
  <si>
    <t>Steilacoom Hist.</t>
  </si>
  <si>
    <t>38304</t>
  </si>
  <si>
    <t>Steptoe</t>
  </si>
  <si>
    <t>30303</t>
  </si>
  <si>
    <t>Stevenson-Carson</t>
  </si>
  <si>
    <t>31311</t>
  </si>
  <si>
    <t>Sultan</t>
  </si>
  <si>
    <t>33202</t>
  </si>
  <si>
    <t>Summit Valley</t>
  </si>
  <si>
    <t>27320</t>
  </si>
  <si>
    <t>Sumner</t>
  </si>
  <si>
    <t>39201</t>
  </si>
  <si>
    <t>Sunnyside</t>
  </si>
  <si>
    <t>27010</t>
  </si>
  <si>
    <t>Tacoma</t>
  </si>
  <si>
    <t>14077</t>
  </si>
  <si>
    <t>Taholah</t>
  </si>
  <si>
    <t>17409</t>
  </si>
  <si>
    <t>Tahoma</t>
  </si>
  <si>
    <t>38265</t>
  </si>
  <si>
    <t>Tekoa</t>
  </si>
  <si>
    <t>34402</t>
  </si>
  <si>
    <t>Tenino</t>
  </si>
  <si>
    <t>19400</t>
  </si>
  <si>
    <t>Thorp</t>
  </si>
  <si>
    <t>21237</t>
  </si>
  <si>
    <t>Toledo</t>
  </si>
  <si>
    <t>24404</t>
  </si>
  <si>
    <t>Tonasket</t>
  </si>
  <si>
    <t>39202</t>
  </si>
  <si>
    <t>Toppenish</t>
  </si>
  <si>
    <t>36300</t>
  </si>
  <si>
    <t>Touchet</t>
  </si>
  <si>
    <t>08130</t>
  </si>
  <si>
    <t>Toutle Lake</t>
  </si>
  <si>
    <t>20400</t>
  </si>
  <si>
    <t>Trout Lake</t>
  </si>
  <si>
    <t>17406</t>
  </si>
  <si>
    <t>Tukwila</t>
  </si>
  <si>
    <t>34033</t>
  </si>
  <si>
    <t>Tumwater</t>
  </si>
  <si>
    <t>39002</t>
  </si>
  <si>
    <t>Union Gap</t>
  </si>
  <si>
    <t>27083</t>
  </si>
  <si>
    <t>University Place</t>
  </si>
  <si>
    <t>21018</t>
  </si>
  <si>
    <t>Vader</t>
  </si>
  <si>
    <t>33070</t>
  </si>
  <si>
    <t>Valley</t>
  </si>
  <si>
    <t>06037</t>
  </si>
  <si>
    <t>Vancouver</t>
  </si>
  <si>
    <t>17402</t>
  </si>
  <si>
    <t>Vashon Island</t>
  </si>
  <si>
    <t>35200</t>
  </si>
  <si>
    <t>Wahkiakum</t>
  </si>
  <si>
    <t>13073</t>
  </si>
  <si>
    <t>Wahluke</t>
  </si>
  <si>
    <t>36401</t>
  </si>
  <si>
    <t>Waitsburg</t>
  </si>
  <si>
    <t>36140</t>
  </si>
  <si>
    <t>Walla Walla</t>
  </si>
  <si>
    <t>39207</t>
  </si>
  <si>
    <t>Wapato</t>
  </si>
  <si>
    <t>13146</t>
  </si>
  <si>
    <t>Warden</t>
  </si>
  <si>
    <t>06112</t>
  </si>
  <si>
    <t>Washougal</t>
  </si>
  <si>
    <t>01109</t>
  </si>
  <si>
    <t>Washtucna</t>
  </si>
  <si>
    <t>09209</t>
  </si>
  <si>
    <t>Waterville</t>
  </si>
  <si>
    <t>33049</t>
  </si>
  <si>
    <t>Wellpinit</t>
  </si>
  <si>
    <t>04246</t>
  </si>
  <si>
    <t>Wenatchee</t>
  </si>
  <si>
    <t>32363</t>
  </si>
  <si>
    <t>West Valley (Spo)</t>
  </si>
  <si>
    <t>39208</t>
  </si>
  <si>
    <t>West Valley (Yak)</t>
  </si>
  <si>
    <t>21303</t>
  </si>
  <si>
    <t>White Pass</t>
  </si>
  <si>
    <t>27416</t>
  </si>
  <si>
    <t>White River</t>
  </si>
  <si>
    <t>20405</t>
  </si>
  <si>
    <t>White Salmon</t>
  </si>
  <si>
    <t>22200</t>
  </si>
  <si>
    <t>Wilbur</t>
  </si>
  <si>
    <t>25160</t>
  </si>
  <si>
    <t>Willapa Valley</t>
  </si>
  <si>
    <t>13167</t>
  </si>
  <si>
    <t>Wilson Creek</t>
  </si>
  <si>
    <t>21232</t>
  </si>
  <si>
    <t>Winlock</t>
  </si>
  <si>
    <t>14117</t>
  </si>
  <si>
    <t>Wishkah Valley</t>
  </si>
  <si>
    <t>20094</t>
  </si>
  <si>
    <t>Wishram</t>
  </si>
  <si>
    <t>08404</t>
  </si>
  <si>
    <t>Woodland</t>
  </si>
  <si>
    <t>39007</t>
  </si>
  <si>
    <t>Yakima</t>
  </si>
  <si>
    <t>34002</t>
  </si>
  <si>
    <t>Yelm</t>
  </si>
  <si>
    <t>39205</t>
  </si>
  <si>
    <t>Zillah</t>
  </si>
  <si>
    <t>Levy Lid</t>
  </si>
  <si>
    <t>2011 Max Levy Authority                (after Transfers)</t>
  </si>
  <si>
    <t>Levy Base (before PPI Adjustment)</t>
  </si>
  <si>
    <t xml:space="preserve">(D) </t>
  </si>
  <si>
    <t>Levy Base on a FTE Basis (Pre PPI Adjustment)</t>
  </si>
  <si>
    <t>(L)</t>
  </si>
  <si>
    <t>(M)</t>
  </si>
  <si>
    <t>(N)</t>
  </si>
  <si>
    <t>2011 Levy Base</t>
  </si>
  <si>
    <t>Lid</t>
  </si>
  <si>
    <t>Tax Rate if at Maximum and No LEA</t>
  </si>
  <si>
    <t>2011 Maximum Authority</t>
  </si>
  <si>
    <t>2011 LEA</t>
  </si>
  <si>
    <t>(O)</t>
  </si>
  <si>
    <t>Tax Impact</t>
  </si>
  <si>
    <t>Levy and Local Effort Assistance Technical Working Group.</t>
  </si>
  <si>
    <t>Tab A: Current Law Values for 2011</t>
  </si>
  <si>
    <t>2011 Max LEA                  (if Eligible)---Assumes 50%</t>
  </si>
  <si>
    <t>Projected 2011 Levy Base</t>
  </si>
  <si>
    <t>Adjusted Lid</t>
  </si>
  <si>
    <t>Projected 2011 Maximum Authority</t>
  </si>
  <si>
    <t>Projected 2011 LEA</t>
  </si>
  <si>
    <t>Tab C: Summary of Differences Between Current Law and Modified Option for Levy Base and Levy Lid--Based on Calendar Year 2011.</t>
  </si>
  <si>
    <t>Change in Levy Base</t>
  </si>
  <si>
    <t>Change in Levy Base (Pre PPI Adjustment)</t>
  </si>
  <si>
    <t>Change Levy Base on a FTE Basis (Pre PPI Adjustment)</t>
  </si>
  <si>
    <t>Change in Levy Lid</t>
  </si>
  <si>
    <t xml:space="preserve">(B) </t>
  </si>
  <si>
    <t>(D)</t>
  </si>
  <si>
    <t>Tab B: Modified Levy Base and Levy Lid--Based on Calendar Year 2011.</t>
  </si>
  <si>
    <t>No LEA Tax Impact</t>
  </si>
  <si>
    <t>Major Differences</t>
  </si>
  <si>
    <t>Adjusted Levy Lid</t>
  </si>
  <si>
    <t>Projected 2011 Max Levy Authority                (after Transfers)</t>
  </si>
  <si>
    <t>Projected 2011 Max Levy Authority Per Student</t>
  </si>
  <si>
    <t>Projected Tax Rate if at Maximum and No LEA</t>
  </si>
  <si>
    <t>Projected 2011 Max LEA                  (if Eligible)</t>
  </si>
  <si>
    <r>
      <t>Projected 2011  Tax Rate</t>
    </r>
    <r>
      <rPr>
        <sz val="12"/>
        <rFont val="Calibri"/>
        <family val="2"/>
        <scheme val="minor"/>
      </rPr>
      <t xml:space="preserve"> (if at Max Authority and LEA) $1/$1,000</t>
    </r>
  </si>
  <si>
    <t>Change in Lid</t>
  </si>
  <si>
    <t>Change in Max Authority</t>
  </si>
  <si>
    <t>Change in Projected Tax Rates (If at Max Authority &amp; LEA)</t>
  </si>
  <si>
    <t>Change in LEA</t>
  </si>
  <si>
    <t>Tab D: Lift Lid to 30%, No Adjustment for Grandfathering</t>
  </si>
  <si>
    <t>Tab E: Lift Lid to 34%, No Adjustment for Grandfathering</t>
  </si>
  <si>
    <t>Tab F: Lift Lid to 38%, No Adjustment for Grandfathering</t>
  </si>
  <si>
    <t>Amount Levied Calendar Year 2011</t>
  </si>
  <si>
    <t>Projected 2011 Levy Amount--Based on Actual Voter Approval or levy Lid Limit</t>
  </si>
  <si>
    <t>2011 Projected Levy Amount</t>
  </si>
  <si>
    <t>Projected 2011 Levy Amount  + LEA per Student</t>
  </si>
  <si>
    <r>
      <t xml:space="preserve">Change in Levy Amount </t>
    </r>
    <r>
      <rPr>
        <sz val="12"/>
        <rFont val="Calibri"/>
        <family val="2"/>
        <scheme val="minor"/>
      </rPr>
      <t xml:space="preserve">(Lesser of 2011 Voter Approved or Lid) </t>
    </r>
  </si>
  <si>
    <t>Change in Projected Tax Rates (Based on levy amount and LEA continuing)</t>
  </si>
  <si>
    <t xml:space="preserve">Projected 2011 Levy Amount  </t>
  </si>
  <si>
    <r>
      <t xml:space="preserve">Projected 2011 Tax Rate based on Levy Amount </t>
    </r>
    <r>
      <rPr>
        <sz val="12"/>
        <rFont val="Calibri"/>
        <family val="2"/>
        <scheme val="minor"/>
      </rPr>
      <t>($1/    $1,000)</t>
    </r>
  </si>
  <si>
    <r>
      <t>Change in Projected Tax Rates</t>
    </r>
    <r>
      <rPr>
        <sz val="12"/>
        <rFont val="Calibri"/>
        <family val="2"/>
        <scheme val="minor"/>
      </rPr>
      <t xml:space="preserve"> (Based on Levy amount and LEA continuing)</t>
    </r>
  </si>
  <si>
    <t>Projected 2011 Levy Amount</t>
  </si>
  <si>
    <r>
      <t xml:space="preserve">Projected 2011 Tax Rate based on Amount </t>
    </r>
    <r>
      <rPr>
        <sz val="12"/>
        <rFont val="Calibri"/>
        <family val="2"/>
        <scheme val="minor"/>
      </rPr>
      <t>($1/    $1,000)</t>
    </r>
  </si>
  <si>
    <r>
      <t xml:space="preserve">Change in levy amount </t>
    </r>
    <r>
      <rPr>
        <sz val="12"/>
        <rFont val="Calibri"/>
        <family val="2"/>
        <scheme val="minor"/>
      </rPr>
      <t xml:space="preserve">(Lesser of 2011 Voter Approved or Lid) </t>
    </r>
  </si>
  <si>
    <t>Technical Appendix for Option 1: Current Levy Structure</t>
  </si>
  <si>
    <t>Tax Rate w/out LEA (i.e. tax rate to cover both actual collections and LEA)</t>
  </si>
  <si>
    <t>Tax Rate w/out LEA (i.e. tax rate to cover both levy and LEA)</t>
  </si>
  <si>
    <t>Tax Rate w/out LEA (i.e. tax rate to cover both levy amount and LEA)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</si>
</sst>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20">
    <font>
      <sz val="10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MT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1"/>
      <name val="Courier New"/>
      <family val="2"/>
    </font>
    <font>
      <sz val="8"/>
      <name val="Arial MT"/>
    </font>
    <font>
      <sz val="10"/>
      <name val="Times New Roman"/>
      <family val="1"/>
    </font>
    <font>
      <b/>
      <sz val="20"/>
      <color rgb="FFC00000"/>
      <name val="Candara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Candara"/>
      <family val="2"/>
    </font>
    <font>
      <b/>
      <sz val="11"/>
      <name val="Calibri"/>
      <family val="2"/>
      <scheme val="minor"/>
    </font>
    <font>
      <sz val="20"/>
      <name val="Candar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5">
    <xf numFmtId="0" fontId="0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2" fillId="0" borderId="0"/>
    <xf numFmtId="0" fontId="9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5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0" fontId="7" fillId="0" borderId="1" xfId="0" applyFont="1" applyBorder="1" applyAlignment="1">
      <alignment horizontal="center" wrapText="1"/>
    </xf>
    <xf numFmtId="0" fontId="7" fillId="2" borderId="0" xfId="0" applyFont="1" applyFill="1"/>
    <xf numFmtId="49" fontId="7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2" borderId="0" xfId="0" applyFont="1" applyFill="1" applyAlignment="1">
      <alignment horizontal="center" vertical="top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164" fontId="7" fillId="0" borderId="0" xfId="0" applyNumberFormat="1" applyFont="1" applyAlignment="1">
      <alignment horizontal="center" vertical="top" wrapText="1"/>
    </xf>
    <xf numFmtId="37" fontId="7" fillId="0" borderId="0" xfId="0" applyNumberFormat="1" applyFont="1" applyAlignment="1">
      <alignment horizontal="center" vertical="top" wrapText="1"/>
    </xf>
    <xf numFmtId="165" fontId="7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vertical="top"/>
    </xf>
    <xf numFmtId="9" fontId="7" fillId="0" borderId="0" xfId="2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wrapText="1"/>
    </xf>
    <xf numFmtId="164" fontId="6" fillId="0" borderId="0" xfId="0" applyNumberFormat="1" applyFont="1" applyProtection="1"/>
    <xf numFmtId="37" fontId="6" fillId="0" borderId="0" xfId="0" applyNumberFormat="1" applyFont="1" applyFill="1" applyProtection="1"/>
    <xf numFmtId="0" fontId="6" fillId="2" borderId="0" xfId="0" applyFont="1" applyFill="1"/>
    <xf numFmtId="164" fontId="6" fillId="0" borderId="0" xfId="3" applyNumberFormat="1" applyFont="1"/>
    <xf numFmtId="164" fontId="6" fillId="0" borderId="0" xfId="0" applyNumberFormat="1" applyFont="1"/>
    <xf numFmtId="165" fontId="6" fillId="0" borderId="0" xfId="0" applyNumberFormat="1" applyFont="1" applyAlignment="1">
      <alignment horizontal="center" wrapText="1"/>
    </xf>
    <xf numFmtId="165" fontId="6" fillId="0" borderId="0" xfId="0" applyNumberFormat="1" applyFont="1"/>
    <xf numFmtId="9" fontId="6" fillId="0" borderId="0" xfId="2" applyFont="1"/>
    <xf numFmtId="0" fontId="5" fillId="0" borderId="0" xfId="0" applyFont="1" applyFill="1"/>
    <xf numFmtId="0" fontId="6" fillId="0" borderId="0" xfId="0" applyFont="1" applyFill="1" applyAlignment="1">
      <alignment wrapText="1"/>
    </xf>
    <xf numFmtId="164" fontId="6" fillId="0" borderId="0" xfId="0" applyNumberFormat="1" applyFont="1" applyFill="1" applyProtection="1"/>
    <xf numFmtId="10" fontId="6" fillId="0" borderId="0" xfId="1" applyNumberFormat="1" applyFont="1" applyFill="1" applyAlignment="1">
      <alignment wrapText="1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164" fontId="7" fillId="0" borderId="0" xfId="0" applyNumberFormat="1" applyFont="1" applyFill="1" applyAlignment="1">
      <alignment horizontal="center" vertical="top" wrapText="1"/>
    </xf>
    <xf numFmtId="164" fontId="6" fillId="0" borderId="0" xfId="0" applyNumberFormat="1" applyFont="1" applyFill="1"/>
    <xf numFmtId="10" fontId="7" fillId="0" borderId="0" xfId="1" applyNumberFormat="1" applyFont="1" applyFill="1" applyAlignment="1">
      <alignment vertical="top" wrapText="1"/>
    </xf>
    <xf numFmtId="0" fontId="7" fillId="0" borderId="4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165" fontId="7" fillId="0" borderId="0" xfId="0" applyNumberFormat="1" applyFont="1" applyAlignment="1">
      <alignment vertical="top"/>
    </xf>
    <xf numFmtId="165" fontId="6" fillId="0" borderId="0" xfId="0" applyNumberFormat="1" applyFont="1" applyAlignment="1">
      <alignment vertical="top"/>
    </xf>
    <xf numFmtId="0" fontId="7" fillId="0" borderId="4" xfId="0" applyFont="1" applyBorder="1" applyAlignment="1">
      <alignment horizontal="center"/>
    </xf>
    <xf numFmtId="0" fontId="13" fillId="3" borderId="6" xfId="0" applyFont="1" applyFill="1" applyBorder="1"/>
    <xf numFmtId="0" fontId="14" fillId="0" borderId="0" xfId="0" applyFont="1"/>
    <xf numFmtId="165" fontId="7" fillId="0" borderId="0" xfId="33" applyNumberFormat="1" applyFont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 wrapText="1"/>
    </xf>
    <xf numFmtId="10" fontId="6" fillId="0" borderId="0" xfId="1" applyNumberFormat="1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/>
    <xf numFmtId="0" fontId="15" fillId="0" borderId="0" xfId="0" applyFont="1" applyFill="1"/>
    <xf numFmtId="10" fontId="7" fillId="0" borderId="0" xfId="34" applyNumberFormat="1" applyFont="1" applyFill="1" applyAlignment="1">
      <alignment vertical="top" wrapText="1"/>
    </xf>
    <xf numFmtId="10" fontId="7" fillId="0" borderId="0" xfId="0" applyNumberFormat="1" applyFont="1" applyAlignment="1">
      <alignment vertical="top"/>
    </xf>
    <xf numFmtId="165" fontId="7" fillId="0" borderId="0" xfId="33" applyNumberFormat="1" applyFont="1" applyAlignment="1">
      <alignment vertical="top"/>
    </xf>
    <xf numFmtId="10" fontId="6" fillId="0" borderId="0" xfId="34" applyNumberFormat="1" applyFont="1" applyFill="1" applyAlignment="1">
      <alignment wrapText="1"/>
    </xf>
    <xf numFmtId="10" fontId="6" fillId="0" borderId="0" xfId="0" applyNumberFormat="1" applyFont="1" applyAlignment="1">
      <alignment vertical="top"/>
    </xf>
    <xf numFmtId="164" fontId="6" fillId="0" borderId="0" xfId="0" applyNumberFormat="1" applyFont="1" applyAlignment="1">
      <alignment vertical="top"/>
    </xf>
    <xf numFmtId="165" fontId="6" fillId="0" borderId="0" xfId="33" applyNumberFormat="1" applyFont="1" applyAlignment="1">
      <alignment vertical="top"/>
    </xf>
    <xf numFmtId="0" fontId="16" fillId="3" borderId="5" xfId="0" applyFont="1" applyFill="1" applyBorder="1"/>
    <xf numFmtId="0" fontId="16" fillId="3" borderId="6" xfId="0" applyFont="1" applyFill="1" applyBorder="1"/>
    <xf numFmtId="0" fontId="17" fillId="3" borderId="6" xfId="0" applyFont="1" applyFill="1" applyBorder="1"/>
    <xf numFmtId="0" fontId="17" fillId="3" borderId="7" xfId="0" applyFont="1" applyFill="1" applyBorder="1"/>
    <xf numFmtId="0" fontId="0" fillId="0" borderId="0" xfId="0" applyFont="1"/>
    <xf numFmtId="15" fontId="18" fillId="3" borderId="8" xfId="0" applyNumberFormat="1" applyFont="1" applyFill="1" applyBorder="1"/>
    <xf numFmtId="0" fontId="18" fillId="3" borderId="0" xfId="0" applyFont="1" applyFill="1" applyBorder="1"/>
    <xf numFmtId="0" fontId="19" fillId="3" borderId="0" xfId="0" applyFont="1" applyFill="1" applyBorder="1"/>
    <xf numFmtId="0" fontId="19" fillId="3" borderId="9" xfId="0" applyFont="1" applyFill="1" applyBorder="1"/>
    <xf numFmtId="0" fontId="18" fillId="3" borderId="8" xfId="0" applyFont="1" applyFill="1" applyBorder="1"/>
    <xf numFmtId="0" fontId="19" fillId="3" borderId="10" xfId="0" applyFont="1" applyFill="1" applyBorder="1"/>
    <xf numFmtId="0" fontId="19" fillId="3" borderId="11" xfId="0" applyFont="1" applyFill="1" applyBorder="1"/>
    <xf numFmtId="0" fontId="19" fillId="3" borderId="12" xfId="0" applyFont="1" applyFill="1" applyBorder="1"/>
    <xf numFmtId="0" fontId="16" fillId="3" borderId="0" xfId="0" applyFont="1" applyFill="1" applyBorder="1"/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4" fillId="0" borderId="0" xfId="0" applyFont="1" applyAlignment="1">
      <alignment horizontal="center" wrapText="1"/>
    </xf>
  </cellXfs>
  <cellStyles count="35">
    <cellStyle name="Comma" xfId="33" builtinId="3"/>
    <cellStyle name="Comma 2" xfId="4"/>
    <cellStyle name="Comma 3" xfId="3"/>
    <cellStyle name="Comma 4" xfId="5"/>
    <cellStyle name="Comma 5" xfId="6"/>
    <cellStyle name="Normal" xfId="0" builtinId="0"/>
    <cellStyle name="Normal 10" xfId="7"/>
    <cellStyle name="Normal 11" xfId="8"/>
    <cellStyle name="Normal 12" xfId="9"/>
    <cellStyle name="Normal 13" xfId="10"/>
    <cellStyle name="Normal 14" xfId="11"/>
    <cellStyle name="Normal 15" xfId="12"/>
    <cellStyle name="Normal 16" xfId="13"/>
    <cellStyle name="Normal 17" xfId="14"/>
    <cellStyle name="Normal 18" xfId="15"/>
    <cellStyle name="Normal 2" xfId="16"/>
    <cellStyle name="Normal 2 2" xfId="17"/>
    <cellStyle name="Normal 3" xfId="18"/>
    <cellStyle name="Normal 4" xfId="19"/>
    <cellStyle name="Normal 4 2" xfId="20"/>
    <cellStyle name="Normal 4 3" xfId="21"/>
    <cellStyle name="Normal 5" xfId="22"/>
    <cellStyle name="Normal 5 2" xfId="23"/>
    <cellStyle name="Normal 5 3" xfId="24"/>
    <cellStyle name="Normal 6" xfId="25"/>
    <cellStyle name="Normal 6 2" xfId="26"/>
    <cellStyle name="Normal 6 3" xfId="27"/>
    <cellStyle name="Normal 7" xfId="28"/>
    <cellStyle name="Normal 7 2" xfId="29"/>
    <cellStyle name="Normal 7 3" xfId="30"/>
    <cellStyle name="Normal 8" xfId="31"/>
    <cellStyle name="Normal 9" xfId="32"/>
    <cellStyle name="Percent" xfId="1" builtinId="5"/>
    <cellStyle name="Percent 2" xfId="2"/>
    <cellStyle name="Percent 3" xfId="3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eve.shish\Local%20Settings\Temporary%20Internet%20Files\Content.Outlook\QMP5FSAX\Average%20Annual%20F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y%20Study\Maps\Macro%20Maps\LEA%20non%20LEA%20map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evy%20Study/Meetings/Feb%2025/Per%20Pupil%20Mode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erce\k-12\windows\TEMP\03lea_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NROLL\requests\2001-02\DG_levy_res_enrol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erce\k-12\02Sup\Denise\Levies\ToSend\02lea_cDenise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Levy%20Study/final%20report/Drafts%20for%20Website/Draft%20Tech%20Appendix%20Option%203%20Address%20Grandfatheri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erage Annual FTES (2)"/>
      <sheetName val="Average Annual FTES"/>
      <sheetName val="2005-06"/>
      <sheetName val="2006-07"/>
      <sheetName val="2007-08"/>
      <sheetName val="2008-09"/>
      <sheetName val="2009-10"/>
      <sheetName val="2010-1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ymbology"/>
      <sheetName val="Misc"/>
      <sheetName val="SchoolDistrictMap"/>
    </sheetNames>
    <sheetDataSet>
      <sheetData sheetId="0">
        <row r="3">
          <cell r="B3" t="str">
            <v>14005</v>
          </cell>
          <cell r="C3" t="str">
            <v>Aberdeen</v>
          </cell>
          <cell r="D3">
            <v>1</v>
          </cell>
          <cell r="E3">
            <v>2</v>
          </cell>
        </row>
        <row r="4">
          <cell r="B4" t="str">
            <v>21226</v>
          </cell>
          <cell r="C4" t="str">
            <v>Adna</v>
          </cell>
          <cell r="D4">
            <v>1</v>
          </cell>
          <cell r="E4">
            <v>2</v>
          </cell>
        </row>
        <row r="5">
          <cell r="B5" t="str">
            <v>22017</v>
          </cell>
          <cell r="C5" t="str">
            <v>Almira</v>
          </cell>
          <cell r="D5">
            <v>1</v>
          </cell>
          <cell r="E5">
            <v>2</v>
          </cell>
        </row>
        <row r="6">
          <cell r="B6" t="str">
            <v>29103</v>
          </cell>
          <cell r="C6" t="str">
            <v>Anacortes</v>
          </cell>
          <cell r="D6">
            <v>0</v>
          </cell>
          <cell r="E6">
            <v>1</v>
          </cell>
        </row>
        <row r="7">
          <cell r="B7" t="str">
            <v>31016</v>
          </cell>
          <cell r="C7" t="str">
            <v>Arlington</v>
          </cell>
          <cell r="D7">
            <v>1</v>
          </cell>
          <cell r="E7">
            <v>2</v>
          </cell>
        </row>
        <row r="8">
          <cell r="B8" t="str">
            <v>02420</v>
          </cell>
          <cell r="C8" t="str">
            <v>Asotin-Anatone</v>
          </cell>
          <cell r="D8">
            <v>1</v>
          </cell>
          <cell r="E8">
            <v>2</v>
          </cell>
        </row>
        <row r="9">
          <cell r="B9" t="str">
            <v>17408</v>
          </cell>
          <cell r="C9" t="str">
            <v>Auburn</v>
          </cell>
          <cell r="D9">
            <v>1</v>
          </cell>
          <cell r="E9">
            <v>2</v>
          </cell>
        </row>
        <row r="10">
          <cell r="B10" t="str">
            <v>18303</v>
          </cell>
          <cell r="C10" t="str">
            <v>Bainbridge Island</v>
          </cell>
          <cell r="D10">
            <v>0</v>
          </cell>
          <cell r="E10">
            <v>1</v>
          </cell>
        </row>
        <row r="11">
          <cell r="B11" t="str">
            <v>06119</v>
          </cell>
          <cell r="C11" t="str">
            <v>Battle Ground</v>
          </cell>
          <cell r="D11">
            <v>1</v>
          </cell>
          <cell r="E11">
            <v>2</v>
          </cell>
        </row>
        <row r="12">
          <cell r="B12" t="str">
            <v>17405</v>
          </cell>
          <cell r="C12" t="str">
            <v>Bellevue</v>
          </cell>
          <cell r="D12">
            <v>0</v>
          </cell>
          <cell r="E12">
            <v>1</v>
          </cell>
        </row>
        <row r="13">
          <cell r="B13" t="str">
            <v>37501</v>
          </cell>
          <cell r="C13" t="str">
            <v>Bellingham</v>
          </cell>
          <cell r="D13">
            <v>0</v>
          </cell>
          <cell r="E13">
            <v>1</v>
          </cell>
        </row>
        <row r="14">
          <cell r="B14" t="str">
            <v>01122</v>
          </cell>
          <cell r="C14" t="str">
            <v>Benge</v>
          </cell>
          <cell r="D14">
            <v>1</v>
          </cell>
          <cell r="E14">
            <v>2</v>
          </cell>
        </row>
        <row r="15">
          <cell r="B15" t="str">
            <v>27403</v>
          </cell>
          <cell r="C15" t="str">
            <v>Bethel</v>
          </cell>
          <cell r="D15">
            <v>1</v>
          </cell>
          <cell r="E15">
            <v>2</v>
          </cell>
          <cell r="I15">
            <v>2</v>
          </cell>
          <cell r="L15">
            <v>1</v>
          </cell>
          <cell r="N15" t="str">
            <v>Local Effort Assistance Recipients</v>
          </cell>
        </row>
        <row r="16">
          <cell r="B16" t="str">
            <v>20203</v>
          </cell>
          <cell r="C16" t="str">
            <v>Bickleton</v>
          </cell>
          <cell r="D16">
            <v>0</v>
          </cell>
          <cell r="E16">
            <v>1</v>
          </cell>
          <cell r="I16">
            <v>39</v>
          </cell>
          <cell r="J16">
            <v>1</v>
          </cell>
          <cell r="L16">
            <v>2</v>
          </cell>
          <cell r="N16" t="str">
            <v>Washington State K-12 School Districts</v>
          </cell>
        </row>
        <row r="17">
          <cell r="B17" t="str">
            <v>37503</v>
          </cell>
          <cell r="C17" t="str">
            <v>Blaine</v>
          </cell>
          <cell r="D17">
            <v>0</v>
          </cell>
          <cell r="E17">
            <v>1</v>
          </cell>
          <cell r="L17">
            <v>3</v>
          </cell>
          <cell r="N17" t="str">
            <v>2010 Calendar Year</v>
          </cell>
        </row>
        <row r="18">
          <cell r="B18" t="str">
            <v>21234</v>
          </cell>
          <cell r="C18" t="str">
            <v>Boistfort</v>
          </cell>
          <cell r="D18">
            <v>1</v>
          </cell>
          <cell r="E18">
            <v>2</v>
          </cell>
          <cell r="L18">
            <v>4</v>
          </cell>
        </row>
        <row r="19">
          <cell r="B19" t="str">
            <v>18100</v>
          </cell>
          <cell r="C19" t="str">
            <v>Bremerton</v>
          </cell>
          <cell r="D19">
            <v>1</v>
          </cell>
          <cell r="E19">
            <v>2</v>
          </cell>
          <cell r="L19">
            <v>5</v>
          </cell>
        </row>
        <row r="20">
          <cell r="B20" t="str">
            <v>24111</v>
          </cell>
          <cell r="C20" t="str">
            <v>Brewster</v>
          </cell>
          <cell r="D20">
            <v>1</v>
          </cell>
          <cell r="E20">
            <v>2</v>
          </cell>
        </row>
        <row r="21">
          <cell r="B21" t="str">
            <v>09075</v>
          </cell>
          <cell r="C21" t="str">
            <v>Bridgeport</v>
          </cell>
          <cell r="D21">
            <v>1</v>
          </cell>
          <cell r="E21">
            <v>2</v>
          </cell>
        </row>
        <row r="22">
          <cell r="B22" t="str">
            <v>16046</v>
          </cell>
          <cell r="C22" t="str">
            <v>Brinnon</v>
          </cell>
          <cell r="D22">
            <v>0</v>
          </cell>
          <cell r="E22">
            <v>1</v>
          </cell>
        </row>
        <row r="23">
          <cell r="B23" t="str">
            <v>29100</v>
          </cell>
          <cell r="C23" t="str">
            <v>Burlington-Edison</v>
          </cell>
          <cell r="D23">
            <v>1</v>
          </cell>
          <cell r="E23">
            <v>2</v>
          </cell>
        </row>
        <row r="24">
          <cell r="B24" t="str">
            <v>06117</v>
          </cell>
          <cell r="C24" t="str">
            <v>Camas</v>
          </cell>
          <cell r="D24">
            <v>1</v>
          </cell>
          <cell r="E24">
            <v>2</v>
          </cell>
        </row>
        <row r="25">
          <cell r="B25" t="str">
            <v>05401</v>
          </cell>
          <cell r="C25" t="str">
            <v>Cape Flattery</v>
          </cell>
          <cell r="D25">
            <v>1</v>
          </cell>
          <cell r="E25">
            <v>2</v>
          </cell>
        </row>
        <row r="26">
          <cell r="B26" t="str">
            <v>27019</v>
          </cell>
          <cell r="C26" t="str">
            <v>Carbonado</v>
          </cell>
          <cell r="D26">
            <v>1</v>
          </cell>
          <cell r="E26">
            <v>2</v>
          </cell>
        </row>
        <row r="27">
          <cell r="B27" t="str">
            <v>04228</v>
          </cell>
          <cell r="C27" t="str">
            <v>Cascade</v>
          </cell>
          <cell r="D27">
            <v>0</v>
          </cell>
          <cell r="E27">
            <v>1</v>
          </cell>
        </row>
        <row r="28">
          <cell r="B28" t="str">
            <v>04222</v>
          </cell>
          <cell r="C28" t="str">
            <v>Cashmere</v>
          </cell>
          <cell r="D28">
            <v>1</v>
          </cell>
          <cell r="E28">
            <v>2</v>
          </cell>
        </row>
        <row r="29">
          <cell r="B29" t="str">
            <v>08401</v>
          </cell>
          <cell r="C29" t="str">
            <v>Castle Rock</v>
          </cell>
          <cell r="D29">
            <v>1</v>
          </cell>
          <cell r="E29">
            <v>2</v>
          </cell>
        </row>
        <row r="30">
          <cell r="B30" t="str">
            <v>20215</v>
          </cell>
          <cell r="C30" t="str">
            <v>Centerville</v>
          </cell>
          <cell r="D30">
            <v>1</v>
          </cell>
          <cell r="E30">
            <v>2</v>
          </cell>
        </row>
        <row r="31">
          <cell r="B31" t="str">
            <v>18401</v>
          </cell>
          <cell r="C31" t="str">
            <v>Central Kitsap</v>
          </cell>
          <cell r="D31">
            <v>1</v>
          </cell>
          <cell r="E31">
            <v>2</v>
          </cell>
        </row>
        <row r="32">
          <cell r="B32" t="str">
            <v>32356</v>
          </cell>
          <cell r="C32" t="str">
            <v>Central Valley</v>
          </cell>
          <cell r="D32">
            <v>1</v>
          </cell>
          <cell r="E32">
            <v>2</v>
          </cell>
        </row>
        <row r="33">
          <cell r="B33" t="str">
            <v>21401</v>
          </cell>
          <cell r="C33" t="str">
            <v>Centralia</v>
          </cell>
          <cell r="D33">
            <v>1</v>
          </cell>
          <cell r="E33">
            <v>2</v>
          </cell>
        </row>
        <row r="34">
          <cell r="B34" t="str">
            <v>21302</v>
          </cell>
          <cell r="C34" t="str">
            <v>Chehalis</v>
          </cell>
          <cell r="D34">
            <v>1</v>
          </cell>
          <cell r="E34">
            <v>2</v>
          </cell>
        </row>
        <row r="35">
          <cell r="B35" t="str">
            <v>32360</v>
          </cell>
          <cell r="C35" t="str">
            <v>Cheney</v>
          </cell>
          <cell r="D35">
            <v>1</v>
          </cell>
          <cell r="E35">
            <v>2</v>
          </cell>
        </row>
        <row r="36">
          <cell r="B36" t="str">
            <v>33036</v>
          </cell>
          <cell r="C36" t="str">
            <v>Chewelah</v>
          </cell>
          <cell r="D36">
            <v>1</v>
          </cell>
          <cell r="E36">
            <v>2</v>
          </cell>
        </row>
        <row r="37">
          <cell r="B37" t="str">
            <v>16049</v>
          </cell>
          <cell r="C37" t="str">
            <v>Chimacum</v>
          </cell>
          <cell r="D37">
            <v>0</v>
          </cell>
          <cell r="E37">
            <v>1</v>
          </cell>
        </row>
        <row r="38">
          <cell r="B38" t="str">
            <v>02250</v>
          </cell>
          <cell r="C38" t="str">
            <v>Clarkston</v>
          </cell>
          <cell r="D38">
            <v>1</v>
          </cell>
          <cell r="E38">
            <v>2</v>
          </cell>
        </row>
        <row r="39">
          <cell r="B39" t="str">
            <v>19404</v>
          </cell>
          <cell r="C39" t="str">
            <v>Cle Elum-Roslyn</v>
          </cell>
          <cell r="D39">
            <v>0</v>
          </cell>
          <cell r="E39">
            <v>1</v>
          </cell>
        </row>
        <row r="40">
          <cell r="B40" t="str">
            <v>27400</v>
          </cell>
          <cell r="C40" t="str">
            <v>Clover Park</v>
          </cell>
          <cell r="D40">
            <v>1</v>
          </cell>
          <cell r="E40">
            <v>2</v>
          </cell>
        </row>
        <row r="41">
          <cell r="B41" t="str">
            <v>38300</v>
          </cell>
          <cell r="C41" t="str">
            <v>Colfax</v>
          </cell>
          <cell r="D41">
            <v>1</v>
          </cell>
          <cell r="E41">
            <v>2</v>
          </cell>
        </row>
        <row r="42">
          <cell r="B42" t="str">
            <v>36250</v>
          </cell>
          <cell r="C42" t="str">
            <v>College Place</v>
          </cell>
          <cell r="D42">
            <v>1</v>
          </cell>
          <cell r="E42">
            <v>2</v>
          </cell>
        </row>
        <row r="43">
          <cell r="B43" t="str">
            <v>38306</v>
          </cell>
          <cell r="C43" t="str">
            <v>Colton</v>
          </cell>
          <cell r="D43">
            <v>1</v>
          </cell>
          <cell r="E43">
            <v>2</v>
          </cell>
        </row>
        <row r="44">
          <cell r="B44" t="str">
            <v>33206</v>
          </cell>
          <cell r="C44" t="str">
            <v>Columbia (Stevens)</v>
          </cell>
          <cell r="D44">
            <v>1</v>
          </cell>
          <cell r="E44">
            <v>2</v>
          </cell>
        </row>
        <row r="45">
          <cell r="B45" t="str">
            <v>36400</v>
          </cell>
          <cell r="C45" t="str">
            <v>Columbia (Walla Walla)</v>
          </cell>
          <cell r="D45">
            <v>1</v>
          </cell>
          <cell r="E45">
            <v>2</v>
          </cell>
        </row>
        <row r="46">
          <cell r="B46" t="str">
            <v>33115</v>
          </cell>
          <cell r="C46" t="str">
            <v>Colville</v>
          </cell>
          <cell r="D46">
            <v>1</v>
          </cell>
          <cell r="E46">
            <v>2</v>
          </cell>
        </row>
        <row r="47">
          <cell r="B47" t="str">
            <v>29011</v>
          </cell>
          <cell r="C47" t="str">
            <v>Concrete</v>
          </cell>
          <cell r="D47">
            <v>1</v>
          </cell>
          <cell r="E47">
            <v>2</v>
          </cell>
        </row>
        <row r="48">
          <cell r="B48" t="str">
            <v>29317</v>
          </cell>
          <cell r="C48" t="str">
            <v>Conway</v>
          </cell>
          <cell r="D48">
            <v>1</v>
          </cell>
          <cell r="E48">
            <v>2</v>
          </cell>
        </row>
        <row r="49">
          <cell r="B49" t="str">
            <v>14099</v>
          </cell>
          <cell r="C49" t="str">
            <v>Cosmopolis</v>
          </cell>
          <cell r="D49">
            <v>1</v>
          </cell>
          <cell r="E49">
            <v>2</v>
          </cell>
        </row>
        <row r="50">
          <cell r="B50" t="str">
            <v>13151</v>
          </cell>
          <cell r="C50" t="str">
            <v>Coulee-Hartline</v>
          </cell>
          <cell r="D50">
            <v>1</v>
          </cell>
          <cell r="E50">
            <v>2</v>
          </cell>
        </row>
        <row r="51">
          <cell r="B51" t="str">
            <v>15204</v>
          </cell>
          <cell r="C51" t="str">
            <v>Coupeville</v>
          </cell>
          <cell r="D51">
            <v>0</v>
          </cell>
          <cell r="E51">
            <v>1</v>
          </cell>
        </row>
        <row r="52">
          <cell r="B52" t="str">
            <v>05313</v>
          </cell>
          <cell r="C52" t="str">
            <v>Crescent</v>
          </cell>
          <cell r="D52">
            <v>0</v>
          </cell>
          <cell r="E52">
            <v>1</v>
          </cell>
        </row>
        <row r="53">
          <cell r="B53" t="str">
            <v>22073</v>
          </cell>
          <cell r="C53" t="str">
            <v>Creston</v>
          </cell>
          <cell r="D53">
            <v>1</v>
          </cell>
          <cell r="E53">
            <v>2</v>
          </cell>
        </row>
        <row r="54">
          <cell r="B54" t="str">
            <v>10050</v>
          </cell>
          <cell r="C54" t="str">
            <v>Curlew</v>
          </cell>
          <cell r="D54">
            <v>1</v>
          </cell>
          <cell r="E54">
            <v>2</v>
          </cell>
        </row>
        <row r="55">
          <cell r="B55" t="str">
            <v>26059</v>
          </cell>
          <cell r="C55" t="str">
            <v>Cusick</v>
          </cell>
          <cell r="D55">
            <v>0</v>
          </cell>
          <cell r="E55">
            <v>1</v>
          </cell>
        </row>
        <row r="56">
          <cell r="B56" t="str">
            <v>19007</v>
          </cell>
          <cell r="C56" t="str">
            <v>Damman</v>
          </cell>
          <cell r="D56">
            <v>0</v>
          </cell>
          <cell r="E56">
            <v>1</v>
          </cell>
        </row>
        <row r="57">
          <cell r="B57" t="str">
            <v>31330</v>
          </cell>
          <cell r="C57" t="str">
            <v>Darrington</v>
          </cell>
          <cell r="D57">
            <v>1</v>
          </cell>
          <cell r="E57">
            <v>2</v>
          </cell>
        </row>
        <row r="58">
          <cell r="B58" t="str">
            <v>22207</v>
          </cell>
          <cell r="C58" t="str">
            <v>Davenport</v>
          </cell>
          <cell r="D58">
            <v>1</v>
          </cell>
          <cell r="E58">
            <v>2</v>
          </cell>
        </row>
        <row r="59">
          <cell r="B59" t="str">
            <v>07002</v>
          </cell>
          <cell r="C59" t="str">
            <v>Dayton</v>
          </cell>
          <cell r="D59">
            <v>1</v>
          </cell>
          <cell r="E59">
            <v>2</v>
          </cell>
        </row>
        <row r="60">
          <cell r="B60" t="str">
            <v>32414</v>
          </cell>
          <cell r="C60" t="str">
            <v>Deer Park</v>
          </cell>
          <cell r="D60">
            <v>1</v>
          </cell>
          <cell r="E60">
            <v>2</v>
          </cell>
        </row>
        <row r="61">
          <cell r="B61" t="str">
            <v>27343</v>
          </cell>
          <cell r="C61" t="str">
            <v>Dieringer</v>
          </cell>
          <cell r="D61">
            <v>0</v>
          </cell>
          <cell r="E61">
            <v>1</v>
          </cell>
        </row>
        <row r="62">
          <cell r="B62" t="str">
            <v>36101</v>
          </cell>
          <cell r="C62" t="str">
            <v>Dixie</v>
          </cell>
          <cell r="D62">
            <v>1</v>
          </cell>
          <cell r="E62">
            <v>2</v>
          </cell>
        </row>
        <row r="63">
          <cell r="B63" t="str">
            <v>32361</v>
          </cell>
          <cell r="C63" t="str">
            <v>East Valley (Spokane)</v>
          </cell>
          <cell r="D63">
            <v>1</v>
          </cell>
          <cell r="E63">
            <v>2</v>
          </cell>
        </row>
        <row r="64">
          <cell r="B64" t="str">
            <v>39090</v>
          </cell>
          <cell r="C64" t="str">
            <v>East Valley (Yakima)</v>
          </cell>
          <cell r="D64">
            <v>1</v>
          </cell>
          <cell r="E64">
            <v>2</v>
          </cell>
        </row>
        <row r="65">
          <cell r="B65" t="str">
            <v>09206</v>
          </cell>
          <cell r="C65" t="str">
            <v>Eastmont</v>
          </cell>
          <cell r="D65">
            <v>1</v>
          </cell>
          <cell r="E65">
            <v>2</v>
          </cell>
        </row>
        <row r="66">
          <cell r="B66" t="str">
            <v>19028</v>
          </cell>
          <cell r="C66" t="str">
            <v>Easton</v>
          </cell>
          <cell r="D66">
            <v>0</v>
          </cell>
          <cell r="E66">
            <v>1</v>
          </cell>
        </row>
        <row r="67">
          <cell r="B67" t="str">
            <v>27404</v>
          </cell>
          <cell r="C67" t="str">
            <v>Eatonville</v>
          </cell>
          <cell r="D67">
            <v>1</v>
          </cell>
          <cell r="E67">
            <v>2</v>
          </cell>
        </row>
        <row r="68">
          <cell r="B68" t="str">
            <v>31015</v>
          </cell>
          <cell r="C68" t="str">
            <v>Edmonds</v>
          </cell>
          <cell r="D68">
            <v>0</v>
          </cell>
          <cell r="E68">
            <v>1</v>
          </cell>
        </row>
        <row r="69">
          <cell r="B69" t="str">
            <v>19401</v>
          </cell>
          <cell r="C69" t="str">
            <v>Ellensburg</v>
          </cell>
          <cell r="D69">
            <v>1</v>
          </cell>
          <cell r="E69">
            <v>2</v>
          </cell>
        </row>
        <row r="70">
          <cell r="B70" t="str">
            <v>14068</v>
          </cell>
          <cell r="C70" t="str">
            <v>Elma</v>
          </cell>
          <cell r="D70">
            <v>1</v>
          </cell>
          <cell r="E70">
            <v>2</v>
          </cell>
        </row>
        <row r="71">
          <cell r="B71" t="str">
            <v>38308</v>
          </cell>
          <cell r="C71" t="str">
            <v>Endicott</v>
          </cell>
          <cell r="D71">
            <v>1</v>
          </cell>
          <cell r="E71">
            <v>2</v>
          </cell>
        </row>
        <row r="72">
          <cell r="B72" t="str">
            <v>04127</v>
          </cell>
          <cell r="C72" t="str">
            <v>Entiat</v>
          </cell>
          <cell r="D72">
            <v>1</v>
          </cell>
          <cell r="E72">
            <v>2</v>
          </cell>
        </row>
        <row r="73">
          <cell r="B73" t="str">
            <v>17216</v>
          </cell>
          <cell r="C73" t="str">
            <v>Enumclaw</v>
          </cell>
          <cell r="D73">
            <v>1</v>
          </cell>
          <cell r="E73">
            <v>2</v>
          </cell>
        </row>
        <row r="74">
          <cell r="B74" t="str">
            <v>13165</v>
          </cell>
          <cell r="C74" t="str">
            <v>Ephrata</v>
          </cell>
          <cell r="D74">
            <v>1</v>
          </cell>
          <cell r="E74">
            <v>2</v>
          </cell>
        </row>
        <row r="75">
          <cell r="B75" t="str">
            <v>21036</v>
          </cell>
          <cell r="C75" t="str">
            <v>Evaline</v>
          </cell>
          <cell r="D75">
            <v>0</v>
          </cell>
          <cell r="E75">
            <v>1</v>
          </cell>
        </row>
        <row r="76">
          <cell r="B76" t="str">
            <v>31002</v>
          </cell>
          <cell r="C76" t="str">
            <v>Everett</v>
          </cell>
          <cell r="D76">
            <v>1</v>
          </cell>
          <cell r="E76">
            <v>2</v>
          </cell>
        </row>
        <row r="77">
          <cell r="B77" t="str">
            <v>06114</v>
          </cell>
          <cell r="C77" t="str">
            <v>Evergreen (Clark)</v>
          </cell>
          <cell r="D77">
            <v>1</v>
          </cell>
          <cell r="E77">
            <v>2</v>
          </cell>
        </row>
        <row r="78">
          <cell r="B78" t="str">
            <v>33205</v>
          </cell>
          <cell r="C78" t="str">
            <v>Evergreen (Stevens)</v>
          </cell>
          <cell r="D78">
            <v>1</v>
          </cell>
          <cell r="E78">
            <v>2</v>
          </cell>
        </row>
        <row r="79">
          <cell r="B79" t="str">
            <v>17210</v>
          </cell>
          <cell r="C79" t="str">
            <v>Federal Way</v>
          </cell>
          <cell r="D79">
            <v>1</v>
          </cell>
          <cell r="E79">
            <v>2</v>
          </cell>
        </row>
        <row r="80">
          <cell r="B80" t="str">
            <v>37502</v>
          </cell>
          <cell r="C80" t="str">
            <v>Ferndale</v>
          </cell>
          <cell r="D80">
            <v>1</v>
          </cell>
          <cell r="E80">
            <v>2</v>
          </cell>
        </row>
        <row r="81">
          <cell r="B81" t="str">
            <v>27417</v>
          </cell>
          <cell r="C81" t="str">
            <v>Fife</v>
          </cell>
          <cell r="D81">
            <v>0</v>
          </cell>
          <cell r="E81">
            <v>1</v>
          </cell>
        </row>
        <row r="82">
          <cell r="B82" t="str">
            <v>03053</v>
          </cell>
          <cell r="C82" t="str">
            <v>Finley</v>
          </cell>
          <cell r="D82">
            <v>1</v>
          </cell>
          <cell r="E82">
            <v>2</v>
          </cell>
        </row>
        <row r="83">
          <cell r="B83" t="str">
            <v>27402</v>
          </cell>
          <cell r="C83" t="str">
            <v>Franklin Pierce</v>
          </cell>
          <cell r="D83">
            <v>1</v>
          </cell>
          <cell r="E83">
            <v>2</v>
          </cell>
        </row>
        <row r="84">
          <cell r="B84" t="str">
            <v>32358</v>
          </cell>
          <cell r="C84" t="str">
            <v>Freeman</v>
          </cell>
          <cell r="D84">
            <v>1</v>
          </cell>
          <cell r="E84">
            <v>2</v>
          </cell>
        </row>
        <row r="85">
          <cell r="B85" t="str">
            <v>38302</v>
          </cell>
          <cell r="C85" t="str">
            <v>Garfield</v>
          </cell>
          <cell r="D85">
            <v>1</v>
          </cell>
          <cell r="E85">
            <v>2</v>
          </cell>
        </row>
        <row r="86">
          <cell r="B86" t="str">
            <v>20401</v>
          </cell>
          <cell r="C86" t="str">
            <v>Glenwood</v>
          </cell>
          <cell r="D86">
            <v>1</v>
          </cell>
          <cell r="E86">
            <v>2</v>
          </cell>
        </row>
        <row r="87">
          <cell r="B87" t="str">
            <v>20404</v>
          </cell>
          <cell r="C87" t="str">
            <v>Goldendale</v>
          </cell>
          <cell r="D87">
            <v>1</v>
          </cell>
          <cell r="E87">
            <v>2</v>
          </cell>
        </row>
        <row r="88">
          <cell r="B88" t="str">
            <v>13301</v>
          </cell>
          <cell r="C88" t="str">
            <v>Grand Coulee Dam</v>
          </cell>
          <cell r="D88">
            <v>1</v>
          </cell>
          <cell r="E88">
            <v>2</v>
          </cell>
        </row>
        <row r="89">
          <cell r="B89" t="str">
            <v>39200</v>
          </cell>
          <cell r="C89" t="str">
            <v>Grandview</v>
          </cell>
          <cell r="D89">
            <v>1</v>
          </cell>
          <cell r="E89">
            <v>2</v>
          </cell>
        </row>
        <row r="90">
          <cell r="B90" t="str">
            <v>39204</v>
          </cell>
          <cell r="C90" t="str">
            <v>Granger</v>
          </cell>
          <cell r="D90">
            <v>1</v>
          </cell>
          <cell r="E90">
            <v>2</v>
          </cell>
        </row>
        <row r="91">
          <cell r="B91" t="str">
            <v>31332</v>
          </cell>
          <cell r="C91" t="str">
            <v>Granite Falls</v>
          </cell>
          <cell r="D91">
            <v>1</v>
          </cell>
          <cell r="E91">
            <v>2</v>
          </cell>
        </row>
        <row r="92">
          <cell r="B92" t="str">
            <v>23054</v>
          </cell>
          <cell r="C92" t="str">
            <v>Grapeview</v>
          </cell>
          <cell r="D92">
            <v>0</v>
          </cell>
          <cell r="E92">
            <v>1</v>
          </cell>
        </row>
        <row r="93">
          <cell r="B93" t="str">
            <v>32312</v>
          </cell>
          <cell r="C93" t="str">
            <v>Great Northern</v>
          </cell>
          <cell r="D93">
            <v>1</v>
          </cell>
          <cell r="E93">
            <v>2</v>
          </cell>
        </row>
        <row r="94">
          <cell r="B94" t="str">
            <v>06103</v>
          </cell>
          <cell r="C94" t="str">
            <v>Green Mountain</v>
          </cell>
          <cell r="D94">
            <v>1</v>
          </cell>
          <cell r="E94">
            <v>2</v>
          </cell>
        </row>
        <row r="95">
          <cell r="B95" t="str">
            <v>34324</v>
          </cell>
          <cell r="C95" t="str">
            <v>Griffin</v>
          </cell>
          <cell r="D95">
            <v>0</v>
          </cell>
          <cell r="E95">
            <v>1</v>
          </cell>
        </row>
        <row r="96">
          <cell r="B96" t="str">
            <v>22204</v>
          </cell>
          <cell r="C96" t="str">
            <v>Harrington</v>
          </cell>
          <cell r="D96">
            <v>1</v>
          </cell>
          <cell r="E96">
            <v>2</v>
          </cell>
        </row>
        <row r="97">
          <cell r="B97" t="str">
            <v>39203</v>
          </cell>
          <cell r="C97" t="str">
            <v>Highland</v>
          </cell>
          <cell r="D97">
            <v>1</v>
          </cell>
          <cell r="E97">
            <v>2</v>
          </cell>
        </row>
        <row r="98">
          <cell r="B98" t="str">
            <v>17401</v>
          </cell>
          <cell r="C98" t="str">
            <v>Highline</v>
          </cell>
          <cell r="D98">
            <v>1</v>
          </cell>
          <cell r="E98">
            <v>2</v>
          </cell>
        </row>
        <row r="99">
          <cell r="B99" t="str">
            <v>06098</v>
          </cell>
          <cell r="C99" t="str">
            <v>Hockinson</v>
          </cell>
          <cell r="D99">
            <v>1</v>
          </cell>
          <cell r="E99">
            <v>2</v>
          </cell>
        </row>
        <row r="100">
          <cell r="B100" t="str">
            <v>23404</v>
          </cell>
          <cell r="C100" t="str">
            <v>Hood Canal</v>
          </cell>
          <cell r="D100">
            <v>0</v>
          </cell>
          <cell r="E100">
            <v>1</v>
          </cell>
        </row>
        <row r="101">
          <cell r="B101" t="str">
            <v>14028</v>
          </cell>
          <cell r="C101" t="str">
            <v>Hoquiam</v>
          </cell>
          <cell r="D101">
            <v>1</v>
          </cell>
          <cell r="E101">
            <v>2</v>
          </cell>
        </row>
        <row r="102">
          <cell r="B102" t="str">
            <v>10070</v>
          </cell>
          <cell r="C102" t="str">
            <v>Inchelium</v>
          </cell>
          <cell r="D102">
            <v>1</v>
          </cell>
          <cell r="E102">
            <v>2</v>
          </cell>
        </row>
        <row r="103">
          <cell r="B103" t="str">
            <v>31063</v>
          </cell>
          <cell r="C103" t="str">
            <v>Index</v>
          </cell>
          <cell r="D103">
            <v>0</v>
          </cell>
          <cell r="E103">
            <v>1</v>
          </cell>
        </row>
        <row r="104">
          <cell r="B104" t="str">
            <v>17411</v>
          </cell>
          <cell r="C104" t="str">
            <v>Issaquah</v>
          </cell>
          <cell r="D104">
            <v>0</v>
          </cell>
          <cell r="E104">
            <v>1</v>
          </cell>
        </row>
        <row r="105">
          <cell r="B105" t="str">
            <v>11056</v>
          </cell>
          <cell r="C105" t="str">
            <v>Kahlotus</v>
          </cell>
          <cell r="D105">
            <v>1</v>
          </cell>
          <cell r="E105">
            <v>2</v>
          </cell>
        </row>
        <row r="106">
          <cell r="B106" t="str">
            <v>08402</v>
          </cell>
          <cell r="C106" t="str">
            <v>Kalama</v>
          </cell>
          <cell r="D106">
            <v>0</v>
          </cell>
          <cell r="E106">
            <v>1</v>
          </cell>
        </row>
        <row r="107">
          <cell r="B107" t="str">
            <v>10003</v>
          </cell>
          <cell r="C107" t="str">
            <v>Keller</v>
          </cell>
          <cell r="D107">
            <v>1</v>
          </cell>
          <cell r="E107">
            <v>2</v>
          </cell>
        </row>
        <row r="108">
          <cell r="B108" t="str">
            <v>08458</v>
          </cell>
          <cell r="C108" t="str">
            <v>Kelso</v>
          </cell>
          <cell r="D108">
            <v>1</v>
          </cell>
          <cell r="E108">
            <v>2</v>
          </cell>
        </row>
        <row r="109">
          <cell r="B109" t="str">
            <v>03017</v>
          </cell>
          <cell r="C109" t="str">
            <v>Kennewick</v>
          </cell>
          <cell r="D109">
            <v>1</v>
          </cell>
          <cell r="E109">
            <v>2</v>
          </cell>
        </row>
        <row r="110">
          <cell r="B110" t="str">
            <v>17415</v>
          </cell>
          <cell r="C110" t="str">
            <v>Kent</v>
          </cell>
          <cell r="D110">
            <v>1</v>
          </cell>
          <cell r="E110">
            <v>2</v>
          </cell>
        </row>
        <row r="111">
          <cell r="B111" t="str">
            <v>33212</v>
          </cell>
          <cell r="C111" t="str">
            <v>Kettle Falls</v>
          </cell>
          <cell r="D111">
            <v>1</v>
          </cell>
          <cell r="E111">
            <v>2</v>
          </cell>
        </row>
        <row r="112">
          <cell r="B112" t="str">
            <v>03052</v>
          </cell>
          <cell r="C112" t="str">
            <v>Kiona-Benton City</v>
          </cell>
          <cell r="D112">
            <v>1</v>
          </cell>
          <cell r="E112">
            <v>2</v>
          </cell>
        </row>
        <row r="113">
          <cell r="B113" t="str">
            <v>19403</v>
          </cell>
          <cell r="C113" t="str">
            <v>Kittitas</v>
          </cell>
          <cell r="D113">
            <v>1</v>
          </cell>
          <cell r="E113">
            <v>2</v>
          </cell>
        </row>
        <row r="114">
          <cell r="B114" t="str">
            <v>20402</v>
          </cell>
          <cell r="C114" t="str">
            <v>Klickitat</v>
          </cell>
          <cell r="D114">
            <v>1</v>
          </cell>
          <cell r="E114">
            <v>2</v>
          </cell>
        </row>
        <row r="115">
          <cell r="B115" t="str">
            <v>06101</v>
          </cell>
          <cell r="C115" t="str">
            <v>La Center</v>
          </cell>
          <cell r="D115">
            <v>1</v>
          </cell>
          <cell r="E115">
            <v>2</v>
          </cell>
        </row>
        <row r="116">
          <cell r="B116" t="str">
            <v>29311</v>
          </cell>
          <cell r="C116" t="str">
            <v>La Conner</v>
          </cell>
          <cell r="D116">
            <v>0</v>
          </cell>
          <cell r="E116">
            <v>1</v>
          </cell>
        </row>
        <row r="117">
          <cell r="B117" t="str">
            <v>38126</v>
          </cell>
          <cell r="C117" t="str">
            <v>Lacrosse</v>
          </cell>
          <cell r="D117">
            <v>1</v>
          </cell>
          <cell r="E117">
            <v>2</v>
          </cell>
        </row>
        <row r="118">
          <cell r="B118" t="str">
            <v>04129</v>
          </cell>
          <cell r="C118" t="str">
            <v>Lake Chelan</v>
          </cell>
          <cell r="D118">
            <v>0</v>
          </cell>
          <cell r="E118">
            <v>1</v>
          </cell>
        </row>
        <row r="119">
          <cell r="B119" t="str">
            <v>31004</v>
          </cell>
          <cell r="C119" t="str">
            <v>Lake Stevens</v>
          </cell>
          <cell r="D119">
            <v>1</v>
          </cell>
          <cell r="E119">
            <v>2</v>
          </cell>
        </row>
        <row r="120">
          <cell r="B120" t="str">
            <v>17414</v>
          </cell>
          <cell r="C120" t="str">
            <v>Lake Washington</v>
          </cell>
          <cell r="D120">
            <v>0</v>
          </cell>
          <cell r="E120">
            <v>1</v>
          </cell>
        </row>
        <row r="121">
          <cell r="B121" t="str">
            <v>31306</v>
          </cell>
          <cell r="C121" t="str">
            <v>Lakewood</v>
          </cell>
          <cell r="D121">
            <v>1</v>
          </cell>
          <cell r="E121">
            <v>2</v>
          </cell>
        </row>
        <row r="122">
          <cell r="B122" t="str">
            <v>38264</v>
          </cell>
          <cell r="C122" t="str">
            <v>Lamont</v>
          </cell>
          <cell r="D122">
            <v>1</v>
          </cell>
          <cell r="E122">
            <v>2</v>
          </cell>
        </row>
        <row r="123">
          <cell r="B123" t="str">
            <v>32362</v>
          </cell>
          <cell r="C123" t="str">
            <v>Liberty</v>
          </cell>
          <cell r="D123">
            <v>1</v>
          </cell>
          <cell r="E123">
            <v>2</v>
          </cell>
        </row>
        <row r="124">
          <cell r="B124" t="str">
            <v>01158</v>
          </cell>
          <cell r="C124" t="str">
            <v>Lind</v>
          </cell>
          <cell r="D124">
            <v>1</v>
          </cell>
          <cell r="E124">
            <v>2</v>
          </cell>
        </row>
        <row r="125">
          <cell r="B125" t="str">
            <v>08122</v>
          </cell>
          <cell r="C125" t="str">
            <v>Longview</v>
          </cell>
          <cell r="D125">
            <v>1</v>
          </cell>
          <cell r="E125">
            <v>2</v>
          </cell>
        </row>
        <row r="126">
          <cell r="B126" t="str">
            <v>33183</v>
          </cell>
          <cell r="C126" t="str">
            <v>Loon Lake</v>
          </cell>
          <cell r="D126">
            <v>0</v>
          </cell>
          <cell r="E126">
            <v>1</v>
          </cell>
        </row>
        <row r="127">
          <cell r="B127" t="str">
            <v>28144</v>
          </cell>
          <cell r="C127" t="str">
            <v>Lopez Island</v>
          </cell>
          <cell r="D127">
            <v>0</v>
          </cell>
          <cell r="E127">
            <v>1</v>
          </cell>
        </row>
        <row r="128">
          <cell r="B128" t="str">
            <v>20406</v>
          </cell>
          <cell r="C128" t="str">
            <v>Lyle</v>
          </cell>
          <cell r="D128">
            <v>1</v>
          </cell>
          <cell r="E128">
            <v>2</v>
          </cell>
        </row>
        <row r="129">
          <cell r="B129" t="str">
            <v>37504</v>
          </cell>
          <cell r="C129" t="str">
            <v>Lynden</v>
          </cell>
          <cell r="D129">
            <v>1</v>
          </cell>
          <cell r="E129">
            <v>2</v>
          </cell>
        </row>
        <row r="130">
          <cell r="B130" t="str">
            <v>39120</v>
          </cell>
          <cell r="C130" t="str">
            <v>Mabton</v>
          </cell>
          <cell r="D130">
            <v>1</v>
          </cell>
          <cell r="E130">
            <v>2</v>
          </cell>
        </row>
        <row r="131">
          <cell r="B131" t="str">
            <v>09207</v>
          </cell>
          <cell r="C131" t="str">
            <v>Mansfield</v>
          </cell>
          <cell r="D131">
            <v>1</v>
          </cell>
          <cell r="E131">
            <v>2</v>
          </cell>
        </row>
        <row r="132">
          <cell r="B132" t="str">
            <v>04019</v>
          </cell>
          <cell r="C132" t="str">
            <v>Manson</v>
          </cell>
          <cell r="D132">
            <v>0</v>
          </cell>
          <cell r="E132">
            <v>1</v>
          </cell>
        </row>
        <row r="133">
          <cell r="B133" t="str">
            <v>23311</v>
          </cell>
          <cell r="C133" t="str">
            <v>Mary M. Knight</v>
          </cell>
          <cell r="D133">
            <v>1</v>
          </cell>
          <cell r="E133">
            <v>2</v>
          </cell>
        </row>
        <row r="134">
          <cell r="B134" t="str">
            <v>33207</v>
          </cell>
          <cell r="C134" t="str">
            <v>Mary Walker</v>
          </cell>
          <cell r="D134">
            <v>1</v>
          </cell>
          <cell r="E134">
            <v>2</v>
          </cell>
        </row>
        <row r="135">
          <cell r="B135" t="str">
            <v>31025</v>
          </cell>
          <cell r="C135" t="str">
            <v>Marysville</v>
          </cell>
          <cell r="D135">
            <v>1</v>
          </cell>
          <cell r="E135">
            <v>2</v>
          </cell>
        </row>
        <row r="136">
          <cell r="B136" t="str">
            <v>14065</v>
          </cell>
          <cell r="C136" t="str">
            <v>McCleary</v>
          </cell>
          <cell r="D136">
            <v>1</v>
          </cell>
          <cell r="E136">
            <v>2</v>
          </cell>
        </row>
        <row r="137">
          <cell r="B137" t="str">
            <v>32354</v>
          </cell>
          <cell r="C137" t="str">
            <v>Mead</v>
          </cell>
          <cell r="D137">
            <v>1</v>
          </cell>
          <cell r="E137">
            <v>2</v>
          </cell>
        </row>
        <row r="138">
          <cell r="B138" t="str">
            <v>32326</v>
          </cell>
          <cell r="C138" t="str">
            <v>Medical Lake</v>
          </cell>
          <cell r="D138">
            <v>1</v>
          </cell>
          <cell r="E138">
            <v>2</v>
          </cell>
        </row>
        <row r="139">
          <cell r="B139" t="str">
            <v>17400</v>
          </cell>
          <cell r="C139" t="str">
            <v>Mercer Island</v>
          </cell>
          <cell r="D139">
            <v>0</v>
          </cell>
          <cell r="E139">
            <v>1</v>
          </cell>
        </row>
        <row r="140">
          <cell r="B140" t="str">
            <v>37505</v>
          </cell>
          <cell r="C140" t="str">
            <v>Meridian</v>
          </cell>
          <cell r="D140">
            <v>1</v>
          </cell>
          <cell r="E140">
            <v>2</v>
          </cell>
        </row>
        <row r="141">
          <cell r="B141" t="str">
            <v>24350</v>
          </cell>
          <cell r="C141" t="str">
            <v>Methow Valley</v>
          </cell>
          <cell r="D141">
            <v>0</v>
          </cell>
          <cell r="E141">
            <v>1</v>
          </cell>
        </row>
        <row r="142">
          <cell r="B142" t="str">
            <v>30031</v>
          </cell>
          <cell r="C142" t="str">
            <v>Mill A</v>
          </cell>
          <cell r="D142">
            <v>1</v>
          </cell>
          <cell r="E142">
            <v>2</v>
          </cell>
        </row>
        <row r="143">
          <cell r="B143" t="str">
            <v>31103</v>
          </cell>
          <cell r="C143" t="str">
            <v>Monroe</v>
          </cell>
          <cell r="D143">
            <v>1</v>
          </cell>
          <cell r="E143">
            <v>2</v>
          </cell>
        </row>
        <row r="144">
          <cell r="B144" t="str">
            <v>14066</v>
          </cell>
          <cell r="C144" t="str">
            <v>Montesano</v>
          </cell>
          <cell r="D144">
            <v>1</v>
          </cell>
          <cell r="E144">
            <v>2</v>
          </cell>
        </row>
        <row r="145">
          <cell r="B145" t="str">
            <v>21214</v>
          </cell>
          <cell r="C145" t="str">
            <v>Morton</v>
          </cell>
          <cell r="D145">
            <v>1</v>
          </cell>
          <cell r="E145">
            <v>2</v>
          </cell>
        </row>
        <row r="146">
          <cell r="B146" t="str">
            <v>13161</v>
          </cell>
          <cell r="C146" t="str">
            <v>Moses Lake</v>
          </cell>
          <cell r="D146">
            <v>1</v>
          </cell>
          <cell r="E146">
            <v>2</v>
          </cell>
        </row>
        <row r="147">
          <cell r="B147" t="str">
            <v>21206</v>
          </cell>
          <cell r="C147" t="str">
            <v>Mossyrock</v>
          </cell>
          <cell r="D147">
            <v>1</v>
          </cell>
          <cell r="E147">
            <v>2</v>
          </cell>
        </row>
        <row r="148">
          <cell r="B148" t="str">
            <v>39209</v>
          </cell>
          <cell r="C148" t="str">
            <v>Mount Adams</v>
          </cell>
          <cell r="D148">
            <v>1</v>
          </cell>
          <cell r="E148">
            <v>2</v>
          </cell>
        </row>
        <row r="149">
          <cell r="B149" t="str">
            <v>37507</v>
          </cell>
          <cell r="C149" t="str">
            <v>Mount Baker</v>
          </cell>
          <cell r="D149">
            <v>1</v>
          </cell>
          <cell r="E149">
            <v>2</v>
          </cell>
        </row>
        <row r="150">
          <cell r="B150" t="str">
            <v>30029</v>
          </cell>
          <cell r="C150" t="str">
            <v>Mount Pleasant</v>
          </cell>
          <cell r="D150">
            <v>1</v>
          </cell>
          <cell r="E150">
            <v>2</v>
          </cell>
        </row>
        <row r="151">
          <cell r="B151" t="str">
            <v>29320</v>
          </cell>
          <cell r="C151" t="str">
            <v>Mount Vernon</v>
          </cell>
          <cell r="D151">
            <v>1</v>
          </cell>
          <cell r="E151">
            <v>2</v>
          </cell>
        </row>
        <row r="152">
          <cell r="B152" t="str">
            <v>31006</v>
          </cell>
          <cell r="C152" t="str">
            <v>Mukilteo</v>
          </cell>
          <cell r="D152">
            <v>0</v>
          </cell>
          <cell r="E152">
            <v>1</v>
          </cell>
        </row>
        <row r="153">
          <cell r="B153" t="str">
            <v>39003</v>
          </cell>
          <cell r="C153" t="str">
            <v>Naches Valley</v>
          </cell>
          <cell r="D153">
            <v>1</v>
          </cell>
          <cell r="E153">
            <v>2</v>
          </cell>
        </row>
        <row r="154">
          <cell r="B154" t="str">
            <v>21014</v>
          </cell>
          <cell r="C154" t="str">
            <v>Napavine</v>
          </cell>
          <cell r="D154">
            <v>1</v>
          </cell>
          <cell r="E154">
            <v>2</v>
          </cell>
        </row>
        <row r="155">
          <cell r="B155" t="str">
            <v>25155</v>
          </cell>
          <cell r="C155" t="str">
            <v>Naselle-Grays River</v>
          </cell>
          <cell r="D155">
            <v>1</v>
          </cell>
          <cell r="E155">
            <v>2</v>
          </cell>
        </row>
        <row r="156">
          <cell r="B156" t="str">
            <v>24014</v>
          </cell>
          <cell r="C156" t="str">
            <v>Nespelem</v>
          </cell>
          <cell r="D156">
            <v>1</v>
          </cell>
          <cell r="E156">
            <v>2</v>
          </cell>
        </row>
        <row r="157">
          <cell r="B157" t="str">
            <v>26056</v>
          </cell>
          <cell r="C157" t="str">
            <v>Newport</v>
          </cell>
          <cell r="D157">
            <v>1</v>
          </cell>
          <cell r="E157">
            <v>2</v>
          </cell>
        </row>
        <row r="158">
          <cell r="B158" t="str">
            <v>32325</v>
          </cell>
          <cell r="C158" t="str">
            <v>Nine Mile Falls</v>
          </cell>
          <cell r="D158">
            <v>1</v>
          </cell>
          <cell r="E158">
            <v>2</v>
          </cell>
        </row>
        <row r="159">
          <cell r="B159" t="str">
            <v>37506</v>
          </cell>
          <cell r="C159" t="str">
            <v>Nooksack Valley</v>
          </cell>
          <cell r="D159">
            <v>1</v>
          </cell>
          <cell r="E159">
            <v>2</v>
          </cell>
        </row>
        <row r="160">
          <cell r="B160" t="str">
            <v>14064</v>
          </cell>
          <cell r="C160" t="str">
            <v>North Beach</v>
          </cell>
          <cell r="D160">
            <v>0</v>
          </cell>
          <cell r="E160">
            <v>1</v>
          </cell>
        </row>
        <row r="161">
          <cell r="B161" t="str">
            <v>11051</v>
          </cell>
          <cell r="C161" t="str">
            <v>North Franklin</v>
          </cell>
          <cell r="D161">
            <v>1</v>
          </cell>
          <cell r="E161">
            <v>2</v>
          </cell>
        </row>
        <row r="162">
          <cell r="B162" t="str">
            <v>18400</v>
          </cell>
          <cell r="C162" t="str">
            <v>North Kitsap</v>
          </cell>
          <cell r="D162">
            <v>0</v>
          </cell>
          <cell r="E162">
            <v>1</v>
          </cell>
        </row>
        <row r="163">
          <cell r="B163" t="str">
            <v>23403</v>
          </cell>
          <cell r="C163" t="str">
            <v>North Mason</v>
          </cell>
          <cell r="D163">
            <v>1</v>
          </cell>
          <cell r="E163">
            <v>2</v>
          </cell>
        </row>
        <row r="164">
          <cell r="B164" t="str">
            <v>25200</v>
          </cell>
          <cell r="C164" t="str">
            <v>North River</v>
          </cell>
          <cell r="D164">
            <v>1</v>
          </cell>
          <cell r="E164">
            <v>2</v>
          </cell>
        </row>
        <row r="165">
          <cell r="B165" t="str">
            <v>34003</v>
          </cell>
          <cell r="C165" t="str">
            <v>North Thurston</v>
          </cell>
          <cell r="D165">
            <v>1</v>
          </cell>
          <cell r="E165">
            <v>2</v>
          </cell>
        </row>
        <row r="166">
          <cell r="B166" t="str">
            <v>33211</v>
          </cell>
          <cell r="C166" t="str">
            <v>Northport</v>
          </cell>
          <cell r="D166">
            <v>1</v>
          </cell>
          <cell r="E166">
            <v>2</v>
          </cell>
        </row>
        <row r="167">
          <cell r="B167" t="str">
            <v>17417</v>
          </cell>
          <cell r="C167" t="str">
            <v>Northshore</v>
          </cell>
          <cell r="D167">
            <v>0</v>
          </cell>
          <cell r="E167">
            <v>1</v>
          </cell>
        </row>
        <row r="168">
          <cell r="B168" t="str">
            <v>15201</v>
          </cell>
          <cell r="C168" t="str">
            <v>Oak Harbor</v>
          </cell>
          <cell r="D168">
            <v>1</v>
          </cell>
          <cell r="E168">
            <v>2</v>
          </cell>
        </row>
        <row r="169">
          <cell r="B169" t="str">
            <v>38324</v>
          </cell>
          <cell r="C169" t="str">
            <v>Oakesdale</v>
          </cell>
          <cell r="D169">
            <v>1</v>
          </cell>
          <cell r="E169">
            <v>2</v>
          </cell>
        </row>
        <row r="170">
          <cell r="B170" t="str">
            <v>14400</v>
          </cell>
          <cell r="C170" t="str">
            <v>Oakville</v>
          </cell>
          <cell r="D170">
            <v>1</v>
          </cell>
          <cell r="E170">
            <v>2</v>
          </cell>
        </row>
        <row r="171">
          <cell r="B171" t="str">
            <v>25101</v>
          </cell>
          <cell r="C171" t="str">
            <v>Ocean Beach</v>
          </cell>
          <cell r="D171">
            <v>0</v>
          </cell>
          <cell r="E171">
            <v>1</v>
          </cell>
        </row>
        <row r="172">
          <cell r="B172" t="str">
            <v>14172</v>
          </cell>
          <cell r="C172" t="str">
            <v>Ocosta</v>
          </cell>
          <cell r="D172">
            <v>0</v>
          </cell>
          <cell r="E172">
            <v>1</v>
          </cell>
        </row>
        <row r="173">
          <cell r="B173" t="str">
            <v>22105</v>
          </cell>
          <cell r="C173" t="str">
            <v>Odessa</v>
          </cell>
          <cell r="D173">
            <v>1</v>
          </cell>
          <cell r="E173">
            <v>2</v>
          </cell>
        </row>
        <row r="174">
          <cell r="B174" t="str">
            <v>24105</v>
          </cell>
          <cell r="C174" t="str">
            <v>Okanogan</v>
          </cell>
          <cell r="D174">
            <v>1</v>
          </cell>
          <cell r="E174">
            <v>2</v>
          </cell>
        </row>
        <row r="175">
          <cell r="B175" t="str">
            <v>34111</v>
          </cell>
          <cell r="C175" t="str">
            <v>Olympia</v>
          </cell>
          <cell r="D175">
            <v>0</v>
          </cell>
          <cell r="E175">
            <v>1</v>
          </cell>
        </row>
        <row r="176">
          <cell r="B176" t="str">
            <v>24019</v>
          </cell>
          <cell r="C176" t="str">
            <v>Omak</v>
          </cell>
          <cell r="D176">
            <v>1</v>
          </cell>
          <cell r="E176">
            <v>2</v>
          </cell>
        </row>
        <row r="177">
          <cell r="B177" t="str">
            <v>21300</v>
          </cell>
          <cell r="C177" t="str">
            <v>Onalaska</v>
          </cell>
          <cell r="D177">
            <v>1</v>
          </cell>
          <cell r="E177">
            <v>2</v>
          </cell>
        </row>
        <row r="178">
          <cell r="B178" t="str">
            <v>33030</v>
          </cell>
          <cell r="C178" t="str">
            <v>Onion Creek</v>
          </cell>
          <cell r="D178">
            <v>1</v>
          </cell>
          <cell r="E178">
            <v>2</v>
          </cell>
        </row>
        <row r="179">
          <cell r="B179" t="str">
            <v>28137</v>
          </cell>
          <cell r="C179" t="str">
            <v>Orcas Island</v>
          </cell>
          <cell r="D179">
            <v>0</v>
          </cell>
          <cell r="E179">
            <v>1</v>
          </cell>
        </row>
        <row r="180">
          <cell r="B180" t="str">
            <v>32123</v>
          </cell>
          <cell r="C180" t="str">
            <v>Orchard Prairie</v>
          </cell>
          <cell r="D180">
            <v>1</v>
          </cell>
          <cell r="E180">
            <v>2</v>
          </cell>
        </row>
        <row r="181">
          <cell r="B181" t="str">
            <v>10065</v>
          </cell>
          <cell r="C181" t="str">
            <v>Orient</v>
          </cell>
          <cell r="D181">
            <v>1</v>
          </cell>
          <cell r="E181">
            <v>2</v>
          </cell>
        </row>
        <row r="182">
          <cell r="B182" t="str">
            <v>09013</v>
          </cell>
          <cell r="C182" t="str">
            <v>Orondo</v>
          </cell>
          <cell r="D182">
            <v>1</v>
          </cell>
          <cell r="E182">
            <v>2</v>
          </cell>
        </row>
        <row r="183">
          <cell r="B183" t="str">
            <v>24410</v>
          </cell>
          <cell r="C183" t="str">
            <v>Oroville</v>
          </cell>
          <cell r="D183">
            <v>0</v>
          </cell>
          <cell r="E183">
            <v>1</v>
          </cell>
        </row>
        <row r="184">
          <cell r="B184" t="str">
            <v>27344</v>
          </cell>
          <cell r="C184" t="str">
            <v>Orting</v>
          </cell>
          <cell r="D184">
            <v>1</v>
          </cell>
          <cell r="E184">
            <v>2</v>
          </cell>
        </row>
        <row r="185">
          <cell r="B185" t="str">
            <v>01147</v>
          </cell>
          <cell r="C185" t="str">
            <v>Othello</v>
          </cell>
          <cell r="D185">
            <v>1</v>
          </cell>
          <cell r="E185">
            <v>2</v>
          </cell>
        </row>
        <row r="186">
          <cell r="B186" t="str">
            <v>09102</v>
          </cell>
          <cell r="C186" t="str">
            <v>Palisades</v>
          </cell>
          <cell r="D186">
            <v>1</v>
          </cell>
          <cell r="E186">
            <v>2</v>
          </cell>
        </row>
        <row r="187">
          <cell r="B187" t="str">
            <v>38301</v>
          </cell>
          <cell r="C187" t="str">
            <v>Palouse</v>
          </cell>
          <cell r="D187">
            <v>1</v>
          </cell>
          <cell r="E187">
            <v>2</v>
          </cell>
        </row>
        <row r="188">
          <cell r="B188" t="str">
            <v>11001</v>
          </cell>
          <cell r="C188" t="str">
            <v>Pasco</v>
          </cell>
          <cell r="D188">
            <v>1</v>
          </cell>
          <cell r="E188">
            <v>2</v>
          </cell>
        </row>
        <row r="189">
          <cell r="B189" t="str">
            <v>24122</v>
          </cell>
          <cell r="C189" t="str">
            <v>Pateros</v>
          </cell>
          <cell r="D189">
            <v>1</v>
          </cell>
          <cell r="E189">
            <v>2</v>
          </cell>
        </row>
        <row r="190">
          <cell r="B190" t="str">
            <v>03050</v>
          </cell>
          <cell r="C190" t="str">
            <v>Paterson</v>
          </cell>
          <cell r="D190">
            <v>0</v>
          </cell>
          <cell r="E190">
            <v>1</v>
          </cell>
        </row>
        <row r="191">
          <cell r="B191" t="str">
            <v>21301</v>
          </cell>
          <cell r="C191" t="str">
            <v>Pe Ell</v>
          </cell>
          <cell r="D191">
            <v>1</v>
          </cell>
          <cell r="E191">
            <v>2</v>
          </cell>
        </row>
        <row r="192">
          <cell r="B192" t="str">
            <v>27401</v>
          </cell>
          <cell r="C192" t="str">
            <v>Peninsula</v>
          </cell>
          <cell r="D192">
            <v>0</v>
          </cell>
          <cell r="E192">
            <v>1</v>
          </cell>
        </row>
        <row r="193">
          <cell r="B193" t="str">
            <v>23402</v>
          </cell>
          <cell r="C193" t="str">
            <v>Pioneer</v>
          </cell>
          <cell r="D193">
            <v>0</v>
          </cell>
          <cell r="E193">
            <v>1</v>
          </cell>
        </row>
        <row r="194">
          <cell r="B194" t="str">
            <v>12110</v>
          </cell>
          <cell r="C194" t="str">
            <v>Pomeroy</v>
          </cell>
          <cell r="D194">
            <v>1</v>
          </cell>
          <cell r="E194">
            <v>2</v>
          </cell>
        </row>
        <row r="195">
          <cell r="B195" t="str">
            <v>05121</v>
          </cell>
          <cell r="C195" t="str">
            <v>Port Angeles</v>
          </cell>
          <cell r="D195">
            <v>1</v>
          </cell>
          <cell r="E195">
            <v>2</v>
          </cell>
        </row>
        <row r="196">
          <cell r="B196" t="str">
            <v>16050</v>
          </cell>
          <cell r="C196" t="str">
            <v>Port Townsend</v>
          </cell>
          <cell r="D196">
            <v>0</v>
          </cell>
          <cell r="E196">
            <v>1</v>
          </cell>
        </row>
        <row r="197">
          <cell r="B197" t="str">
            <v>36402</v>
          </cell>
          <cell r="C197" t="str">
            <v>Prescott</v>
          </cell>
          <cell r="D197">
            <v>1</v>
          </cell>
          <cell r="E197">
            <v>2</v>
          </cell>
        </row>
        <row r="198">
          <cell r="B198" t="str">
            <v>03116</v>
          </cell>
          <cell r="C198" t="str">
            <v>Prosser</v>
          </cell>
          <cell r="D198">
            <v>1</v>
          </cell>
          <cell r="E198">
            <v>2</v>
          </cell>
        </row>
        <row r="199">
          <cell r="B199" t="str">
            <v>38267</v>
          </cell>
          <cell r="C199" t="str">
            <v>Pullman</v>
          </cell>
          <cell r="D199">
            <v>1</v>
          </cell>
          <cell r="E199">
            <v>2</v>
          </cell>
        </row>
        <row r="200">
          <cell r="B200" t="str">
            <v>27003</v>
          </cell>
          <cell r="C200" t="str">
            <v>Puyallup</v>
          </cell>
          <cell r="D200">
            <v>1</v>
          </cell>
          <cell r="E200">
            <v>2</v>
          </cell>
        </row>
        <row r="201">
          <cell r="B201" t="str">
            <v>16020</v>
          </cell>
          <cell r="C201" t="str">
            <v>Queets-Clearwater</v>
          </cell>
          <cell r="D201">
            <v>1</v>
          </cell>
          <cell r="E201">
            <v>2</v>
          </cell>
        </row>
        <row r="202">
          <cell r="B202" t="str">
            <v>16048</v>
          </cell>
          <cell r="C202" t="str">
            <v>Quilcene</v>
          </cell>
          <cell r="D202">
            <v>0</v>
          </cell>
          <cell r="E202">
            <v>1</v>
          </cell>
        </row>
        <row r="203">
          <cell r="B203" t="str">
            <v>05402</v>
          </cell>
          <cell r="C203" t="str">
            <v>Quillayute Valley</v>
          </cell>
          <cell r="D203">
            <v>1</v>
          </cell>
          <cell r="E203">
            <v>2</v>
          </cell>
        </row>
        <row r="204">
          <cell r="B204" t="str">
            <v>14097</v>
          </cell>
          <cell r="C204" t="str">
            <v>Quinault</v>
          </cell>
          <cell r="D204">
            <v>1</v>
          </cell>
          <cell r="E204">
            <v>2</v>
          </cell>
        </row>
        <row r="205">
          <cell r="B205" t="str">
            <v>13144</v>
          </cell>
          <cell r="C205" t="str">
            <v>Quincy</v>
          </cell>
          <cell r="D205">
            <v>1</v>
          </cell>
          <cell r="E205">
            <v>2</v>
          </cell>
        </row>
        <row r="206">
          <cell r="B206" t="str">
            <v>34307</v>
          </cell>
          <cell r="C206" t="str">
            <v>Rainier</v>
          </cell>
          <cell r="D206">
            <v>1</v>
          </cell>
          <cell r="E206">
            <v>2</v>
          </cell>
        </row>
        <row r="207">
          <cell r="B207" t="str">
            <v>25116</v>
          </cell>
          <cell r="C207" t="str">
            <v>Raymond</v>
          </cell>
          <cell r="D207">
            <v>1</v>
          </cell>
          <cell r="E207">
            <v>2</v>
          </cell>
        </row>
        <row r="208">
          <cell r="B208" t="str">
            <v>22009</v>
          </cell>
          <cell r="C208" t="str">
            <v>Reardan</v>
          </cell>
          <cell r="D208">
            <v>1</v>
          </cell>
          <cell r="E208">
            <v>2</v>
          </cell>
        </row>
        <row r="209">
          <cell r="B209" t="str">
            <v>17403</v>
          </cell>
          <cell r="C209" t="str">
            <v>Renton</v>
          </cell>
          <cell r="D209">
            <v>0</v>
          </cell>
          <cell r="E209">
            <v>1</v>
          </cell>
        </row>
        <row r="210">
          <cell r="B210" t="str">
            <v>10309</v>
          </cell>
          <cell r="C210" t="str">
            <v>Republic</v>
          </cell>
          <cell r="D210">
            <v>1</v>
          </cell>
          <cell r="E210">
            <v>2</v>
          </cell>
        </row>
        <row r="211">
          <cell r="B211" t="str">
            <v>03400</v>
          </cell>
          <cell r="C211" t="str">
            <v>Richland</v>
          </cell>
          <cell r="D211">
            <v>1</v>
          </cell>
          <cell r="E211">
            <v>2</v>
          </cell>
        </row>
        <row r="212">
          <cell r="B212" t="str">
            <v>06122</v>
          </cell>
          <cell r="C212" t="str">
            <v>Ridgefield</v>
          </cell>
          <cell r="D212">
            <v>0</v>
          </cell>
          <cell r="E212">
            <v>1</v>
          </cell>
        </row>
        <row r="213">
          <cell r="B213" t="str">
            <v>01160</v>
          </cell>
          <cell r="C213" t="str">
            <v>Ritzville</v>
          </cell>
          <cell r="D213">
            <v>1</v>
          </cell>
          <cell r="E213">
            <v>2</v>
          </cell>
        </row>
        <row r="214">
          <cell r="B214" t="str">
            <v>32416</v>
          </cell>
          <cell r="C214" t="str">
            <v>Riverside</v>
          </cell>
          <cell r="D214">
            <v>1</v>
          </cell>
          <cell r="E214">
            <v>2</v>
          </cell>
        </row>
        <row r="215">
          <cell r="B215" t="str">
            <v>17407</v>
          </cell>
          <cell r="C215" t="str">
            <v>Riverview</v>
          </cell>
          <cell r="D215">
            <v>0</v>
          </cell>
          <cell r="E215">
            <v>1</v>
          </cell>
        </row>
        <row r="216">
          <cell r="B216" t="str">
            <v>34401</v>
          </cell>
          <cell r="C216" t="str">
            <v>Rochester</v>
          </cell>
          <cell r="D216">
            <v>1</v>
          </cell>
          <cell r="E216">
            <v>2</v>
          </cell>
        </row>
        <row r="217">
          <cell r="B217" t="str">
            <v>20403</v>
          </cell>
          <cell r="C217" t="str">
            <v>Roosevelt</v>
          </cell>
          <cell r="D217">
            <v>1</v>
          </cell>
          <cell r="E217">
            <v>2</v>
          </cell>
        </row>
        <row r="218">
          <cell r="B218" t="str">
            <v>38320</v>
          </cell>
          <cell r="C218" t="str">
            <v>Rosalia</v>
          </cell>
          <cell r="D218">
            <v>1</v>
          </cell>
          <cell r="E218">
            <v>2</v>
          </cell>
        </row>
        <row r="219">
          <cell r="B219" t="str">
            <v>13160</v>
          </cell>
          <cell r="C219" t="str">
            <v>Royal</v>
          </cell>
          <cell r="D219">
            <v>1</v>
          </cell>
          <cell r="E219">
            <v>2</v>
          </cell>
        </row>
        <row r="220">
          <cell r="B220" t="str">
            <v>28149</v>
          </cell>
          <cell r="C220" t="str">
            <v>San Juan Island</v>
          </cell>
          <cell r="D220">
            <v>0</v>
          </cell>
          <cell r="E220">
            <v>1</v>
          </cell>
        </row>
        <row r="221">
          <cell r="B221" t="str">
            <v>14104</v>
          </cell>
          <cell r="C221" t="str">
            <v>Satsop</v>
          </cell>
          <cell r="D221">
            <v>1</v>
          </cell>
          <cell r="E221">
            <v>2</v>
          </cell>
        </row>
        <row r="222">
          <cell r="B222" t="str">
            <v>17001</v>
          </cell>
          <cell r="C222" t="str">
            <v>Seattle</v>
          </cell>
          <cell r="D222">
            <v>0</v>
          </cell>
          <cell r="E222">
            <v>1</v>
          </cell>
        </row>
        <row r="223">
          <cell r="B223" t="str">
            <v>29101</v>
          </cell>
          <cell r="C223" t="str">
            <v>Sedro-Woolley</v>
          </cell>
          <cell r="D223">
            <v>1</v>
          </cell>
          <cell r="E223">
            <v>2</v>
          </cell>
        </row>
        <row r="224">
          <cell r="B224" t="str">
            <v>39119</v>
          </cell>
          <cell r="C224" t="str">
            <v>Selah</v>
          </cell>
          <cell r="D224">
            <v>1</v>
          </cell>
          <cell r="E224">
            <v>2</v>
          </cell>
        </row>
        <row r="225">
          <cell r="B225" t="str">
            <v>26070</v>
          </cell>
          <cell r="C225" t="str">
            <v>Selkirk</v>
          </cell>
          <cell r="D225">
            <v>1</v>
          </cell>
          <cell r="E225">
            <v>2</v>
          </cell>
        </row>
        <row r="226">
          <cell r="B226" t="str">
            <v>05323</v>
          </cell>
          <cell r="C226" t="str">
            <v>Sequim</v>
          </cell>
          <cell r="D226">
            <v>0</v>
          </cell>
          <cell r="E226">
            <v>1</v>
          </cell>
        </row>
        <row r="227">
          <cell r="B227" t="str">
            <v>28010</v>
          </cell>
          <cell r="C227" t="str">
            <v>Shaw Island</v>
          </cell>
          <cell r="D227">
            <v>0</v>
          </cell>
          <cell r="E227">
            <v>1</v>
          </cell>
        </row>
        <row r="228">
          <cell r="B228" t="str">
            <v>23309</v>
          </cell>
          <cell r="C228" t="str">
            <v>Shelton</v>
          </cell>
          <cell r="D228">
            <v>1</v>
          </cell>
          <cell r="E228">
            <v>2</v>
          </cell>
        </row>
        <row r="229">
          <cell r="B229" t="str">
            <v>17412</v>
          </cell>
          <cell r="C229" t="str">
            <v>Shoreline</v>
          </cell>
          <cell r="D229">
            <v>0</v>
          </cell>
          <cell r="E229">
            <v>1</v>
          </cell>
        </row>
        <row r="230">
          <cell r="B230" t="str">
            <v>30002</v>
          </cell>
          <cell r="C230" t="str">
            <v>Skamania</v>
          </cell>
          <cell r="D230">
            <v>0</v>
          </cell>
          <cell r="E230">
            <v>1</v>
          </cell>
        </row>
        <row r="231">
          <cell r="B231" t="str">
            <v>17404</v>
          </cell>
          <cell r="C231" t="str">
            <v>Skykomish</v>
          </cell>
          <cell r="D231">
            <v>0</v>
          </cell>
          <cell r="E231">
            <v>1</v>
          </cell>
        </row>
        <row r="232">
          <cell r="B232" t="str">
            <v>31201</v>
          </cell>
          <cell r="C232" t="str">
            <v>Snohomish</v>
          </cell>
          <cell r="D232">
            <v>1</v>
          </cell>
          <cell r="E232">
            <v>2</v>
          </cell>
        </row>
        <row r="233">
          <cell r="B233" t="str">
            <v>17410</v>
          </cell>
          <cell r="C233" t="str">
            <v>Snoqualmie Valley</v>
          </cell>
          <cell r="D233">
            <v>0</v>
          </cell>
          <cell r="E233">
            <v>1</v>
          </cell>
        </row>
        <row r="234">
          <cell r="B234" t="str">
            <v>13156</v>
          </cell>
          <cell r="C234" t="str">
            <v>Soap Lake</v>
          </cell>
          <cell r="D234">
            <v>1</v>
          </cell>
          <cell r="E234">
            <v>2</v>
          </cell>
        </row>
        <row r="235">
          <cell r="B235" t="str">
            <v>25118</v>
          </cell>
          <cell r="C235" t="str">
            <v>South Bend</v>
          </cell>
          <cell r="D235">
            <v>1</v>
          </cell>
          <cell r="E235">
            <v>2</v>
          </cell>
        </row>
        <row r="236">
          <cell r="B236" t="str">
            <v>18402</v>
          </cell>
          <cell r="C236" t="str">
            <v>South Kitsap</v>
          </cell>
          <cell r="D236">
            <v>1</v>
          </cell>
          <cell r="E236">
            <v>2</v>
          </cell>
        </row>
        <row r="237">
          <cell r="B237" t="str">
            <v>15206</v>
          </cell>
          <cell r="C237" t="str">
            <v>South Whidbey</v>
          </cell>
          <cell r="D237">
            <v>0</v>
          </cell>
          <cell r="E237">
            <v>1</v>
          </cell>
        </row>
        <row r="238">
          <cell r="B238" t="str">
            <v>23042</v>
          </cell>
          <cell r="C238" t="str">
            <v>Southside</v>
          </cell>
          <cell r="D238">
            <v>1</v>
          </cell>
          <cell r="E238">
            <v>2</v>
          </cell>
        </row>
        <row r="239">
          <cell r="B239" t="str">
            <v>32081</v>
          </cell>
          <cell r="C239" t="str">
            <v>Spokane</v>
          </cell>
          <cell r="D239">
            <v>1</v>
          </cell>
          <cell r="E239">
            <v>2</v>
          </cell>
        </row>
        <row r="240">
          <cell r="B240" t="str">
            <v>22008</v>
          </cell>
          <cell r="C240" t="str">
            <v>Sprague</v>
          </cell>
          <cell r="D240">
            <v>1</v>
          </cell>
          <cell r="E240">
            <v>2</v>
          </cell>
        </row>
        <row r="241">
          <cell r="B241" t="str">
            <v>38322</v>
          </cell>
          <cell r="C241" t="str">
            <v>St. John</v>
          </cell>
          <cell r="D241">
            <v>1</v>
          </cell>
          <cell r="E241">
            <v>2</v>
          </cell>
        </row>
        <row r="242">
          <cell r="B242" t="str">
            <v>31401</v>
          </cell>
          <cell r="C242" t="str">
            <v>Stanwood-Camano</v>
          </cell>
          <cell r="D242">
            <v>0</v>
          </cell>
          <cell r="E242">
            <v>1</v>
          </cell>
        </row>
        <row r="243">
          <cell r="B243" t="str">
            <v>11054</v>
          </cell>
          <cell r="C243" t="str">
            <v>Star</v>
          </cell>
          <cell r="D243">
            <v>1</v>
          </cell>
          <cell r="E243">
            <v>2</v>
          </cell>
        </row>
        <row r="244">
          <cell r="B244" t="str">
            <v>07035</v>
          </cell>
          <cell r="C244" t="str">
            <v>Starbuck</v>
          </cell>
          <cell r="D244">
            <v>1</v>
          </cell>
          <cell r="E244">
            <v>2</v>
          </cell>
        </row>
        <row r="245">
          <cell r="B245" t="str">
            <v>04069</v>
          </cell>
          <cell r="C245" t="str">
            <v>Stehekin</v>
          </cell>
          <cell r="D245">
            <v>1</v>
          </cell>
          <cell r="E245">
            <v>2</v>
          </cell>
        </row>
        <row r="246">
          <cell r="B246" t="str">
            <v>27001</v>
          </cell>
          <cell r="C246" t="str">
            <v>Steilacoom Historical</v>
          </cell>
          <cell r="D246">
            <v>1</v>
          </cell>
          <cell r="E246">
            <v>2</v>
          </cell>
        </row>
        <row r="247">
          <cell r="B247" t="str">
            <v>38304</v>
          </cell>
          <cell r="C247" t="str">
            <v>Steptoe</v>
          </cell>
          <cell r="D247">
            <v>1</v>
          </cell>
          <cell r="E247">
            <v>2</v>
          </cell>
        </row>
        <row r="248">
          <cell r="B248" t="str">
            <v>30303</v>
          </cell>
          <cell r="C248" t="str">
            <v>Stevenson-Carson</v>
          </cell>
          <cell r="D248">
            <v>1</v>
          </cell>
          <cell r="E248">
            <v>2</v>
          </cell>
        </row>
        <row r="249">
          <cell r="B249" t="str">
            <v>31311</v>
          </cell>
          <cell r="C249" t="str">
            <v>Sultan</v>
          </cell>
          <cell r="D249">
            <v>1</v>
          </cell>
          <cell r="E249">
            <v>2</v>
          </cell>
        </row>
        <row r="250">
          <cell r="B250" t="str">
            <v>33202</v>
          </cell>
          <cell r="C250" t="str">
            <v>Summit Valley</v>
          </cell>
          <cell r="D250">
            <v>1</v>
          </cell>
          <cell r="E250">
            <v>2</v>
          </cell>
        </row>
        <row r="251">
          <cell r="B251" t="str">
            <v>27320</v>
          </cell>
          <cell r="C251" t="str">
            <v>Sumner</v>
          </cell>
          <cell r="D251">
            <v>1</v>
          </cell>
          <cell r="E251">
            <v>2</v>
          </cell>
        </row>
        <row r="252">
          <cell r="B252" t="str">
            <v>39201</v>
          </cell>
          <cell r="C252" t="str">
            <v>Sunnyside</v>
          </cell>
          <cell r="D252">
            <v>1</v>
          </cell>
          <cell r="E252">
            <v>2</v>
          </cell>
        </row>
        <row r="253">
          <cell r="B253" t="str">
            <v>27010</v>
          </cell>
          <cell r="C253" t="str">
            <v>Tacoma</v>
          </cell>
          <cell r="D253">
            <v>1</v>
          </cell>
          <cell r="E253">
            <v>2</v>
          </cell>
        </row>
        <row r="254">
          <cell r="B254" t="str">
            <v>14077</v>
          </cell>
          <cell r="C254" t="str">
            <v>Taholah</v>
          </cell>
          <cell r="D254">
            <v>1</v>
          </cell>
          <cell r="E254">
            <v>2</v>
          </cell>
        </row>
        <row r="255">
          <cell r="B255" t="str">
            <v>17409</v>
          </cell>
          <cell r="C255" t="str">
            <v>Tahoma</v>
          </cell>
          <cell r="D255">
            <v>1</v>
          </cell>
          <cell r="E255">
            <v>2</v>
          </cell>
        </row>
        <row r="256">
          <cell r="B256" t="str">
            <v>38265</v>
          </cell>
          <cell r="C256" t="str">
            <v>Tekoa</v>
          </cell>
          <cell r="D256">
            <v>1</v>
          </cell>
          <cell r="E256">
            <v>2</v>
          </cell>
        </row>
        <row r="257">
          <cell r="B257" t="str">
            <v>34402</v>
          </cell>
          <cell r="C257" t="str">
            <v>Tenino</v>
          </cell>
          <cell r="D257">
            <v>1</v>
          </cell>
          <cell r="E257">
            <v>2</v>
          </cell>
        </row>
        <row r="258">
          <cell r="B258" t="str">
            <v>19400</v>
          </cell>
          <cell r="C258" t="str">
            <v>Thorp</v>
          </cell>
          <cell r="D258">
            <v>1</v>
          </cell>
          <cell r="E258">
            <v>2</v>
          </cell>
        </row>
        <row r="259">
          <cell r="B259" t="str">
            <v>21237</v>
          </cell>
          <cell r="C259" t="str">
            <v>Toledo</v>
          </cell>
          <cell r="D259">
            <v>1</v>
          </cell>
          <cell r="E259">
            <v>2</v>
          </cell>
        </row>
        <row r="260">
          <cell r="B260" t="str">
            <v>24404</v>
          </cell>
          <cell r="C260" t="str">
            <v>Tonasket</v>
          </cell>
          <cell r="D260">
            <v>1</v>
          </cell>
          <cell r="E260">
            <v>2</v>
          </cell>
        </row>
        <row r="261">
          <cell r="B261" t="str">
            <v>39202</v>
          </cell>
          <cell r="C261" t="str">
            <v>Toppenish</v>
          </cell>
          <cell r="D261">
            <v>1</v>
          </cell>
          <cell r="E261">
            <v>2</v>
          </cell>
        </row>
        <row r="262">
          <cell r="B262" t="str">
            <v>36300</v>
          </cell>
          <cell r="C262" t="str">
            <v>Touchet</v>
          </cell>
          <cell r="D262">
            <v>1</v>
          </cell>
          <cell r="E262">
            <v>2</v>
          </cell>
        </row>
        <row r="263">
          <cell r="B263" t="str">
            <v>08130</v>
          </cell>
          <cell r="C263" t="str">
            <v>Toutle Lake</v>
          </cell>
          <cell r="D263">
            <v>1</v>
          </cell>
          <cell r="E263">
            <v>2</v>
          </cell>
        </row>
        <row r="264">
          <cell r="B264" t="str">
            <v>20400</v>
          </cell>
          <cell r="C264" t="str">
            <v>Trout Lake</v>
          </cell>
          <cell r="D264">
            <v>1</v>
          </cell>
          <cell r="E264">
            <v>2</v>
          </cell>
        </row>
        <row r="265">
          <cell r="B265" t="str">
            <v>17406</v>
          </cell>
          <cell r="C265" t="str">
            <v>Tukwila</v>
          </cell>
          <cell r="D265">
            <v>0</v>
          </cell>
          <cell r="E265">
            <v>1</v>
          </cell>
        </row>
        <row r="266">
          <cell r="B266" t="str">
            <v>34033</v>
          </cell>
          <cell r="C266" t="str">
            <v>Tumwater</v>
          </cell>
          <cell r="D266">
            <v>1</v>
          </cell>
          <cell r="E266">
            <v>2</v>
          </cell>
        </row>
        <row r="267">
          <cell r="B267" t="str">
            <v>39002</v>
          </cell>
          <cell r="C267" t="str">
            <v>Union Gap</v>
          </cell>
          <cell r="D267">
            <v>1</v>
          </cell>
          <cell r="E267">
            <v>2</v>
          </cell>
        </row>
        <row r="268">
          <cell r="B268" t="str">
            <v>27083</v>
          </cell>
          <cell r="C268" t="str">
            <v>University Place</v>
          </cell>
          <cell r="D268">
            <v>1</v>
          </cell>
          <cell r="E268">
            <v>2</v>
          </cell>
        </row>
        <row r="269">
          <cell r="B269" t="str">
            <v>21018</v>
          </cell>
          <cell r="C269" t="str">
            <v>Vader</v>
          </cell>
          <cell r="D269">
            <v>1</v>
          </cell>
          <cell r="E269">
            <v>2</v>
          </cell>
        </row>
        <row r="270">
          <cell r="B270" t="str">
            <v>33070</v>
          </cell>
          <cell r="C270" t="str">
            <v>Valley</v>
          </cell>
          <cell r="D270">
            <v>1</v>
          </cell>
          <cell r="E270">
            <v>2</v>
          </cell>
        </row>
        <row r="271">
          <cell r="B271" t="str">
            <v>06037</v>
          </cell>
          <cell r="C271" t="str">
            <v>Vancouver</v>
          </cell>
          <cell r="D271">
            <v>1</v>
          </cell>
          <cell r="E271">
            <v>2</v>
          </cell>
        </row>
        <row r="272">
          <cell r="B272" t="str">
            <v>17402</v>
          </cell>
          <cell r="C272" t="str">
            <v>Vashon Island</v>
          </cell>
          <cell r="D272">
            <v>0</v>
          </cell>
          <cell r="E272">
            <v>1</v>
          </cell>
        </row>
        <row r="273">
          <cell r="B273" t="str">
            <v>35200</v>
          </cell>
          <cell r="C273" t="str">
            <v>Wahkiakum</v>
          </cell>
          <cell r="D273">
            <v>1</v>
          </cell>
          <cell r="E273">
            <v>2</v>
          </cell>
        </row>
        <row r="274">
          <cell r="B274" t="str">
            <v>13073</v>
          </cell>
          <cell r="C274" t="str">
            <v>Wahluke</v>
          </cell>
          <cell r="D274">
            <v>1</v>
          </cell>
          <cell r="E274">
            <v>2</v>
          </cell>
        </row>
        <row r="275">
          <cell r="B275" t="str">
            <v>36401</v>
          </cell>
          <cell r="C275" t="str">
            <v>Waitsburg</v>
          </cell>
          <cell r="D275">
            <v>1</v>
          </cell>
          <cell r="E275">
            <v>2</v>
          </cell>
        </row>
        <row r="276">
          <cell r="B276" t="str">
            <v>36140</v>
          </cell>
          <cell r="C276" t="str">
            <v>Walla Walla</v>
          </cell>
          <cell r="D276">
            <v>1</v>
          </cell>
          <cell r="E276">
            <v>2</v>
          </cell>
        </row>
        <row r="277">
          <cell r="B277" t="str">
            <v>39207</v>
          </cell>
          <cell r="C277" t="str">
            <v>Wapato</v>
          </cell>
          <cell r="D277">
            <v>1</v>
          </cell>
          <cell r="E277">
            <v>2</v>
          </cell>
        </row>
        <row r="278">
          <cell r="B278" t="str">
            <v>13146</v>
          </cell>
          <cell r="C278" t="str">
            <v>Warden</v>
          </cell>
          <cell r="D278">
            <v>1</v>
          </cell>
          <cell r="E278">
            <v>2</v>
          </cell>
        </row>
        <row r="279">
          <cell r="B279" t="str">
            <v>06112</v>
          </cell>
          <cell r="C279" t="str">
            <v>Washougal</v>
          </cell>
          <cell r="D279">
            <v>1</v>
          </cell>
          <cell r="E279">
            <v>2</v>
          </cell>
        </row>
        <row r="280">
          <cell r="B280" t="str">
            <v>01109</v>
          </cell>
          <cell r="C280" t="str">
            <v>Washtucna</v>
          </cell>
          <cell r="D280">
            <v>1</v>
          </cell>
          <cell r="E280">
            <v>2</v>
          </cell>
        </row>
        <row r="281">
          <cell r="B281" t="str">
            <v>09209</v>
          </cell>
          <cell r="C281" t="str">
            <v>Waterville</v>
          </cell>
          <cell r="D281">
            <v>1</v>
          </cell>
          <cell r="E281">
            <v>2</v>
          </cell>
        </row>
        <row r="282">
          <cell r="B282" t="str">
            <v>33049</v>
          </cell>
          <cell r="C282" t="str">
            <v>Wellpinit</v>
          </cell>
          <cell r="D282">
            <v>1</v>
          </cell>
          <cell r="E282">
            <v>2</v>
          </cell>
        </row>
        <row r="283">
          <cell r="B283" t="str">
            <v>04246</v>
          </cell>
          <cell r="C283" t="str">
            <v>Wenatchee</v>
          </cell>
          <cell r="D283">
            <v>1</v>
          </cell>
          <cell r="E283">
            <v>2</v>
          </cell>
        </row>
        <row r="284">
          <cell r="B284" t="str">
            <v>32363</v>
          </cell>
          <cell r="C284" t="str">
            <v>West Valley (Spokane)</v>
          </cell>
          <cell r="D284">
            <v>1</v>
          </cell>
          <cell r="E284">
            <v>2</v>
          </cell>
        </row>
        <row r="285">
          <cell r="B285" t="str">
            <v>39208</v>
          </cell>
          <cell r="C285" t="str">
            <v>West Valley (Yakima)</v>
          </cell>
          <cell r="D285">
            <v>1</v>
          </cell>
          <cell r="E285">
            <v>2</v>
          </cell>
        </row>
        <row r="286">
          <cell r="B286" t="str">
            <v>21303</v>
          </cell>
          <cell r="C286" t="str">
            <v>White Pass</v>
          </cell>
          <cell r="D286">
            <v>1</v>
          </cell>
          <cell r="E286">
            <v>2</v>
          </cell>
        </row>
        <row r="287">
          <cell r="B287" t="str">
            <v>27416</v>
          </cell>
          <cell r="C287" t="str">
            <v>White River</v>
          </cell>
          <cell r="D287">
            <v>1</v>
          </cell>
          <cell r="E287">
            <v>2</v>
          </cell>
        </row>
        <row r="288">
          <cell r="B288" t="str">
            <v>20405</v>
          </cell>
          <cell r="C288" t="str">
            <v>White Salmon</v>
          </cell>
          <cell r="D288">
            <v>0</v>
          </cell>
          <cell r="E288">
            <v>1</v>
          </cell>
        </row>
        <row r="289">
          <cell r="B289" t="str">
            <v>22200</v>
          </cell>
          <cell r="C289" t="str">
            <v>Wilbur</v>
          </cell>
          <cell r="D289">
            <v>1</v>
          </cell>
          <cell r="E289">
            <v>2</v>
          </cell>
        </row>
        <row r="290">
          <cell r="B290" t="str">
            <v>25160</v>
          </cell>
          <cell r="C290" t="str">
            <v>Willapa Valley</v>
          </cell>
          <cell r="D290">
            <v>1</v>
          </cell>
          <cell r="E290">
            <v>2</v>
          </cell>
        </row>
        <row r="291">
          <cell r="B291" t="str">
            <v>13167</v>
          </cell>
          <cell r="C291" t="str">
            <v>Wilson Creek</v>
          </cell>
          <cell r="D291">
            <v>1</v>
          </cell>
          <cell r="E291">
            <v>2</v>
          </cell>
        </row>
        <row r="292">
          <cell r="B292" t="str">
            <v>21232</v>
          </cell>
          <cell r="C292" t="str">
            <v>Winlock</v>
          </cell>
          <cell r="D292">
            <v>1</v>
          </cell>
          <cell r="E292">
            <v>2</v>
          </cell>
        </row>
        <row r="293">
          <cell r="B293" t="str">
            <v>14117</v>
          </cell>
          <cell r="C293" t="str">
            <v>Wishkah Valley</v>
          </cell>
          <cell r="D293">
            <v>1</v>
          </cell>
          <cell r="E293">
            <v>2</v>
          </cell>
        </row>
        <row r="294">
          <cell r="B294" t="str">
            <v>20094</v>
          </cell>
          <cell r="C294" t="str">
            <v>Wishram</v>
          </cell>
          <cell r="D294">
            <v>1</v>
          </cell>
          <cell r="E294">
            <v>2</v>
          </cell>
        </row>
        <row r="295">
          <cell r="B295" t="str">
            <v>08404</v>
          </cell>
          <cell r="C295" t="str">
            <v>Woodland</v>
          </cell>
          <cell r="D295">
            <v>1</v>
          </cell>
          <cell r="E295">
            <v>2</v>
          </cell>
        </row>
        <row r="296">
          <cell r="B296" t="str">
            <v>39007</v>
          </cell>
          <cell r="C296" t="str">
            <v>Yakima</v>
          </cell>
          <cell r="D296">
            <v>1</v>
          </cell>
          <cell r="E296">
            <v>2</v>
          </cell>
        </row>
        <row r="297">
          <cell r="B297" t="str">
            <v>34002</v>
          </cell>
          <cell r="C297" t="str">
            <v>Yelm</v>
          </cell>
          <cell r="D297">
            <v>1</v>
          </cell>
          <cell r="E297">
            <v>2</v>
          </cell>
        </row>
        <row r="298">
          <cell r="B298" t="str">
            <v>39205</v>
          </cell>
          <cell r="C298" t="str">
            <v>Zillah</v>
          </cell>
          <cell r="D298">
            <v>1</v>
          </cell>
          <cell r="E298">
            <v>2</v>
          </cell>
        </row>
      </sheetData>
      <sheetData sheetId="1">
        <row r="2">
          <cell r="D2">
            <v>1</v>
          </cell>
          <cell r="E2">
            <v>2</v>
          </cell>
        </row>
        <row r="3">
          <cell r="D3">
            <v>2</v>
          </cell>
          <cell r="E3">
            <v>39</v>
          </cell>
        </row>
        <row r="4">
          <cell r="D4">
            <v>3</v>
          </cell>
          <cell r="E4">
            <v>0</v>
          </cell>
        </row>
        <row r="5">
          <cell r="D5">
            <v>4</v>
          </cell>
          <cell r="E5">
            <v>0</v>
          </cell>
        </row>
        <row r="6">
          <cell r="D6">
            <v>5</v>
          </cell>
          <cell r="E6">
            <v>0</v>
          </cell>
        </row>
        <row r="10">
          <cell r="C10" t="str">
            <v>39205</v>
          </cell>
        </row>
        <row r="11">
          <cell r="C11">
            <v>2</v>
          </cell>
        </row>
        <row r="12">
          <cell r="C12">
            <v>39</v>
          </cell>
        </row>
      </sheetData>
      <sheetData sheetId="2">
        <row r="8">
          <cell r="L8" t="str">
            <v>2</v>
          </cell>
          <cell r="M8">
            <v>0</v>
          </cell>
        </row>
        <row r="9">
          <cell r="L9" t="str">
            <v>3</v>
          </cell>
          <cell r="M9">
            <v>0</v>
          </cell>
        </row>
        <row r="10">
          <cell r="L10" t="str">
            <v>4</v>
          </cell>
          <cell r="M10">
            <v>0</v>
          </cell>
        </row>
        <row r="11">
          <cell r="L11" t="str">
            <v>5</v>
          </cell>
          <cell r="M11">
            <v>255</v>
          </cell>
        </row>
        <row r="12">
          <cell r="L12" t="str">
            <v>6</v>
          </cell>
          <cell r="M12">
            <v>0</v>
          </cell>
        </row>
        <row r="13">
          <cell r="L13" t="str">
            <v>7</v>
          </cell>
          <cell r="M13">
            <v>0</v>
          </cell>
        </row>
        <row r="14">
          <cell r="L14" t="str">
            <v>8</v>
          </cell>
          <cell r="M14">
            <v>0</v>
          </cell>
        </row>
        <row r="15">
          <cell r="L15" t="str">
            <v>9</v>
          </cell>
          <cell r="M15">
            <v>255</v>
          </cell>
        </row>
        <row r="16">
          <cell r="L16" t="str">
            <v>12</v>
          </cell>
          <cell r="M16">
            <v>255</v>
          </cell>
        </row>
        <row r="17">
          <cell r="L17" t="str">
            <v>13</v>
          </cell>
          <cell r="M17">
            <v>255</v>
          </cell>
        </row>
        <row r="18">
          <cell r="L18" t="str">
            <v>14</v>
          </cell>
          <cell r="M18">
            <v>255</v>
          </cell>
        </row>
        <row r="19">
          <cell r="L19" t="str">
            <v>15</v>
          </cell>
          <cell r="M19">
            <v>0</v>
          </cell>
        </row>
        <row r="20">
          <cell r="L20" t="str">
            <v>16</v>
          </cell>
          <cell r="M20">
            <v>0</v>
          </cell>
        </row>
        <row r="21">
          <cell r="L21" t="str">
            <v>17</v>
          </cell>
          <cell r="M21">
            <v>0</v>
          </cell>
        </row>
        <row r="22">
          <cell r="L22" t="str">
            <v>18</v>
          </cell>
          <cell r="M22">
            <v>255</v>
          </cell>
        </row>
        <row r="23">
          <cell r="L23" t="str">
            <v>19</v>
          </cell>
          <cell r="M23">
            <v>0</v>
          </cell>
        </row>
        <row r="24">
          <cell r="L24" t="str">
            <v>20</v>
          </cell>
          <cell r="M24">
            <v>0</v>
          </cell>
        </row>
        <row r="25">
          <cell r="L25" t="str">
            <v>22</v>
          </cell>
          <cell r="M25">
            <v>0</v>
          </cell>
        </row>
        <row r="26">
          <cell r="L26" t="str">
            <v>23</v>
          </cell>
          <cell r="M26">
            <v>255</v>
          </cell>
        </row>
        <row r="27">
          <cell r="L27" t="str">
            <v>24</v>
          </cell>
          <cell r="M27">
            <v>0</v>
          </cell>
        </row>
        <row r="28">
          <cell r="L28" t="str">
            <v>33</v>
          </cell>
          <cell r="M28">
            <v>0</v>
          </cell>
        </row>
        <row r="29">
          <cell r="L29" t="str">
            <v>35</v>
          </cell>
          <cell r="M29">
            <v>0</v>
          </cell>
        </row>
        <row r="30">
          <cell r="L30" t="str">
            <v>36</v>
          </cell>
          <cell r="M30">
            <v>0</v>
          </cell>
        </row>
        <row r="31">
          <cell r="L31" t="str">
            <v>37</v>
          </cell>
          <cell r="M31">
            <v>0</v>
          </cell>
        </row>
        <row r="32">
          <cell r="L32" t="str">
            <v>38</v>
          </cell>
          <cell r="M32">
            <v>0</v>
          </cell>
        </row>
        <row r="33">
          <cell r="L33" t="str">
            <v>39</v>
          </cell>
          <cell r="M33">
            <v>0</v>
          </cell>
        </row>
        <row r="34">
          <cell r="L34" t="str">
            <v>40</v>
          </cell>
          <cell r="M34">
            <v>0</v>
          </cell>
        </row>
        <row r="35">
          <cell r="L35" t="str">
            <v>41</v>
          </cell>
          <cell r="M35">
            <v>255</v>
          </cell>
        </row>
        <row r="36">
          <cell r="L36" t="str">
            <v>43</v>
          </cell>
          <cell r="M36">
            <v>0</v>
          </cell>
        </row>
        <row r="37">
          <cell r="L37" t="str">
            <v>44</v>
          </cell>
          <cell r="M37">
            <v>0</v>
          </cell>
        </row>
        <row r="38">
          <cell r="L38" t="str">
            <v>45</v>
          </cell>
          <cell r="M38">
            <v>0</v>
          </cell>
        </row>
        <row r="39">
          <cell r="L39" t="str">
            <v>46</v>
          </cell>
          <cell r="M39">
            <v>0</v>
          </cell>
        </row>
        <row r="40">
          <cell r="L40" t="str">
            <v>47</v>
          </cell>
          <cell r="M40">
            <v>255</v>
          </cell>
        </row>
        <row r="41">
          <cell r="L41" t="str">
            <v>50</v>
          </cell>
          <cell r="M41">
            <v>255</v>
          </cell>
        </row>
        <row r="42">
          <cell r="L42" t="str">
            <v>53</v>
          </cell>
          <cell r="M42">
            <v>255</v>
          </cell>
        </row>
        <row r="43">
          <cell r="L43" t="str">
            <v>55</v>
          </cell>
          <cell r="M43">
            <v>255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SM"/>
      <sheetName val="PP Calc (AA)"/>
      <sheetName val="PP Calc"/>
      <sheetName val="FTE"/>
      <sheetName val="AA FTES"/>
      <sheetName val="VAL"/>
      <sheetName val="AAV"/>
      <sheetName val="TRN"/>
      <sheetName val="Sample District Output"/>
      <sheetName val="Summary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SM"/>
      <sheetName val="Hist"/>
      <sheetName val="CALC"/>
      <sheetName val="LBASE"/>
      <sheetName val="TRN"/>
      <sheetName val="AAV"/>
      <sheetName val="AAV %ch"/>
      <sheetName val="VAL"/>
      <sheetName val="FTEs"/>
      <sheetName val="LEA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00-01"/>
      <sheetName val="99-00"/>
      <sheetName val="98-99"/>
      <sheetName val="97-98"/>
      <sheetName val="96-97"/>
      <sheetName val="95-96"/>
      <sheetName val="94-95"/>
      <sheetName val="93-94"/>
      <sheetName val="00-01wksht"/>
      <sheetName val="Nonhig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P12" t="str">
            <v>01109</v>
          </cell>
          <cell r="Q12">
            <v>3</v>
          </cell>
          <cell r="T12" t="str">
            <v>01122</v>
          </cell>
          <cell r="U12">
            <v>6</v>
          </cell>
        </row>
        <row r="13">
          <cell r="P13" t="str">
            <v>01160</v>
          </cell>
          <cell r="Q13">
            <v>1</v>
          </cell>
          <cell r="T13" t="str">
            <v>03050</v>
          </cell>
          <cell r="U13">
            <v>15</v>
          </cell>
        </row>
        <row r="14">
          <cell r="P14" t="str">
            <v>03116</v>
          </cell>
          <cell r="Q14">
            <v>15</v>
          </cell>
          <cell r="T14" t="str">
            <v>06098</v>
          </cell>
          <cell r="U14">
            <v>532.19000000000005</v>
          </cell>
        </row>
        <row r="15">
          <cell r="P15" t="str">
            <v>04129</v>
          </cell>
          <cell r="Q15">
            <v>13</v>
          </cell>
          <cell r="T15" t="str">
            <v>06103</v>
          </cell>
          <cell r="U15">
            <v>43.54</v>
          </cell>
        </row>
        <row r="16">
          <cell r="P16" t="str">
            <v>06037</v>
          </cell>
          <cell r="Q16">
            <v>71.81</v>
          </cell>
          <cell r="T16" t="str">
            <v>07035</v>
          </cell>
          <cell r="U16">
            <v>3.75</v>
          </cell>
        </row>
        <row r="17">
          <cell r="P17" t="str">
            <v>06101</v>
          </cell>
          <cell r="Q17">
            <v>15</v>
          </cell>
          <cell r="T17" t="str">
            <v>09013</v>
          </cell>
          <cell r="U17">
            <v>85.58</v>
          </cell>
        </row>
        <row r="18">
          <cell r="P18" t="str">
            <v>06112</v>
          </cell>
          <cell r="Q18">
            <v>20</v>
          </cell>
          <cell r="T18" t="str">
            <v>09102</v>
          </cell>
          <cell r="U18">
            <v>30.8</v>
          </cell>
        </row>
        <row r="19">
          <cell r="P19" t="str">
            <v>06114</v>
          </cell>
          <cell r="Q19">
            <v>47</v>
          </cell>
          <cell r="T19" t="str">
            <v>10003</v>
          </cell>
          <cell r="U19">
            <v>38.590000000000003</v>
          </cell>
        </row>
        <row r="20">
          <cell r="P20" t="str">
            <v>06117</v>
          </cell>
          <cell r="T20" t="str">
            <v>10065</v>
          </cell>
          <cell r="U20">
            <v>49.47</v>
          </cell>
        </row>
        <row r="21">
          <cell r="P21" t="str">
            <v>06119</v>
          </cell>
          <cell r="Q21">
            <v>398.23</v>
          </cell>
          <cell r="T21" t="str">
            <v>11054</v>
          </cell>
          <cell r="U21">
            <v>12.66</v>
          </cell>
        </row>
        <row r="22">
          <cell r="P22" t="str">
            <v>06122</v>
          </cell>
          <cell r="Q22">
            <v>25.15</v>
          </cell>
          <cell r="T22" t="str">
            <v>14065</v>
          </cell>
          <cell r="U22">
            <v>131.84</v>
          </cell>
        </row>
        <row r="23">
          <cell r="P23" t="str">
            <v>07002</v>
          </cell>
          <cell r="Q23">
            <v>3.75</v>
          </cell>
          <cell r="T23" t="str">
            <v>14099</v>
          </cell>
          <cell r="U23">
            <v>147.26</v>
          </cell>
        </row>
        <row r="24">
          <cell r="P24" t="str">
            <v>08401</v>
          </cell>
          <cell r="Q24">
            <v>20.28</v>
          </cell>
          <cell r="T24" t="str">
            <v>14104</v>
          </cell>
          <cell r="U24">
            <v>21.73</v>
          </cell>
        </row>
        <row r="25">
          <cell r="P25" t="str">
            <v>08404</v>
          </cell>
          <cell r="Q25">
            <v>20.54</v>
          </cell>
          <cell r="T25" t="str">
            <v>16020</v>
          </cell>
          <cell r="U25">
            <v>14</v>
          </cell>
        </row>
        <row r="26">
          <cell r="P26" t="str">
            <v>09206</v>
          </cell>
          <cell r="Q26">
            <v>76.760000000000005</v>
          </cell>
          <cell r="T26" t="str">
            <v>16046</v>
          </cell>
          <cell r="U26">
            <v>43.92</v>
          </cell>
        </row>
        <row r="27">
          <cell r="P27" t="str">
            <v>09209</v>
          </cell>
          <cell r="Q27">
            <v>26.62</v>
          </cell>
          <cell r="T27" t="str">
            <v>19007</v>
          </cell>
          <cell r="U27">
            <v>50</v>
          </cell>
        </row>
        <row r="28">
          <cell r="P28" t="str">
            <v>10050</v>
          </cell>
          <cell r="T28" t="str">
            <v>20215</v>
          </cell>
          <cell r="U28">
            <v>28.86</v>
          </cell>
        </row>
        <row r="29">
          <cell r="P29" t="str">
            <v>10309</v>
          </cell>
          <cell r="Q29">
            <v>1</v>
          </cell>
          <cell r="T29" t="str">
            <v>20403</v>
          </cell>
          <cell r="U29">
            <v>5.88</v>
          </cell>
        </row>
        <row r="30">
          <cell r="P30" t="str">
            <v>11051</v>
          </cell>
          <cell r="Q30">
            <v>5</v>
          </cell>
          <cell r="T30" t="str">
            <v>21018</v>
          </cell>
          <cell r="U30">
            <v>131.16999999999999</v>
          </cell>
        </row>
        <row r="31">
          <cell r="P31" t="str">
            <v>11056</v>
          </cell>
          <cell r="Q31">
            <v>7.66</v>
          </cell>
          <cell r="T31" t="str">
            <v>21036</v>
          </cell>
          <cell r="U31">
            <v>52.58</v>
          </cell>
        </row>
        <row r="32">
          <cell r="P32" t="str">
            <v>13301</v>
          </cell>
          <cell r="Q32">
            <v>58.98</v>
          </cell>
          <cell r="T32" t="str">
            <v>21234</v>
          </cell>
          <cell r="U32">
            <v>50.34</v>
          </cell>
        </row>
        <row r="33">
          <cell r="P33" t="str">
            <v>14005</v>
          </cell>
          <cell r="Q33">
            <v>140.26</v>
          </cell>
          <cell r="T33" t="str">
            <v>23042</v>
          </cell>
          <cell r="U33">
            <v>116.89</v>
          </cell>
        </row>
        <row r="34">
          <cell r="P34" t="str">
            <v>14068</v>
          </cell>
          <cell r="Q34">
            <v>153.57</v>
          </cell>
          <cell r="T34" t="str">
            <v>23054</v>
          </cell>
          <cell r="U34">
            <v>90.18</v>
          </cell>
        </row>
        <row r="35">
          <cell r="P35" t="str">
            <v>14097</v>
          </cell>
          <cell r="Q35">
            <v>14</v>
          </cell>
          <cell r="T35" t="str">
            <v>23402</v>
          </cell>
          <cell r="U35">
            <v>369.9</v>
          </cell>
        </row>
        <row r="36">
          <cell r="P36" t="str">
            <v>14172</v>
          </cell>
          <cell r="T36" t="str">
            <v>23404</v>
          </cell>
          <cell r="U36">
            <v>203.72</v>
          </cell>
        </row>
        <row r="37">
          <cell r="P37" t="str">
            <v>16048</v>
          </cell>
          <cell r="Q37">
            <v>36.83</v>
          </cell>
          <cell r="T37" t="str">
            <v>24014</v>
          </cell>
          <cell r="U37">
            <v>51.54</v>
          </cell>
        </row>
        <row r="38">
          <cell r="P38" t="str">
            <v>16049</v>
          </cell>
          <cell r="Q38">
            <v>6.09</v>
          </cell>
          <cell r="T38" t="str">
            <v>27019</v>
          </cell>
          <cell r="U38">
            <v>49.02</v>
          </cell>
        </row>
        <row r="39">
          <cell r="P39" t="str">
            <v>16050</v>
          </cell>
          <cell r="Q39">
            <v>1</v>
          </cell>
          <cell r="T39" t="str">
            <v>27343</v>
          </cell>
          <cell r="U39">
            <v>435.3</v>
          </cell>
        </row>
        <row r="40">
          <cell r="P40" t="str">
            <v>17404</v>
          </cell>
          <cell r="Q40">
            <v>2.77</v>
          </cell>
          <cell r="T40" t="str">
            <v>28010</v>
          </cell>
        </row>
        <row r="41">
          <cell r="P41" t="str">
            <v>17408</v>
          </cell>
          <cell r="Q41">
            <v>409.15</v>
          </cell>
          <cell r="T41" t="str">
            <v>29317</v>
          </cell>
          <cell r="U41">
            <v>127</v>
          </cell>
        </row>
        <row r="42">
          <cell r="P42" t="str">
            <v>19401</v>
          </cell>
          <cell r="Q42">
            <v>50</v>
          </cell>
          <cell r="T42" t="str">
            <v>30002</v>
          </cell>
          <cell r="U42">
            <v>33.299999999999997</v>
          </cell>
        </row>
        <row r="43">
          <cell r="P43" t="str">
            <v>20203</v>
          </cell>
          <cell r="Q43">
            <v>3.64</v>
          </cell>
          <cell r="T43" t="str">
            <v>30029</v>
          </cell>
          <cell r="U43">
            <v>20</v>
          </cell>
        </row>
        <row r="44">
          <cell r="P44" t="str">
            <v>20404</v>
          </cell>
          <cell r="Q44">
            <v>31.1</v>
          </cell>
          <cell r="T44" t="str">
            <v>30031</v>
          </cell>
          <cell r="U44">
            <v>22.86</v>
          </cell>
        </row>
        <row r="45">
          <cell r="P45" t="str">
            <v>21014</v>
          </cell>
          <cell r="Q45">
            <v>21</v>
          </cell>
          <cell r="T45" t="str">
            <v>31063</v>
          </cell>
          <cell r="U45">
            <v>5.77</v>
          </cell>
        </row>
        <row r="46">
          <cell r="P46" t="str">
            <v>21226</v>
          </cell>
          <cell r="Q46">
            <v>30.44</v>
          </cell>
          <cell r="T46" t="str">
            <v>32123</v>
          </cell>
          <cell r="U46">
            <v>35.090000000000003</v>
          </cell>
        </row>
        <row r="47">
          <cell r="P47" t="str">
            <v>21232</v>
          </cell>
          <cell r="Q47">
            <v>46.75</v>
          </cell>
          <cell r="T47" t="str">
            <v>32312</v>
          </cell>
          <cell r="U47">
            <v>19.16</v>
          </cell>
        </row>
        <row r="48">
          <cell r="P48" t="str">
            <v>21237</v>
          </cell>
          <cell r="Q48">
            <v>79.72</v>
          </cell>
          <cell r="T48" t="str">
            <v>33030</v>
          </cell>
          <cell r="U48">
            <v>23.5</v>
          </cell>
        </row>
        <row r="49">
          <cell r="P49" t="str">
            <v>21301</v>
          </cell>
          <cell r="T49" t="str">
            <v>33070</v>
          </cell>
          <cell r="U49">
            <v>75.180000000000007</v>
          </cell>
        </row>
        <row r="50">
          <cell r="P50" t="str">
            <v>21302</v>
          </cell>
          <cell r="Q50">
            <v>35.9</v>
          </cell>
          <cell r="T50" t="str">
            <v>33183</v>
          </cell>
          <cell r="U50">
            <v>111.58</v>
          </cell>
        </row>
        <row r="51">
          <cell r="P51" t="str">
            <v>21401</v>
          </cell>
          <cell r="T51" t="str">
            <v>33202</v>
          </cell>
          <cell r="U51">
            <v>42</v>
          </cell>
        </row>
        <row r="52">
          <cell r="P52" t="str">
            <v>22008</v>
          </cell>
          <cell r="Q52">
            <v>11</v>
          </cell>
          <cell r="T52" t="str">
            <v>33205</v>
          </cell>
          <cell r="U52">
            <v>28.3</v>
          </cell>
        </row>
        <row r="53">
          <cell r="P53" t="str">
            <v>22200</v>
          </cell>
          <cell r="Q53">
            <v>30.15</v>
          </cell>
          <cell r="T53" t="str">
            <v>34324</v>
          </cell>
          <cell r="U53">
            <v>259.95</v>
          </cell>
        </row>
        <row r="54">
          <cell r="P54" t="str">
            <v>23309</v>
          </cell>
          <cell r="Q54">
            <v>683.08</v>
          </cell>
          <cell r="T54" t="str">
            <v>36101</v>
          </cell>
          <cell r="U54">
            <v>41.5</v>
          </cell>
        </row>
        <row r="55">
          <cell r="P55" t="str">
            <v>23311</v>
          </cell>
          <cell r="T55" t="str">
            <v>36250</v>
          </cell>
          <cell r="U55">
            <v>371.08</v>
          </cell>
        </row>
        <row r="56">
          <cell r="P56" t="str">
            <v>23403</v>
          </cell>
          <cell r="Q56">
            <v>97.61</v>
          </cell>
          <cell r="T56" t="str">
            <v>38264</v>
          </cell>
          <cell r="U56">
            <v>13</v>
          </cell>
        </row>
        <row r="57">
          <cell r="P57" t="str">
            <v>25200</v>
          </cell>
          <cell r="Q57">
            <v>7</v>
          </cell>
          <cell r="T57" t="str">
            <v>38304</v>
          </cell>
          <cell r="U57">
            <v>23.55</v>
          </cell>
        </row>
        <row r="58">
          <cell r="P58" t="str">
            <v>27003</v>
          </cell>
          <cell r="T58" t="str">
            <v>39002</v>
          </cell>
          <cell r="U58">
            <v>125.61</v>
          </cell>
        </row>
        <row r="59">
          <cell r="P59" t="str">
            <v>27083</v>
          </cell>
          <cell r="T59" t="str">
            <v>Grand Total</v>
          </cell>
          <cell r="U59">
            <v>4190.1400000000003</v>
          </cell>
        </row>
        <row r="60">
          <cell r="P60" t="str">
            <v>27320</v>
          </cell>
          <cell r="Q60">
            <v>22.6</v>
          </cell>
        </row>
        <row r="61">
          <cell r="P61" t="str">
            <v>27416</v>
          </cell>
          <cell r="Q61">
            <v>52.57</v>
          </cell>
        </row>
        <row r="62">
          <cell r="P62" t="str">
            <v>28137</v>
          </cell>
        </row>
        <row r="63">
          <cell r="P63" t="str">
            <v>28144</v>
          </cell>
        </row>
        <row r="64">
          <cell r="P64" t="str">
            <v>28149</v>
          </cell>
        </row>
        <row r="65">
          <cell r="P65" t="str">
            <v>29103</v>
          </cell>
        </row>
        <row r="66">
          <cell r="P66" t="str">
            <v>29311</v>
          </cell>
          <cell r="Q66">
            <v>17</v>
          </cell>
        </row>
        <row r="67">
          <cell r="P67" t="str">
            <v>29320</v>
          </cell>
          <cell r="Q67">
            <v>110</v>
          </cell>
        </row>
        <row r="68">
          <cell r="P68" t="str">
            <v>30303</v>
          </cell>
          <cell r="Q68">
            <v>54.16</v>
          </cell>
        </row>
        <row r="69">
          <cell r="P69" t="str">
            <v>31103</v>
          </cell>
        </row>
        <row r="70">
          <cell r="P70" t="str">
            <v>31311</v>
          </cell>
          <cell r="Q70">
            <v>3</v>
          </cell>
        </row>
        <row r="71">
          <cell r="P71" t="str">
            <v>31401</v>
          </cell>
        </row>
        <row r="72">
          <cell r="P72" t="str">
            <v>32081</v>
          </cell>
        </row>
        <row r="73">
          <cell r="P73" t="str">
            <v>32326</v>
          </cell>
          <cell r="Q73">
            <v>8.16</v>
          </cell>
        </row>
        <row r="74">
          <cell r="P74" t="str">
            <v>32354</v>
          </cell>
          <cell r="Q74">
            <v>18.09</v>
          </cell>
        </row>
        <row r="75">
          <cell r="P75" t="str">
            <v>32360</v>
          </cell>
          <cell r="Q75">
            <v>11</v>
          </cell>
        </row>
        <row r="76">
          <cell r="P76" t="str">
            <v>32363</v>
          </cell>
          <cell r="Q76">
            <v>17</v>
          </cell>
        </row>
        <row r="77">
          <cell r="P77" t="str">
            <v>32414</v>
          </cell>
          <cell r="Q77">
            <v>94.62</v>
          </cell>
        </row>
        <row r="78">
          <cell r="P78" t="str">
            <v>33036</v>
          </cell>
          <cell r="Q78">
            <v>115.96</v>
          </cell>
        </row>
        <row r="79">
          <cell r="P79" t="str">
            <v>33115</v>
          </cell>
          <cell r="Q79">
            <v>23.28</v>
          </cell>
        </row>
        <row r="80">
          <cell r="P80" t="str">
            <v>33206</v>
          </cell>
          <cell r="Q80">
            <v>12.3</v>
          </cell>
        </row>
        <row r="81">
          <cell r="P81" t="str">
            <v>33207</v>
          </cell>
          <cell r="Q81">
            <v>18.399999999999999</v>
          </cell>
        </row>
        <row r="82">
          <cell r="P82" t="str">
            <v>33211</v>
          </cell>
          <cell r="Q82">
            <v>10</v>
          </cell>
        </row>
        <row r="83">
          <cell r="P83" t="str">
            <v>33212</v>
          </cell>
          <cell r="Q83">
            <v>55.47</v>
          </cell>
        </row>
        <row r="84">
          <cell r="P84" t="str">
            <v>34003</v>
          </cell>
          <cell r="Q84">
            <v>2</v>
          </cell>
        </row>
        <row r="85">
          <cell r="P85" t="str">
            <v>34033</v>
          </cell>
        </row>
        <row r="86">
          <cell r="P86" t="str">
            <v>34111</v>
          </cell>
          <cell r="Q86">
            <v>257.95</v>
          </cell>
        </row>
        <row r="87">
          <cell r="P87" t="str">
            <v>36140</v>
          </cell>
          <cell r="Q87">
            <v>389.58</v>
          </cell>
        </row>
        <row r="88">
          <cell r="P88" t="str">
            <v>36401</v>
          </cell>
          <cell r="Q88">
            <v>23</v>
          </cell>
        </row>
        <row r="89">
          <cell r="P89" t="str">
            <v>36402</v>
          </cell>
        </row>
        <row r="90">
          <cell r="P90" t="str">
            <v>38126</v>
          </cell>
          <cell r="Q90">
            <v>2</v>
          </cell>
        </row>
        <row r="91">
          <cell r="P91" t="str">
            <v>38300</v>
          </cell>
          <cell r="Q91">
            <v>17.55</v>
          </cell>
        </row>
        <row r="92">
          <cell r="P92" t="str">
            <v>38322</v>
          </cell>
          <cell r="Q92">
            <v>8</v>
          </cell>
        </row>
        <row r="93">
          <cell r="P93" t="str">
            <v>38324</v>
          </cell>
        </row>
        <row r="94">
          <cell r="P94" t="str">
            <v>39007</v>
          </cell>
          <cell r="Q94">
            <v>120.44</v>
          </cell>
        </row>
        <row r="95">
          <cell r="P95" t="str">
            <v>39090</v>
          </cell>
          <cell r="Q95">
            <v>5.17</v>
          </cell>
        </row>
        <row r="96">
          <cell r="P96" t="str">
            <v>39119</v>
          </cell>
        </row>
        <row r="97">
          <cell r="P97" t="str">
            <v>Grand Total</v>
          </cell>
          <cell r="Q97">
            <v>4190.1400000000003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Results"/>
      <sheetName val="Compare"/>
      <sheetName val="CurrentResults"/>
      <sheetName val="Proposal"/>
      <sheetName val="AltResults"/>
      <sheetName val="ASM"/>
      <sheetName val="AltModel"/>
      <sheetName val="CALC"/>
      <sheetName val="FTEs"/>
      <sheetName val="LBASE"/>
      <sheetName val="TRN"/>
      <sheetName val="AAV"/>
      <sheetName val="AAV %ch"/>
      <sheetName val="VAL"/>
      <sheetName val="VAL2003"/>
      <sheetName val="M&amp;OLevies"/>
      <sheetName val="Hist"/>
      <sheetName val="CurrentResult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(A) Current Law"/>
      <sheetName val="(B) 30%"/>
      <sheetName val="(C) 34%"/>
      <sheetName val="(D) 38%"/>
    </sheetNames>
    <sheetDataSet>
      <sheetData sheetId="0" refreshError="1"/>
      <sheetData sheetId="1">
        <row r="6">
          <cell r="G6">
            <v>0.29320000000000002</v>
          </cell>
          <cell r="I6">
            <v>2574802767</v>
          </cell>
          <cell r="M6">
            <v>311895238</v>
          </cell>
          <cell r="N6">
            <v>2.331737269716434</v>
          </cell>
          <cell r="P6">
            <v>1933232868</v>
          </cell>
          <cell r="R6">
            <v>1.992035057370827</v>
          </cell>
        </row>
        <row r="8">
          <cell r="G8">
            <v>0.28000000000000003</v>
          </cell>
          <cell r="I8">
            <v>8530540</v>
          </cell>
          <cell r="M8">
            <v>2566403</v>
          </cell>
          <cell r="N8">
            <v>4.4481899736949231</v>
          </cell>
          <cell r="P8">
            <v>4868000</v>
          </cell>
          <cell r="R8">
            <v>3.6306658938161358</v>
          </cell>
        </row>
        <row r="9">
          <cell r="G9">
            <v>0.28000000000000003</v>
          </cell>
          <cell r="I9">
            <v>1432851</v>
          </cell>
          <cell r="M9">
            <v>231537</v>
          </cell>
          <cell r="N9">
            <v>3.1394802280868395</v>
          </cell>
          <cell r="P9">
            <v>577109</v>
          </cell>
          <cell r="R9">
            <v>1.5082004329850212</v>
          </cell>
        </row>
        <row r="10">
          <cell r="G10">
            <v>0.28000000000000003</v>
          </cell>
          <cell r="I10">
            <v>574981</v>
          </cell>
          <cell r="M10">
            <v>200474</v>
          </cell>
          <cell r="N10">
            <v>5.4523688360011402</v>
          </cell>
          <cell r="P10">
            <v>185000</v>
          </cell>
          <cell r="R10">
            <v>2.693376184317545</v>
          </cell>
        </row>
        <row r="11">
          <cell r="G11">
            <v>0.34540000000000004</v>
          </cell>
          <cell r="I11">
            <v>7624297</v>
          </cell>
          <cell r="M11">
            <v>0</v>
          </cell>
          <cell r="N11">
            <v>1.4320451834878791</v>
          </cell>
          <cell r="P11">
            <v>6820000</v>
          </cell>
          <cell r="R11">
            <v>1.2809768758204638</v>
          </cell>
        </row>
        <row r="12">
          <cell r="G12">
            <v>0.28000000000000003</v>
          </cell>
          <cell r="I12">
            <v>11884490</v>
          </cell>
          <cell r="M12">
            <v>872329</v>
          </cell>
          <cell r="N12">
            <v>2.7511789735673755</v>
          </cell>
          <cell r="P12">
            <v>11012161</v>
          </cell>
          <cell r="R12">
            <v>2.7511789735673755</v>
          </cell>
        </row>
        <row r="13">
          <cell r="G13">
            <v>0.28000000000000003</v>
          </cell>
          <cell r="I13">
            <v>1694347</v>
          </cell>
          <cell r="M13">
            <v>404365</v>
          </cell>
          <cell r="N13">
            <v>3.6905698282420025</v>
          </cell>
          <cell r="P13">
            <v>1210000</v>
          </cell>
          <cell r="R13">
            <v>3.4617455841808824</v>
          </cell>
        </row>
        <row r="14">
          <cell r="G14">
            <v>0.28899999999999998</v>
          </cell>
          <cell r="I14">
            <v>33409071</v>
          </cell>
          <cell r="M14">
            <v>2937852</v>
          </cell>
          <cell r="N14">
            <v>2.915434938781833</v>
          </cell>
          <cell r="P14">
            <v>29400000</v>
          </cell>
          <cell r="R14">
            <v>2.8129425081479633</v>
          </cell>
        </row>
        <row r="15">
          <cell r="G15">
            <v>0.2898</v>
          </cell>
          <cell r="I15">
            <v>8997172</v>
          </cell>
          <cell r="M15">
            <v>0</v>
          </cell>
          <cell r="N15">
            <v>1.2492937319141955</v>
          </cell>
          <cell r="P15">
            <v>8925000</v>
          </cell>
          <cell r="R15">
            <v>1.2392723577290947</v>
          </cell>
        </row>
        <row r="16">
          <cell r="G16">
            <v>0.28000000000000003</v>
          </cell>
          <cell r="I16">
            <v>29725492</v>
          </cell>
          <cell r="M16">
            <v>6318690</v>
          </cell>
          <cell r="N16">
            <v>3.4706379048871927</v>
          </cell>
          <cell r="P16">
            <v>20500000</v>
          </cell>
          <cell r="R16">
            <v>3.0396325414376322</v>
          </cell>
        </row>
        <row r="17">
          <cell r="G17">
            <v>0.34660000000000002</v>
          </cell>
          <cell r="I17">
            <v>46647620</v>
          </cell>
          <cell r="M17">
            <v>0</v>
          </cell>
          <cell r="N17">
            <v>0.99180920482579782</v>
          </cell>
          <cell r="P17">
            <v>43900000</v>
          </cell>
          <cell r="R17">
            <v>0.93339004416200699</v>
          </cell>
        </row>
        <row r="18">
          <cell r="G18">
            <v>0.30349999999999999</v>
          </cell>
          <cell r="I18">
            <v>26738169</v>
          </cell>
          <cell r="M18">
            <v>0</v>
          </cell>
          <cell r="N18">
            <v>1.9966421011261117</v>
          </cell>
          <cell r="P18">
            <v>25400000</v>
          </cell>
          <cell r="R18">
            <v>1.8967158659444197</v>
          </cell>
        </row>
        <row r="19">
          <cell r="G19">
            <v>0.28000000000000003</v>
          </cell>
          <cell r="I19">
            <v>114400</v>
          </cell>
          <cell r="M19">
            <v>35727</v>
          </cell>
          <cell r="N19">
            <v>4.6422313771719024</v>
          </cell>
          <cell r="P19">
            <v>25000</v>
          </cell>
          <cell r="R19">
            <v>1.475166631872403</v>
          </cell>
        </row>
        <row r="20">
          <cell r="G20">
            <v>0.28889999999999999</v>
          </cell>
          <cell r="I20">
            <v>41969263</v>
          </cell>
          <cell r="M20">
            <v>7150625</v>
          </cell>
          <cell r="N20">
            <v>3.3457755045300761</v>
          </cell>
          <cell r="P20">
            <v>29920000</v>
          </cell>
          <cell r="R20">
            <v>2.8750579817493112</v>
          </cell>
        </row>
        <row r="21">
          <cell r="G21">
            <v>0.28000000000000003</v>
          </cell>
          <cell r="I21">
            <v>511085</v>
          </cell>
          <cell r="M21">
            <v>0</v>
          </cell>
          <cell r="N21">
            <v>1.3037826843179992</v>
          </cell>
          <cell r="P21">
            <v>65000</v>
          </cell>
          <cell r="R21">
            <v>0.16581561673825285</v>
          </cell>
        </row>
        <row r="22">
          <cell r="G22">
            <v>0.3251</v>
          </cell>
          <cell r="I22">
            <v>5878371</v>
          </cell>
          <cell r="M22">
            <v>0</v>
          </cell>
          <cell r="N22">
            <v>1.2350383543385035</v>
          </cell>
          <cell r="P22">
            <v>5130000</v>
          </cell>
          <cell r="R22">
            <v>1.0778065484054209</v>
          </cell>
        </row>
        <row r="23">
          <cell r="G23">
            <v>0.29320000000000002</v>
          </cell>
          <cell r="I23">
            <v>364304</v>
          </cell>
          <cell r="M23">
            <v>24022</v>
          </cell>
          <cell r="N23">
            <v>2.8748998177903125</v>
          </cell>
          <cell r="P23">
            <v>247271</v>
          </cell>
          <cell r="R23">
            <v>2.0890889110938233</v>
          </cell>
        </row>
        <row r="24">
          <cell r="G24">
            <v>0.28000000000000003</v>
          </cell>
          <cell r="I24">
            <v>13022217</v>
          </cell>
          <cell r="M24">
            <v>1094448</v>
          </cell>
          <cell r="N24">
            <v>2.7894595570853555</v>
          </cell>
          <cell r="P24">
            <v>10561000</v>
          </cell>
          <cell r="R24">
            <v>2.4698233493940434</v>
          </cell>
        </row>
        <row r="25">
          <cell r="G25">
            <v>0.28000000000000003</v>
          </cell>
          <cell r="I25">
            <v>2743945</v>
          </cell>
          <cell r="M25">
            <v>912594</v>
          </cell>
          <cell r="N25">
            <v>5.0510443421159072</v>
          </cell>
          <cell r="P25">
            <v>975494</v>
          </cell>
          <cell r="R25">
            <v>2.6905074174573933</v>
          </cell>
        </row>
        <row r="26">
          <cell r="G26">
            <v>0.28010000000000002</v>
          </cell>
          <cell r="I26">
            <v>2154105</v>
          </cell>
          <cell r="M26">
            <v>927647</v>
          </cell>
          <cell r="N26">
            <v>10.427413441385157</v>
          </cell>
          <cell r="P26">
            <v>180000</v>
          </cell>
          <cell r="R26">
            <v>1.5303699103021289</v>
          </cell>
        </row>
        <row r="27">
          <cell r="G27">
            <v>0.315</v>
          </cell>
          <cell r="I27">
            <v>311938</v>
          </cell>
          <cell r="M27">
            <v>0</v>
          </cell>
          <cell r="N27">
            <v>1.116770036042253</v>
          </cell>
          <cell r="P27">
            <v>278885</v>
          </cell>
          <cell r="R27">
            <v>0.99843690573653643</v>
          </cell>
        </row>
        <row r="28">
          <cell r="G28">
            <v>0.28000000000000003</v>
          </cell>
          <cell r="I28">
            <v>9425300</v>
          </cell>
          <cell r="M28">
            <v>551725</v>
          </cell>
          <cell r="N28">
            <v>2.7027913207481542</v>
          </cell>
          <cell r="P28">
            <v>7000000</v>
          </cell>
          <cell r="R28">
            <v>2.1321214105067101</v>
          </cell>
        </row>
        <row r="29">
          <cell r="G29">
            <v>0.28000000000000003</v>
          </cell>
          <cell r="I29">
            <v>12513273</v>
          </cell>
          <cell r="M29">
            <v>1075487</v>
          </cell>
          <cell r="N29">
            <v>2.7971887305673437</v>
          </cell>
          <cell r="P29">
            <v>10400000</v>
          </cell>
          <cell r="R29">
            <v>2.5433910721795607</v>
          </cell>
        </row>
        <row r="30">
          <cell r="G30">
            <v>0.28000000000000003</v>
          </cell>
          <cell r="I30">
            <v>1600977</v>
          </cell>
          <cell r="M30">
            <v>604731</v>
          </cell>
          <cell r="N30">
            <v>6.4476889179952739</v>
          </cell>
          <cell r="P30">
            <v>350000</v>
          </cell>
          <cell r="R30">
            <v>2.2651946620597183</v>
          </cell>
        </row>
        <row r="31">
          <cell r="G31">
            <v>0.37520000000000003</v>
          </cell>
          <cell r="I31">
            <v>663104</v>
          </cell>
          <cell r="M31">
            <v>98994</v>
          </cell>
          <cell r="N31">
            <v>4.814928105418443</v>
          </cell>
          <cell r="P31">
            <v>492000</v>
          </cell>
          <cell r="R31">
            <v>4.1994373931784121</v>
          </cell>
        </row>
        <row r="32">
          <cell r="G32">
            <v>0.28000000000000003</v>
          </cell>
          <cell r="I32">
            <v>2957461</v>
          </cell>
          <cell r="M32">
            <v>0</v>
          </cell>
          <cell r="N32">
            <v>1.1089818329138863</v>
          </cell>
          <cell r="P32">
            <v>2133171</v>
          </cell>
          <cell r="R32">
            <v>0.79989148986199576</v>
          </cell>
        </row>
        <row r="33">
          <cell r="G33">
            <v>0.28789999999999999</v>
          </cell>
          <cell r="I33">
            <v>3415494</v>
          </cell>
          <cell r="M33">
            <v>620677</v>
          </cell>
          <cell r="N33">
            <v>3.4034013228592683</v>
          </cell>
          <cell r="P33">
            <v>1699000</v>
          </cell>
          <cell r="R33">
            <v>2.0689651048844691</v>
          </cell>
        </row>
        <row r="34">
          <cell r="G34">
            <v>0.28000000000000003</v>
          </cell>
          <cell r="I34">
            <v>3361464</v>
          </cell>
          <cell r="M34">
            <v>638398</v>
          </cell>
          <cell r="N34">
            <v>3.3106824113248341</v>
          </cell>
          <cell r="P34">
            <v>1900000</v>
          </cell>
          <cell r="R34">
            <v>2.3100051858886945</v>
          </cell>
        </row>
        <row r="35">
          <cell r="G35">
            <v>0.37709999999999999</v>
          </cell>
          <cell r="I35">
            <v>403457</v>
          </cell>
          <cell r="M35">
            <v>48354</v>
          </cell>
          <cell r="N35">
            <v>4.4361890577118084</v>
          </cell>
          <cell r="P35">
            <v>283000</v>
          </cell>
          <cell r="R35">
            <v>3.5354291665585529</v>
          </cell>
        </row>
        <row r="36">
          <cell r="G36">
            <v>0.28000000000000003</v>
          </cell>
          <cell r="I36">
            <v>27254542</v>
          </cell>
          <cell r="M36">
            <v>3704425</v>
          </cell>
          <cell r="N36">
            <v>3.0074217536209451</v>
          </cell>
          <cell r="P36">
            <v>16800000</v>
          </cell>
          <cell r="R36">
            <v>2.1454112292024656</v>
          </cell>
        </row>
        <row r="37">
          <cell r="G37">
            <v>0.28000000000000003</v>
          </cell>
          <cell r="I37">
            <v>28118259</v>
          </cell>
          <cell r="M37">
            <v>4867738</v>
          </cell>
          <cell r="N37">
            <v>3.2046984856312393</v>
          </cell>
          <cell r="P37">
            <v>23250521</v>
          </cell>
          <cell r="R37">
            <v>3.2046984856312393</v>
          </cell>
        </row>
        <row r="38">
          <cell r="G38">
            <v>0.28000000000000003</v>
          </cell>
          <cell r="I38">
            <v>8706780</v>
          </cell>
          <cell r="M38">
            <v>1139086</v>
          </cell>
          <cell r="N38">
            <v>2.9832877437877241</v>
          </cell>
          <cell r="P38">
            <v>4850000</v>
          </cell>
          <cell r="R38">
            <v>1.9119358628097887</v>
          </cell>
        </row>
        <row r="39">
          <cell r="G39">
            <v>0.28000000000000003</v>
          </cell>
          <cell r="I39">
            <v>6288251</v>
          </cell>
          <cell r="M39">
            <v>939584</v>
          </cell>
          <cell r="N39">
            <v>3.0740922530966168</v>
          </cell>
          <cell r="P39">
            <v>3780000</v>
          </cell>
          <cell r="R39">
            <v>2.1725167629065729</v>
          </cell>
        </row>
        <row r="40">
          <cell r="G40">
            <v>0.28000000000000003</v>
          </cell>
          <cell r="I40">
            <v>9462777</v>
          </cell>
          <cell r="M40">
            <v>1303905</v>
          </cell>
          <cell r="N40">
            <v>3.0167217844322924</v>
          </cell>
          <cell r="P40">
            <v>7400000</v>
          </cell>
          <cell r="R40">
            <v>2.7361308284771431</v>
          </cell>
        </row>
        <row r="41">
          <cell r="G41">
            <v>0.28000000000000003</v>
          </cell>
          <cell r="I41">
            <v>2341920</v>
          </cell>
          <cell r="M41">
            <v>453549</v>
          </cell>
          <cell r="N41">
            <v>3.3357358808275253</v>
          </cell>
          <cell r="P41">
            <v>1056000</v>
          </cell>
          <cell r="R41">
            <v>1.8653840215476019</v>
          </cell>
        </row>
        <row r="42">
          <cell r="G42">
            <v>0.28000000000000003</v>
          </cell>
          <cell r="I42">
            <v>2819768</v>
          </cell>
          <cell r="M42">
            <v>0</v>
          </cell>
          <cell r="N42">
            <v>1.2644360370855146</v>
          </cell>
          <cell r="P42">
            <v>2139000</v>
          </cell>
          <cell r="R42">
            <v>0.95916709577735315</v>
          </cell>
        </row>
        <row r="43">
          <cell r="G43">
            <v>0.28000000000000003</v>
          </cell>
          <cell r="I43">
            <v>6936916</v>
          </cell>
          <cell r="M43">
            <v>1895047</v>
          </cell>
          <cell r="N43">
            <v>4.0605874165036226</v>
          </cell>
          <cell r="P43">
            <v>3745358</v>
          </cell>
          <cell r="R43">
            <v>3.0164118831927555</v>
          </cell>
        </row>
        <row r="44">
          <cell r="G44">
            <v>0.28000000000000003</v>
          </cell>
          <cell r="I44">
            <v>2111145</v>
          </cell>
          <cell r="M44">
            <v>0</v>
          </cell>
          <cell r="N44">
            <v>0.64772987078144784</v>
          </cell>
          <cell r="P44">
            <v>2111145</v>
          </cell>
          <cell r="R44">
            <v>0.64772987078144784</v>
          </cell>
        </row>
        <row r="45">
          <cell r="G45">
            <v>0.30759999999999998</v>
          </cell>
          <cell r="I45">
            <v>33667545</v>
          </cell>
          <cell r="M45">
            <v>7333758</v>
          </cell>
          <cell r="N45">
            <v>4.1758206240040217</v>
          </cell>
          <cell r="P45">
            <v>20200000</v>
          </cell>
          <cell r="R45">
            <v>3.2031692443202813</v>
          </cell>
        </row>
        <row r="46">
          <cell r="G46">
            <v>0.28000000000000003</v>
          </cell>
          <cell r="I46">
            <v>1531520</v>
          </cell>
          <cell r="M46">
            <v>319272</v>
          </cell>
          <cell r="N46">
            <v>3.4396279186113885</v>
          </cell>
          <cell r="P46">
            <v>950000</v>
          </cell>
          <cell r="R46">
            <v>2.6955264291471872</v>
          </cell>
        </row>
        <row r="47">
          <cell r="G47">
            <v>0.37430000000000002</v>
          </cell>
          <cell r="I47">
            <v>3776093</v>
          </cell>
          <cell r="M47">
            <v>94644</v>
          </cell>
          <cell r="N47">
            <v>3.5389347357033527</v>
          </cell>
          <cell r="P47">
            <v>2380000</v>
          </cell>
          <cell r="R47">
            <v>2.2878667261108272</v>
          </cell>
        </row>
        <row r="48">
          <cell r="G48">
            <v>0.3135</v>
          </cell>
          <cell r="I48">
            <v>717181</v>
          </cell>
          <cell r="M48">
            <v>171469</v>
          </cell>
          <cell r="N48">
            <v>4.6465575028094577</v>
          </cell>
          <cell r="P48">
            <v>463179</v>
          </cell>
          <cell r="R48">
            <v>3.943816257648324</v>
          </cell>
        </row>
        <row r="49">
          <cell r="G49">
            <v>0.28000000000000003</v>
          </cell>
          <cell r="I49">
            <v>853826</v>
          </cell>
          <cell r="M49">
            <v>299192</v>
          </cell>
          <cell r="N49">
            <v>5.5024142272240697</v>
          </cell>
          <cell r="P49">
            <v>85000</v>
          </cell>
          <cell r="R49">
            <v>0.84326819003891929</v>
          </cell>
        </row>
        <row r="50">
          <cell r="G50">
            <v>0.31069999999999998</v>
          </cell>
          <cell r="I50">
            <v>2322304</v>
          </cell>
          <cell r="M50">
            <v>249178</v>
          </cell>
          <cell r="N50">
            <v>3.2939632677921988</v>
          </cell>
          <cell r="P50">
            <v>1975000</v>
          </cell>
          <cell r="R50">
            <v>3.1380521270244031</v>
          </cell>
        </row>
        <row r="51">
          <cell r="G51">
            <v>0.28000000000000003</v>
          </cell>
          <cell r="I51">
            <v>6383670</v>
          </cell>
          <cell r="M51">
            <v>1713204</v>
          </cell>
          <cell r="N51">
            <v>4.0021089678255075</v>
          </cell>
          <cell r="P51">
            <v>2400000</v>
          </cell>
          <cell r="R51">
            <v>2.0565531411172282</v>
          </cell>
        </row>
        <row r="52">
          <cell r="G52">
            <v>0.28000000000000003</v>
          </cell>
          <cell r="I52">
            <v>1968618</v>
          </cell>
          <cell r="M52">
            <v>249845</v>
          </cell>
          <cell r="N52">
            <v>2.964676156633498</v>
          </cell>
          <cell r="P52">
            <v>1455000</v>
          </cell>
          <cell r="R52">
            <v>2.5096995402544371</v>
          </cell>
        </row>
        <row r="53">
          <cell r="G53">
            <v>0.33150000000000002</v>
          </cell>
          <cell r="I53">
            <v>1577754</v>
          </cell>
          <cell r="M53">
            <v>28686</v>
          </cell>
          <cell r="N53">
            <v>3.0773874047581966</v>
          </cell>
          <cell r="P53">
            <v>1200000</v>
          </cell>
          <cell r="R53">
            <v>2.3839269068303235</v>
          </cell>
        </row>
        <row r="54">
          <cell r="G54">
            <v>0.374</v>
          </cell>
          <cell r="I54">
            <v>1022636</v>
          </cell>
          <cell r="M54">
            <v>187550</v>
          </cell>
          <cell r="N54">
            <v>5.4196880533353493</v>
          </cell>
          <cell r="P54">
            <v>560000</v>
          </cell>
          <cell r="R54">
            <v>3.6343865300912666</v>
          </cell>
        </row>
        <row r="55">
          <cell r="G55">
            <v>0.30790000000000001</v>
          </cell>
          <cell r="I55">
            <v>781794</v>
          </cell>
          <cell r="M55">
            <v>107874</v>
          </cell>
          <cell r="N55">
            <v>3.4482108277196977</v>
          </cell>
          <cell r="P55">
            <v>398281</v>
          </cell>
          <cell r="R55">
            <v>2.0378633319608102</v>
          </cell>
        </row>
        <row r="56">
          <cell r="G56">
            <v>0.28000000000000003</v>
          </cell>
          <cell r="I56">
            <v>2472639</v>
          </cell>
          <cell r="M56">
            <v>0</v>
          </cell>
          <cell r="N56">
            <v>1.0459560461051984</v>
          </cell>
          <cell r="P56">
            <v>2179619</v>
          </cell>
          <cell r="R56">
            <v>0.92200506068850596</v>
          </cell>
        </row>
        <row r="57">
          <cell r="G57">
            <v>0.28000000000000003</v>
          </cell>
          <cell r="I57">
            <v>1024173</v>
          </cell>
          <cell r="M57">
            <v>25355</v>
          </cell>
          <cell r="N57">
            <v>2.599377880252931</v>
          </cell>
          <cell r="P57">
            <v>387276</v>
          </cell>
          <cell r="R57">
            <v>1.0078679678908811</v>
          </cell>
        </row>
        <row r="58">
          <cell r="G58">
            <v>0.34420000000000001</v>
          </cell>
          <cell r="I58">
            <v>748094</v>
          </cell>
          <cell r="M58">
            <v>29691</v>
          </cell>
          <cell r="N58">
            <v>3.3138595081843407</v>
          </cell>
          <cell r="P58">
            <v>315000</v>
          </cell>
          <cell r="R58">
            <v>1.4530364504018876</v>
          </cell>
        </row>
        <row r="59">
          <cell r="G59">
            <v>0.28000000000000003</v>
          </cell>
          <cell r="I59">
            <v>747427</v>
          </cell>
          <cell r="M59">
            <v>231566</v>
          </cell>
          <cell r="N59">
            <v>4.5979985651448567</v>
          </cell>
          <cell r="P59">
            <v>130000</v>
          </cell>
          <cell r="R59">
            <v>1.1587226277404792</v>
          </cell>
        </row>
        <row r="60">
          <cell r="G60">
            <v>0.28000000000000003</v>
          </cell>
          <cell r="I60">
            <v>979091</v>
          </cell>
          <cell r="M60">
            <v>6105</v>
          </cell>
          <cell r="N60">
            <v>2.5491448199519788</v>
          </cell>
          <cell r="P60">
            <v>390000</v>
          </cell>
          <cell r="R60">
            <v>1.0217685349853665</v>
          </cell>
        </row>
        <row r="61">
          <cell r="G61">
            <v>0.37440000000000001</v>
          </cell>
          <cell r="I61">
            <v>349330</v>
          </cell>
          <cell r="M61">
            <v>0</v>
          </cell>
          <cell r="N61">
            <v>3.3760829241658161</v>
          </cell>
          <cell r="P61">
            <v>180000</v>
          </cell>
          <cell r="R61">
            <v>1.7396013120826923</v>
          </cell>
        </row>
        <row r="62">
          <cell r="G62">
            <v>0.28000000000000003</v>
          </cell>
          <cell r="I62">
            <v>1413681</v>
          </cell>
          <cell r="M62">
            <v>204560</v>
          </cell>
          <cell r="N62">
            <v>3.0501912885249642</v>
          </cell>
          <cell r="P62">
            <v>1186359</v>
          </cell>
          <cell r="R62">
            <v>2.9927706878494278</v>
          </cell>
        </row>
        <row r="63">
          <cell r="G63">
            <v>0.3221</v>
          </cell>
          <cell r="I63">
            <v>1741718</v>
          </cell>
          <cell r="M63">
            <v>457015</v>
          </cell>
          <cell r="N63">
            <v>5.4261869867187338</v>
          </cell>
          <cell r="P63">
            <v>945000</v>
          </cell>
          <cell r="R63">
            <v>3.9913868827652808</v>
          </cell>
        </row>
        <row r="64">
          <cell r="G64">
            <v>0.28000000000000003</v>
          </cell>
          <cell r="I64">
            <v>1392113</v>
          </cell>
          <cell r="M64">
            <v>17669</v>
          </cell>
          <cell r="N64">
            <v>2.5663769563696253</v>
          </cell>
          <cell r="P64">
            <v>1097596</v>
          </cell>
          <cell r="R64">
            <v>2.0494433253035229</v>
          </cell>
        </row>
        <row r="65">
          <cell r="G65">
            <v>0.28000000000000003</v>
          </cell>
          <cell r="I65">
            <v>6137019</v>
          </cell>
          <cell r="M65">
            <v>1952928</v>
          </cell>
          <cell r="N65">
            <v>4.7521530760422177</v>
          </cell>
          <cell r="P65">
            <v>1905500</v>
          </cell>
          <cell r="R65">
            <v>2.1642042886730821</v>
          </cell>
        </row>
        <row r="66">
          <cell r="G66">
            <v>0.32850000000000001</v>
          </cell>
          <cell r="I66">
            <v>4843348</v>
          </cell>
          <cell r="M66">
            <v>0</v>
          </cell>
          <cell r="N66">
            <v>2.6073921607114685</v>
          </cell>
          <cell r="P66">
            <v>4843348</v>
          </cell>
          <cell r="R66">
            <v>2.6073921607114685</v>
          </cell>
        </row>
        <row r="67">
          <cell r="G67">
            <v>0.377</v>
          </cell>
          <cell r="I67">
            <v>357513</v>
          </cell>
          <cell r="M67">
            <v>42376</v>
          </cell>
          <cell r="N67">
            <v>4.4168949395503061</v>
          </cell>
          <cell r="P67">
            <v>222176</v>
          </cell>
          <cell r="R67">
            <v>3.1139728121087931</v>
          </cell>
        </row>
        <row r="68">
          <cell r="G68">
            <v>0.28000000000000003</v>
          </cell>
          <cell r="I68">
            <v>10592619</v>
          </cell>
          <cell r="M68">
            <v>1934374</v>
          </cell>
          <cell r="N68">
            <v>3.2632160646353459</v>
          </cell>
          <cell r="P68">
            <v>8658245</v>
          </cell>
          <cell r="R68">
            <v>3.2632160646353459</v>
          </cell>
        </row>
        <row r="69">
          <cell r="G69">
            <v>0.28000000000000003</v>
          </cell>
          <cell r="I69">
            <v>6635969</v>
          </cell>
          <cell r="M69">
            <v>1570733</v>
          </cell>
          <cell r="N69">
            <v>3.6726430422848502</v>
          </cell>
          <cell r="P69">
            <v>3585647</v>
          </cell>
          <cell r="R69">
            <v>2.5998396731444591</v>
          </cell>
        </row>
        <row r="70">
          <cell r="G70">
            <v>0.28000000000000003</v>
          </cell>
          <cell r="I70">
            <v>13266671</v>
          </cell>
          <cell r="M70">
            <v>2830423</v>
          </cell>
          <cell r="N70">
            <v>3.4764285901227585</v>
          </cell>
          <cell r="P70">
            <v>6991865</v>
          </cell>
          <cell r="R70">
            <v>2.329066862370333</v>
          </cell>
        </row>
        <row r="71">
          <cell r="G71">
            <v>0.28000000000000003</v>
          </cell>
          <cell r="I71">
            <v>516940</v>
          </cell>
          <cell r="M71">
            <v>0</v>
          </cell>
          <cell r="N71">
            <v>0.9455906181518523</v>
          </cell>
          <cell r="P71">
            <v>375000</v>
          </cell>
          <cell r="R71">
            <v>0.68595288003819521</v>
          </cell>
        </row>
        <row r="72">
          <cell r="G72">
            <v>0.28970000000000001</v>
          </cell>
          <cell r="I72">
            <v>4781210</v>
          </cell>
          <cell r="M72">
            <v>313644</v>
          </cell>
          <cell r="N72">
            <v>2.8354840269316473</v>
          </cell>
          <cell r="P72">
            <v>3930850</v>
          </cell>
          <cell r="R72">
            <v>2.4948400062280589</v>
          </cell>
        </row>
        <row r="73">
          <cell r="G73">
            <v>0.28000000000000003</v>
          </cell>
          <cell r="I73">
            <v>46306833</v>
          </cell>
          <cell r="M73">
            <v>0</v>
          </cell>
          <cell r="N73">
            <v>2.0184955574923755</v>
          </cell>
          <cell r="P73">
            <v>45800000</v>
          </cell>
          <cell r="R73">
            <v>1.996402918185979</v>
          </cell>
        </row>
        <row r="74">
          <cell r="G74">
            <v>0.28000000000000003</v>
          </cell>
          <cell r="I74">
            <v>6802685</v>
          </cell>
          <cell r="M74">
            <v>439486</v>
          </cell>
          <cell r="N74">
            <v>2.7220230677094017</v>
          </cell>
          <cell r="P74">
            <v>5240000</v>
          </cell>
          <cell r="R74">
            <v>2.241545624268118</v>
          </cell>
        </row>
        <row r="75">
          <cell r="G75">
            <v>0.28000000000000003</v>
          </cell>
          <cell r="I75">
            <v>3857969</v>
          </cell>
          <cell r="M75">
            <v>639263</v>
          </cell>
          <cell r="N75">
            <v>3.1621285384670119</v>
          </cell>
          <cell r="P75">
            <v>2924000</v>
          </cell>
          <cell r="R75">
            <v>2.872602793320528</v>
          </cell>
        </row>
        <row r="76">
          <cell r="G76">
            <v>0.28000000000000003</v>
          </cell>
          <cell r="I76">
            <v>583805</v>
          </cell>
          <cell r="M76">
            <v>181733</v>
          </cell>
          <cell r="N76">
            <v>4.624180078134879</v>
          </cell>
          <cell r="P76">
            <v>230000</v>
          </cell>
          <cell r="R76">
            <v>2.6452014016669207</v>
          </cell>
        </row>
        <row r="77">
          <cell r="G77">
            <v>0.28000000000000003</v>
          </cell>
          <cell r="I77">
            <v>1011387</v>
          </cell>
          <cell r="M77">
            <v>218893</v>
          </cell>
          <cell r="N77">
            <v>3.5009292928236273</v>
          </cell>
          <cell r="P77">
            <v>495000</v>
          </cell>
          <cell r="R77">
            <v>2.1867168709765568</v>
          </cell>
        </row>
        <row r="78">
          <cell r="G78">
            <v>0.2888</v>
          </cell>
          <cell r="I78">
            <v>11017600</v>
          </cell>
          <cell r="M78">
            <v>888986</v>
          </cell>
          <cell r="N78">
            <v>2.8816889290589525</v>
          </cell>
          <cell r="P78">
            <v>9238151</v>
          </cell>
          <cell r="R78">
            <v>2.6283435681994489</v>
          </cell>
        </row>
        <row r="79">
          <cell r="G79">
            <v>0.28000000000000003</v>
          </cell>
          <cell r="I79">
            <v>5410563</v>
          </cell>
          <cell r="M79">
            <v>1670069</v>
          </cell>
          <cell r="N79">
            <v>4.5775723489407358</v>
          </cell>
          <cell r="P79">
            <v>3207661</v>
          </cell>
          <cell r="R79">
            <v>3.9254976210028913</v>
          </cell>
        </row>
        <row r="80">
          <cell r="G80">
            <v>0.37360000000000004</v>
          </cell>
          <cell r="I80">
            <v>313342</v>
          </cell>
          <cell r="M80">
            <v>0</v>
          </cell>
          <cell r="N80">
            <v>1.4853511390533116</v>
          </cell>
          <cell r="P80">
            <v>190000</v>
          </cell>
          <cell r="R80">
            <v>0.9006667360906907</v>
          </cell>
        </row>
        <row r="81">
          <cell r="G81">
            <v>0.28000000000000003</v>
          </cell>
          <cell r="I81">
            <v>44592456</v>
          </cell>
          <cell r="M81">
            <v>992064</v>
          </cell>
          <cell r="N81">
            <v>2.5930044634410083</v>
          </cell>
          <cell r="P81">
            <v>43600392</v>
          </cell>
          <cell r="R81">
            <v>2.5930044634410083</v>
          </cell>
        </row>
        <row r="82">
          <cell r="G82">
            <v>0.28000000000000003</v>
          </cell>
          <cell r="I82">
            <v>59993101</v>
          </cell>
          <cell r="M82">
            <v>13165006</v>
          </cell>
          <cell r="N82">
            <v>3.5242500857639474</v>
          </cell>
          <cell r="P82">
            <v>40800000</v>
          </cell>
          <cell r="R82">
            <v>3.0705798196396636</v>
          </cell>
        </row>
        <row r="83">
          <cell r="G83">
            <v>0.28000000000000003</v>
          </cell>
          <cell r="I83">
            <v>181309</v>
          </cell>
          <cell r="M83">
            <v>23759</v>
          </cell>
          <cell r="N83">
            <v>2.9847746748035417</v>
          </cell>
          <cell r="P83">
            <v>0</v>
          </cell>
          <cell r="R83">
            <v>0</v>
          </cell>
        </row>
        <row r="84">
          <cell r="G84">
            <v>0.28899999999999998</v>
          </cell>
          <cell r="I84">
            <v>52424360</v>
          </cell>
          <cell r="M84">
            <v>7389961</v>
          </cell>
          <cell r="N84">
            <v>3.169474498606748</v>
          </cell>
          <cell r="P84">
            <v>42000000</v>
          </cell>
          <cell r="R84">
            <v>2.9559166303403632</v>
          </cell>
        </row>
        <row r="85">
          <cell r="G85">
            <v>0.28000000000000003</v>
          </cell>
          <cell r="I85">
            <v>12569243</v>
          </cell>
          <cell r="M85">
            <v>535441</v>
          </cell>
          <cell r="N85">
            <v>2.6529460383259691</v>
          </cell>
          <cell r="P85">
            <v>11210000</v>
          </cell>
          <cell r="R85">
            <v>2.4713324259144462</v>
          </cell>
        </row>
        <row r="86">
          <cell r="G86">
            <v>0.28820000000000001</v>
          </cell>
          <cell r="I86">
            <v>8181776</v>
          </cell>
          <cell r="M86">
            <v>0</v>
          </cell>
          <cell r="N86">
            <v>2.3145145739363255</v>
          </cell>
          <cell r="P86">
            <v>7150000</v>
          </cell>
          <cell r="R86">
            <v>2.0226389971620744</v>
          </cell>
        </row>
        <row r="87">
          <cell r="G87">
            <v>0.28000000000000003</v>
          </cell>
          <cell r="I87">
            <v>2535734</v>
          </cell>
          <cell r="M87">
            <v>787344</v>
          </cell>
          <cell r="N87">
            <v>4.6106484600600544</v>
          </cell>
          <cell r="P87">
            <v>1400000</v>
          </cell>
          <cell r="R87">
            <v>3.6919153301517831</v>
          </cell>
        </row>
        <row r="88">
          <cell r="G88">
            <v>0.28970000000000001</v>
          </cell>
          <cell r="I88">
            <v>18773106</v>
          </cell>
          <cell r="M88">
            <v>3789838</v>
          </cell>
          <cell r="N88">
            <v>3.5939600467301243</v>
          </cell>
          <cell r="P88">
            <v>13593970</v>
          </cell>
          <cell r="R88">
            <v>3.2607162240205483</v>
          </cell>
        </row>
        <row r="89">
          <cell r="G89">
            <v>0.28000000000000003</v>
          </cell>
          <cell r="I89">
            <v>2168881</v>
          </cell>
          <cell r="M89">
            <v>371422</v>
          </cell>
          <cell r="N89">
            <v>3.1943179700650872</v>
          </cell>
          <cell r="P89">
            <v>1413108</v>
          </cell>
          <cell r="R89">
            <v>2.5112763506943607</v>
          </cell>
        </row>
        <row r="90">
          <cell r="G90">
            <v>0.37759999999999999</v>
          </cell>
          <cell r="I90">
            <v>824996</v>
          </cell>
          <cell r="M90">
            <v>224013</v>
          </cell>
          <cell r="N90">
            <v>9.3016365864485895</v>
          </cell>
          <cell r="P90">
            <v>220000</v>
          </cell>
          <cell r="R90">
            <v>3.4050215214385262</v>
          </cell>
        </row>
        <row r="91">
          <cell r="G91">
            <v>0.28000000000000003</v>
          </cell>
          <cell r="I91">
            <v>513208</v>
          </cell>
          <cell r="M91">
            <v>187592</v>
          </cell>
          <cell r="N91">
            <v>5.9778123541247261</v>
          </cell>
          <cell r="P91">
            <v>110000</v>
          </cell>
          <cell r="R91">
            <v>2.0194319657317816</v>
          </cell>
        </row>
        <row r="92">
          <cell r="G92">
            <v>0.28000000000000003</v>
          </cell>
          <cell r="I92">
            <v>2578564</v>
          </cell>
          <cell r="M92">
            <v>114088</v>
          </cell>
          <cell r="N92">
            <v>2.6567196103524475</v>
          </cell>
          <cell r="P92">
            <v>2179000</v>
          </cell>
          <cell r="R92">
            <v>2.3489748047690395</v>
          </cell>
        </row>
        <row r="93">
          <cell r="G93">
            <v>0.28000000000000003</v>
          </cell>
          <cell r="I93">
            <v>1692537</v>
          </cell>
          <cell r="M93">
            <v>517366</v>
          </cell>
          <cell r="N93">
            <v>4.5265949078641299</v>
          </cell>
          <cell r="P93">
            <v>806000</v>
          </cell>
          <cell r="R93">
            <v>3.1045996674003087</v>
          </cell>
        </row>
        <row r="94">
          <cell r="G94">
            <v>0.28000000000000003</v>
          </cell>
          <cell r="I94">
            <v>9477779</v>
          </cell>
          <cell r="M94">
            <v>3795431</v>
          </cell>
          <cell r="N94">
            <v>7.6304577498222494</v>
          </cell>
          <cell r="P94">
            <v>1150000</v>
          </cell>
          <cell r="R94">
            <v>1.544260649346993</v>
          </cell>
        </row>
        <row r="95">
          <cell r="G95">
            <v>0.28000000000000003</v>
          </cell>
          <cell r="I95">
            <v>4287623</v>
          </cell>
          <cell r="M95">
            <v>1787307</v>
          </cell>
          <cell r="N95">
            <v>8.8861483206195206</v>
          </cell>
          <cell r="P95">
            <v>626683</v>
          </cell>
          <cell r="R95">
            <v>2.2272377123574789</v>
          </cell>
        </row>
        <row r="96">
          <cell r="G96">
            <v>0.28000000000000003</v>
          </cell>
          <cell r="I96">
            <v>5191135</v>
          </cell>
          <cell r="M96">
            <v>609708</v>
          </cell>
          <cell r="N96">
            <v>2.9232083958552479</v>
          </cell>
          <cell r="P96">
            <v>4119783</v>
          </cell>
          <cell r="R96">
            <v>2.6286535297193909</v>
          </cell>
        </row>
        <row r="97">
          <cell r="G97">
            <v>0.28000000000000003</v>
          </cell>
          <cell r="I97">
            <v>657136</v>
          </cell>
          <cell r="M97">
            <v>0</v>
          </cell>
          <cell r="N97">
            <v>0.8503945198356273</v>
          </cell>
          <cell r="P97">
            <v>580000</v>
          </cell>
          <cell r="R97">
            <v>0.75057343001245369</v>
          </cell>
        </row>
        <row r="98">
          <cell r="G98">
            <v>0.28000000000000003</v>
          </cell>
          <cell r="I98">
            <v>246790</v>
          </cell>
          <cell r="M98">
            <v>10757</v>
          </cell>
          <cell r="N98">
            <v>2.654454971960504</v>
          </cell>
          <cell r="P98">
            <v>159000</v>
          </cell>
          <cell r="R98">
            <v>1.7881327633920685</v>
          </cell>
        </row>
        <row r="99">
          <cell r="G99">
            <v>0.37580000000000002</v>
          </cell>
          <cell r="I99">
            <v>498526</v>
          </cell>
          <cell r="M99">
            <v>38192</v>
          </cell>
          <cell r="N99">
            <v>3.9524709559059774</v>
          </cell>
          <cell r="P99">
            <v>360000</v>
          </cell>
          <cell r="R99">
            <v>3.0909938091171885</v>
          </cell>
        </row>
        <row r="100">
          <cell r="G100">
            <v>0.28000000000000003</v>
          </cell>
          <cell r="I100">
            <v>2320061</v>
          </cell>
          <cell r="M100">
            <v>0</v>
          </cell>
          <cell r="N100">
            <v>1.9001019476989871</v>
          </cell>
          <cell r="P100">
            <v>2119000</v>
          </cell>
          <cell r="R100">
            <v>1.7354354162128296</v>
          </cell>
        </row>
        <row r="101">
          <cell r="G101">
            <v>0.37010000000000004</v>
          </cell>
          <cell r="I101">
            <v>827359</v>
          </cell>
          <cell r="M101">
            <v>180128</v>
          </cell>
          <cell r="N101">
            <v>6.1722478967298882</v>
          </cell>
          <cell r="P101">
            <v>464000</v>
          </cell>
          <cell r="R101">
            <v>4.4248854336128343</v>
          </cell>
        </row>
        <row r="102">
          <cell r="G102">
            <v>0.28000000000000003</v>
          </cell>
          <cell r="I102">
            <v>3050157</v>
          </cell>
          <cell r="M102">
            <v>974573</v>
          </cell>
          <cell r="N102">
            <v>4.7770869882438802</v>
          </cell>
          <cell r="P102">
            <v>1312928</v>
          </cell>
          <cell r="R102">
            <v>3.0217862853544162</v>
          </cell>
        </row>
        <row r="103">
          <cell r="G103">
            <v>0.28949999999999998</v>
          </cell>
          <cell r="I103">
            <v>45710201</v>
          </cell>
          <cell r="M103">
            <v>1632029</v>
          </cell>
          <cell r="N103">
            <v>2.7285561387671495</v>
          </cell>
          <cell r="P103">
            <v>37760000</v>
          </cell>
          <cell r="R103">
            <v>2.3374444793184157</v>
          </cell>
        </row>
        <row r="104">
          <cell r="G104">
            <v>0.28000000000000003</v>
          </cell>
          <cell r="I104">
            <v>4312073</v>
          </cell>
          <cell r="M104">
            <v>850254</v>
          </cell>
          <cell r="N104">
            <v>3.3586830627286117</v>
          </cell>
          <cell r="P104">
            <v>3200000</v>
          </cell>
          <cell r="R104">
            <v>3.1046642821971795</v>
          </cell>
        </row>
        <row r="105">
          <cell r="G105">
            <v>0.28000000000000003</v>
          </cell>
          <cell r="I105">
            <v>1481254</v>
          </cell>
          <cell r="M105">
            <v>0</v>
          </cell>
          <cell r="N105">
            <v>1.143119387930811</v>
          </cell>
          <cell r="P105">
            <v>1178475</v>
          </cell>
          <cell r="R105">
            <v>0.90945754117238675</v>
          </cell>
        </row>
        <row r="106">
          <cell r="G106">
            <v>0.28000000000000003</v>
          </cell>
          <cell r="I106">
            <v>4865339</v>
          </cell>
          <cell r="M106">
            <v>1578640</v>
          </cell>
          <cell r="N106">
            <v>4.8756172576420109</v>
          </cell>
          <cell r="P106">
            <v>2721703</v>
          </cell>
          <cell r="R106">
            <v>4.0374801942544885</v>
          </cell>
        </row>
        <row r="107">
          <cell r="G107">
            <v>0.28000000000000003</v>
          </cell>
          <cell r="I107">
            <v>806885</v>
          </cell>
          <cell r="M107">
            <v>315885</v>
          </cell>
          <cell r="N107">
            <v>7.1046864552104578</v>
          </cell>
          <cell r="P107">
            <v>0</v>
          </cell>
          <cell r="R107">
            <v>0</v>
          </cell>
        </row>
        <row r="108">
          <cell r="G108">
            <v>0.28000000000000003</v>
          </cell>
          <cell r="I108">
            <v>169991</v>
          </cell>
          <cell r="M108">
            <v>0</v>
          </cell>
          <cell r="N108">
            <v>1.7160008888547644</v>
          </cell>
          <cell r="P108">
            <v>169991</v>
          </cell>
          <cell r="R108">
            <v>1.7160008888547644</v>
          </cell>
        </row>
        <row r="109">
          <cell r="G109">
            <v>0.28970000000000001</v>
          </cell>
          <cell r="I109">
            <v>35093801</v>
          </cell>
          <cell r="M109">
            <v>0</v>
          </cell>
          <cell r="N109">
            <v>1.6407924924203863</v>
          </cell>
          <cell r="P109">
            <v>35093801</v>
          </cell>
          <cell r="R109">
            <v>1.6407924924203863</v>
          </cell>
        </row>
        <row r="110">
          <cell r="G110">
            <v>0.379</v>
          </cell>
          <cell r="I110">
            <v>728592</v>
          </cell>
          <cell r="M110">
            <v>217353</v>
          </cell>
          <cell r="N110">
            <v>12.508749890599606</v>
          </cell>
          <cell r="P110">
            <v>150000</v>
          </cell>
          <cell r="R110">
            <v>3.6701278337332264</v>
          </cell>
        </row>
        <row r="111">
          <cell r="G111">
            <v>0.28239999999999998</v>
          </cell>
          <cell r="I111">
            <v>2268612</v>
          </cell>
          <cell r="M111">
            <v>0</v>
          </cell>
          <cell r="N111">
            <v>2.2521152982306512</v>
          </cell>
          <cell r="P111">
            <v>1671947</v>
          </cell>
          <cell r="R111">
            <v>1.6597890765502619</v>
          </cell>
        </row>
        <row r="112">
          <cell r="G112">
            <v>0.28000000000000003</v>
          </cell>
          <cell r="I112">
            <v>351697</v>
          </cell>
          <cell r="M112">
            <v>149479</v>
          </cell>
          <cell r="N112">
            <v>9.7154300206105404</v>
          </cell>
          <cell r="P112">
            <v>17726</v>
          </cell>
          <cell r="R112">
            <v>0.85163394230653278</v>
          </cell>
        </row>
        <row r="113">
          <cell r="G113">
            <v>0.28000000000000003</v>
          </cell>
          <cell r="I113">
            <v>11713289</v>
          </cell>
          <cell r="M113">
            <v>3114454</v>
          </cell>
          <cell r="N113">
            <v>3.973083842512541</v>
          </cell>
          <cell r="P113">
            <v>7357066</v>
          </cell>
          <cell r="R113">
            <v>3.3993256124694073</v>
          </cell>
        </row>
        <row r="114">
          <cell r="G114">
            <v>0.28000000000000003</v>
          </cell>
          <cell r="I114">
            <v>36778149</v>
          </cell>
          <cell r="M114">
            <v>10622756</v>
          </cell>
          <cell r="N114">
            <v>4.2667689433416864</v>
          </cell>
          <cell r="P114">
            <v>19300000</v>
          </cell>
          <cell r="R114">
            <v>3.1484382821735677</v>
          </cell>
        </row>
        <row r="115">
          <cell r="G115">
            <v>0.28889999999999999</v>
          </cell>
          <cell r="I115">
            <v>63874199</v>
          </cell>
          <cell r="M115">
            <v>4017967</v>
          </cell>
          <cell r="N115">
            <v>2.8154698656934318</v>
          </cell>
          <cell r="P115">
            <v>56100000</v>
          </cell>
          <cell r="R115">
            <v>2.6387872104178149</v>
          </cell>
        </row>
        <row r="116">
          <cell r="G116">
            <v>0.28000000000000003</v>
          </cell>
          <cell r="I116">
            <v>2450740</v>
          </cell>
          <cell r="M116">
            <v>580626</v>
          </cell>
          <cell r="N116">
            <v>3.6745054212362165</v>
          </cell>
          <cell r="P116">
            <v>892000</v>
          </cell>
          <cell r="R116">
            <v>1.7526518895333145</v>
          </cell>
        </row>
        <row r="117">
          <cell r="G117">
            <v>0.28000000000000003</v>
          </cell>
          <cell r="I117">
            <v>3824278</v>
          </cell>
          <cell r="M117">
            <v>1306772</v>
          </cell>
          <cell r="N117">
            <v>5.2693990427872173</v>
          </cell>
          <cell r="P117">
            <v>2146205</v>
          </cell>
          <cell r="R117">
            <v>4.4922278527340707</v>
          </cell>
        </row>
        <row r="118">
          <cell r="G118">
            <v>0.28000000000000003</v>
          </cell>
          <cell r="I118">
            <v>1869498</v>
          </cell>
          <cell r="M118">
            <v>321108</v>
          </cell>
          <cell r="N118">
            <v>3.1968632350436788</v>
          </cell>
          <cell r="P118">
            <v>1308000</v>
          </cell>
          <cell r="R118">
            <v>2.7005451542809835</v>
          </cell>
        </row>
        <row r="119">
          <cell r="G119">
            <v>0.28000000000000003</v>
          </cell>
          <cell r="I119">
            <v>603045</v>
          </cell>
          <cell r="M119">
            <v>240281</v>
          </cell>
          <cell r="N119">
            <v>7.5043771430479334</v>
          </cell>
          <cell r="P119">
            <v>90000</v>
          </cell>
          <cell r="R119">
            <v>1.8617998006260654</v>
          </cell>
        </row>
        <row r="120">
          <cell r="G120">
            <v>0.28000000000000003</v>
          </cell>
          <cell r="I120">
            <v>1674682</v>
          </cell>
          <cell r="M120">
            <v>0</v>
          </cell>
          <cell r="N120">
            <v>2.268991886041432</v>
          </cell>
          <cell r="P120">
            <v>1530000</v>
          </cell>
          <cell r="R120">
            <v>2.072965246920544</v>
          </cell>
        </row>
        <row r="121">
          <cell r="G121">
            <v>0.28000000000000003</v>
          </cell>
          <cell r="I121">
            <v>3473531</v>
          </cell>
          <cell r="M121">
            <v>623162</v>
          </cell>
          <cell r="N121">
            <v>3.2435332836846431</v>
          </cell>
          <cell r="P121">
            <v>2315250</v>
          </cell>
          <cell r="R121">
            <v>2.6346029005545843</v>
          </cell>
        </row>
        <row r="122">
          <cell r="G122">
            <v>0.32750000000000001</v>
          </cell>
          <cell r="I122">
            <v>709145</v>
          </cell>
          <cell r="M122">
            <v>119461</v>
          </cell>
          <cell r="N122">
            <v>4.0678434253757603</v>
          </cell>
          <cell r="P122">
            <v>498000</v>
          </cell>
          <cell r="R122">
            <v>3.4353756008932388</v>
          </cell>
        </row>
        <row r="123">
          <cell r="G123">
            <v>0.28000000000000003</v>
          </cell>
          <cell r="I123">
            <v>3710805</v>
          </cell>
          <cell r="M123">
            <v>0</v>
          </cell>
          <cell r="N123">
            <v>1.2004790052296987</v>
          </cell>
          <cell r="P123">
            <v>2687000</v>
          </cell>
          <cell r="R123">
            <v>0.86926882093028357</v>
          </cell>
        </row>
        <row r="124">
          <cell r="G124">
            <v>0.28000000000000003</v>
          </cell>
          <cell r="I124">
            <v>17046478</v>
          </cell>
          <cell r="M124">
            <v>2773003</v>
          </cell>
          <cell r="N124">
            <v>3.1458025989973009</v>
          </cell>
          <cell r="P124">
            <v>12500000</v>
          </cell>
          <cell r="R124">
            <v>2.7549375668830653</v>
          </cell>
        </row>
        <row r="125">
          <cell r="G125">
            <v>0.28889999999999999</v>
          </cell>
          <cell r="I125">
            <v>52811529</v>
          </cell>
          <cell r="M125">
            <v>0</v>
          </cell>
          <cell r="N125">
            <v>1.247044297749812</v>
          </cell>
          <cell r="P125">
            <v>49100000</v>
          </cell>
          <cell r="R125">
            <v>1.1594035654509409</v>
          </cell>
        </row>
        <row r="126">
          <cell r="G126">
            <v>0.28000000000000003</v>
          </cell>
          <cell r="I126">
            <v>5564892</v>
          </cell>
          <cell r="M126">
            <v>47489</v>
          </cell>
          <cell r="N126">
            <v>2.5555279956642809</v>
          </cell>
          <cell r="P126">
            <v>5197753</v>
          </cell>
          <cell r="R126">
            <v>2.4074738252848311</v>
          </cell>
        </row>
        <row r="127">
          <cell r="G127">
            <v>0.2888</v>
          </cell>
          <cell r="I127">
            <v>235881</v>
          </cell>
          <cell r="M127">
            <v>69810</v>
          </cell>
          <cell r="N127">
            <v>4.7247511198918506</v>
          </cell>
          <cell r="P127">
            <v>135000</v>
          </cell>
          <cell r="R127">
            <v>3.8407753381710221</v>
          </cell>
        </row>
        <row r="128">
          <cell r="G128">
            <v>0.28000000000000003</v>
          </cell>
          <cell r="I128">
            <v>1434196</v>
          </cell>
          <cell r="M128">
            <v>53913</v>
          </cell>
          <cell r="N128">
            <v>2.6360931303926729</v>
          </cell>
          <cell r="P128">
            <v>1255092</v>
          </cell>
          <cell r="R128">
            <v>2.3970007594173079</v>
          </cell>
        </row>
        <row r="129">
          <cell r="G129">
            <v>0.29199999999999998</v>
          </cell>
          <cell r="I129">
            <v>884545</v>
          </cell>
          <cell r="M129">
            <v>154893</v>
          </cell>
          <cell r="N129">
            <v>3.4337797311613616</v>
          </cell>
          <cell r="P129">
            <v>597879</v>
          </cell>
          <cell r="R129">
            <v>2.8136492353711406</v>
          </cell>
        </row>
        <row r="130">
          <cell r="G130">
            <v>0.28000000000000003</v>
          </cell>
          <cell r="I130">
            <v>17383464</v>
          </cell>
          <cell r="M130">
            <v>2285435</v>
          </cell>
          <cell r="N130">
            <v>2.9856216351113383</v>
          </cell>
          <cell r="P130">
            <v>14154000</v>
          </cell>
          <cell r="R130">
            <v>2.7989407507010275</v>
          </cell>
        </row>
        <row r="131">
          <cell r="G131">
            <v>0.31009999999999999</v>
          </cell>
          <cell r="I131">
            <v>1148906</v>
          </cell>
          <cell r="M131">
            <v>12388</v>
          </cell>
          <cell r="N131">
            <v>2.8448648929352243</v>
          </cell>
          <cell r="P131">
            <v>226000</v>
          </cell>
          <cell r="R131">
            <v>0.5657098838763317</v>
          </cell>
        </row>
        <row r="132">
          <cell r="G132">
            <v>0.28000000000000003</v>
          </cell>
          <cell r="I132">
            <v>814547</v>
          </cell>
          <cell r="M132">
            <v>0</v>
          </cell>
          <cell r="N132">
            <v>0.55392022699231969</v>
          </cell>
          <cell r="P132">
            <v>814547</v>
          </cell>
          <cell r="R132">
            <v>0.55392022699231969</v>
          </cell>
        </row>
        <row r="133">
          <cell r="G133">
            <v>0.28000000000000003</v>
          </cell>
          <cell r="I133">
            <v>1066349</v>
          </cell>
          <cell r="M133">
            <v>76425</v>
          </cell>
          <cell r="N133">
            <v>2.7462896657683382</v>
          </cell>
          <cell r="P133">
            <v>377000</v>
          </cell>
          <cell r="R133">
            <v>1.0458895874780929</v>
          </cell>
        </row>
        <row r="134">
          <cell r="G134">
            <v>0.28000000000000003</v>
          </cell>
          <cell r="I134">
            <v>6579551</v>
          </cell>
          <cell r="M134">
            <v>442681</v>
          </cell>
          <cell r="N134">
            <v>2.7316719728749419</v>
          </cell>
          <cell r="P134">
            <v>4500000</v>
          </cell>
          <cell r="R134">
            <v>2.0030608238299394</v>
          </cell>
        </row>
        <row r="135">
          <cell r="G135">
            <v>0.28000000000000003</v>
          </cell>
          <cell r="I135">
            <v>2728217</v>
          </cell>
          <cell r="M135">
            <v>1148068</v>
          </cell>
          <cell r="N135">
            <v>9.266665159118503</v>
          </cell>
          <cell r="P135">
            <v>195000</v>
          </cell>
          <cell r="R135">
            <v>1.1435628576976651</v>
          </cell>
        </row>
        <row r="136">
          <cell r="G136">
            <v>0.32</v>
          </cell>
          <cell r="I136">
            <v>644170</v>
          </cell>
          <cell r="M136">
            <v>210850</v>
          </cell>
          <cell r="N136">
            <v>7.7349786258113946</v>
          </cell>
          <cell r="P136">
            <v>125000</v>
          </cell>
          <cell r="R136">
            <v>2.2313124901375989</v>
          </cell>
        </row>
        <row r="137">
          <cell r="G137">
            <v>0.28000000000000003</v>
          </cell>
          <cell r="I137">
            <v>1861960</v>
          </cell>
          <cell r="M137">
            <v>0</v>
          </cell>
          <cell r="N137">
            <v>1.7126814893609803</v>
          </cell>
          <cell r="P137">
            <v>1043811</v>
          </cell>
          <cell r="R137">
            <v>0.96012576966818519</v>
          </cell>
        </row>
        <row r="138">
          <cell r="G138">
            <v>0.28000000000000003</v>
          </cell>
          <cell r="I138">
            <v>681904</v>
          </cell>
          <cell r="M138">
            <v>84276</v>
          </cell>
          <cell r="N138">
            <v>2.9491549147411922</v>
          </cell>
          <cell r="P138">
            <v>485000</v>
          </cell>
          <cell r="R138">
            <v>2.3933619804451571</v>
          </cell>
        </row>
        <row r="139">
          <cell r="G139">
            <v>0.28000000000000003</v>
          </cell>
          <cell r="I139">
            <v>1592799</v>
          </cell>
          <cell r="M139">
            <v>576566</v>
          </cell>
          <cell r="N139">
            <v>5.85728839616052</v>
          </cell>
          <cell r="P139">
            <v>225000</v>
          </cell>
          <cell r="R139">
            <v>1.2968383128043637</v>
          </cell>
        </row>
        <row r="140">
          <cell r="G140">
            <v>0.28000000000000003</v>
          </cell>
          <cell r="I140">
            <v>27459053</v>
          </cell>
          <cell r="M140">
            <v>4357053</v>
          </cell>
          <cell r="N140">
            <v>3.1227298177818117</v>
          </cell>
          <cell r="P140">
            <v>21225000</v>
          </cell>
          <cell r="R140">
            <v>2.8690130890147589</v>
          </cell>
        </row>
        <row r="141">
          <cell r="G141">
            <v>0.28000000000000003</v>
          </cell>
          <cell r="I141">
            <v>980667</v>
          </cell>
          <cell r="M141">
            <v>209224</v>
          </cell>
          <cell r="N141">
            <v>3.4769252256028667</v>
          </cell>
          <cell r="P141">
            <v>512000</v>
          </cell>
          <cell r="R141">
            <v>2.3076049889734791</v>
          </cell>
        </row>
        <row r="142">
          <cell r="G142">
            <v>0.28000000000000003</v>
          </cell>
          <cell r="I142">
            <v>20379827</v>
          </cell>
          <cell r="M142">
            <v>3728142</v>
          </cell>
          <cell r="N142">
            <v>3.2649708438539027</v>
          </cell>
          <cell r="P142">
            <v>15400000</v>
          </cell>
          <cell r="R142">
            <v>3.0195473308166769</v>
          </cell>
        </row>
        <row r="143">
          <cell r="G143">
            <v>0.28000000000000003</v>
          </cell>
          <cell r="I143">
            <v>4728574</v>
          </cell>
          <cell r="M143">
            <v>1640199</v>
          </cell>
          <cell r="N143">
            <v>5.4040224432807564</v>
          </cell>
          <cell r="P143">
            <v>940979</v>
          </cell>
          <cell r="R143">
            <v>1.6465201391203732</v>
          </cell>
        </row>
        <row r="144">
          <cell r="G144">
            <v>0.37670000000000003</v>
          </cell>
          <cell r="I144">
            <v>11725650</v>
          </cell>
          <cell r="M144">
            <v>0</v>
          </cell>
          <cell r="N144">
            <v>1.1445593846361941</v>
          </cell>
          <cell r="P144">
            <v>11725650</v>
          </cell>
          <cell r="R144">
            <v>1.1445593846361941</v>
          </cell>
        </row>
        <row r="145">
          <cell r="G145">
            <v>0.28000000000000003</v>
          </cell>
          <cell r="I145">
            <v>4631782</v>
          </cell>
          <cell r="M145">
            <v>759268</v>
          </cell>
          <cell r="N145">
            <v>3.1526582584273668</v>
          </cell>
          <cell r="P145">
            <v>2740000</v>
          </cell>
          <cell r="R145">
            <v>2.2306655645637394</v>
          </cell>
        </row>
        <row r="146">
          <cell r="G146">
            <v>0.28000000000000003</v>
          </cell>
          <cell r="I146">
            <v>1532710</v>
          </cell>
          <cell r="M146">
            <v>0</v>
          </cell>
          <cell r="N146">
            <v>1.1458477940974394</v>
          </cell>
          <cell r="P146">
            <v>1532710</v>
          </cell>
          <cell r="R146">
            <v>1.1458477940974394</v>
          </cell>
        </row>
        <row r="147">
          <cell r="G147">
            <v>0.28000000000000003</v>
          </cell>
          <cell r="I147">
            <v>266651</v>
          </cell>
          <cell r="M147">
            <v>64123</v>
          </cell>
          <cell r="N147">
            <v>3.7086201081342707</v>
          </cell>
          <cell r="P147">
            <v>0</v>
          </cell>
          <cell r="R147">
            <v>0</v>
          </cell>
        </row>
        <row r="148">
          <cell r="G148">
            <v>0.28000000000000003</v>
          </cell>
          <cell r="I148">
            <v>16636694</v>
          </cell>
          <cell r="M148">
            <v>1527531</v>
          </cell>
          <cell r="N148">
            <v>2.8193450038289414</v>
          </cell>
          <cell r="P148">
            <v>13700000</v>
          </cell>
          <cell r="R148">
            <v>2.5563975021287741</v>
          </cell>
        </row>
        <row r="149">
          <cell r="G149">
            <v>0.28000000000000003</v>
          </cell>
          <cell r="I149">
            <v>2887190</v>
          </cell>
          <cell r="M149">
            <v>552252</v>
          </cell>
          <cell r="N149">
            <v>3.3183889119492647</v>
          </cell>
          <cell r="P149">
            <v>2018000</v>
          </cell>
          <cell r="R149">
            <v>2.8679600162032637</v>
          </cell>
        </row>
        <row r="150">
          <cell r="G150">
            <v>0.28000000000000003</v>
          </cell>
          <cell r="I150">
            <v>1042429</v>
          </cell>
          <cell r="M150">
            <v>99517</v>
          </cell>
          <cell r="N150">
            <v>2.8322233931339977</v>
          </cell>
          <cell r="P150">
            <v>665000</v>
          </cell>
          <cell r="R150">
            <v>1.9974595258455807</v>
          </cell>
        </row>
        <row r="151">
          <cell r="G151">
            <v>0.28000000000000003</v>
          </cell>
          <cell r="I151">
            <v>18594363</v>
          </cell>
          <cell r="M151">
            <v>2960695</v>
          </cell>
          <cell r="N151">
            <v>3.1263457974377102</v>
          </cell>
          <cell r="P151">
            <v>10309658</v>
          </cell>
          <cell r="R151">
            <v>2.0616758627162906</v>
          </cell>
        </row>
        <row r="152">
          <cell r="G152">
            <v>0.28000000000000003</v>
          </cell>
          <cell r="I152">
            <v>1603549</v>
          </cell>
          <cell r="M152">
            <v>192388</v>
          </cell>
          <cell r="N152">
            <v>2.9340917050007791</v>
          </cell>
          <cell r="P152">
            <v>550000</v>
          </cell>
          <cell r="R152">
            <v>1.1435622425438547</v>
          </cell>
        </row>
        <row r="153">
          <cell r="G153">
            <v>0.28000000000000003</v>
          </cell>
          <cell r="I153">
            <v>2984681</v>
          </cell>
          <cell r="M153">
            <v>1286775</v>
          </cell>
          <cell r="N153">
            <v>10.465231294908991</v>
          </cell>
          <cell r="P153">
            <v>114000</v>
          </cell>
          <cell r="R153">
            <v>0.70265160004124194</v>
          </cell>
        </row>
        <row r="154">
          <cell r="G154">
            <v>0.28000000000000003</v>
          </cell>
          <cell r="I154">
            <v>5417815</v>
          </cell>
          <cell r="M154">
            <v>353255</v>
          </cell>
          <cell r="N154">
            <v>2.7239599018361131</v>
          </cell>
          <cell r="P154">
            <v>4164000</v>
          </cell>
          <cell r="R154">
            <v>2.2395961408780969</v>
          </cell>
        </row>
        <row r="155">
          <cell r="G155">
            <v>0.37459999999999999</v>
          </cell>
          <cell r="I155">
            <v>226266</v>
          </cell>
          <cell r="M155">
            <v>21166</v>
          </cell>
          <cell r="N155">
            <v>4.0987993705355299</v>
          </cell>
          <cell r="P155">
            <v>0</v>
          </cell>
          <cell r="R155">
            <v>0</v>
          </cell>
        </row>
        <row r="156">
          <cell r="G156">
            <v>0.28000000000000003</v>
          </cell>
          <cell r="I156">
            <v>15823258</v>
          </cell>
          <cell r="M156">
            <v>3140551</v>
          </cell>
          <cell r="N156">
            <v>3.3673578923548257</v>
          </cell>
          <cell r="P156">
            <v>11110584</v>
          </cell>
          <cell r="R156">
            <v>2.949946941222505</v>
          </cell>
        </row>
        <row r="157">
          <cell r="G157">
            <v>0.28000000000000003</v>
          </cell>
          <cell r="I157">
            <v>33349648</v>
          </cell>
          <cell r="M157">
            <v>0</v>
          </cell>
          <cell r="N157">
            <v>2.2371911683544528</v>
          </cell>
          <cell r="P157">
            <v>32000000</v>
          </cell>
          <cell r="R157">
            <v>2.1466528638425957</v>
          </cell>
        </row>
        <row r="158">
          <cell r="G158">
            <v>0.28000000000000003</v>
          </cell>
          <cell r="I158">
            <v>3344533</v>
          </cell>
          <cell r="M158">
            <v>620772</v>
          </cell>
          <cell r="N158">
            <v>3.2814635207236589</v>
          </cell>
          <cell r="P158">
            <v>2328205</v>
          </cell>
          <cell r="R158">
            <v>2.8049156208149046</v>
          </cell>
        </row>
        <row r="159">
          <cell r="G159">
            <v>0.28000000000000003</v>
          </cell>
          <cell r="I159">
            <v>1846441</v>
          </cell>
          <cell r="M159">
            <v>446173</v>
          </cell>
          <cell r="N159">
            <v>3.7196106733754752</v>
          </cell>
          <cell r="P159">
            <v>800000</v>
          </cell>
          <cell r="R159">
            <v>2.1250850113695234</v>
          </cell>
        </row>
        <row r="160">
          <cell r="G160">
            <v>0.28000000000000003</v>
          </cell>
          <cell r="I160">
            <v>1062509</v>
          </cell>
          <cell r="M160">
            <v>239617</v>
          </cell>
          <cell r="N160">
            <v>3.5757602725130386</v>
          </cell>
          <cell r="P160">
            <v>695000</v>
          </cell>
          <cell r="R160">
            <v>3.0200237569408399</v>
          </cell>
        </row>
        <row r="161">
          <cell r="G161">
            <v>0.28000000000000003</v>
          </cell>
          <cell r="I161">
            <v>703244</v>
          </cell>
          <cell r="M161">
            <v>332261</v>
          </cell>
          <cell r="N161">
            <v>24.276969595399546</v>
          </cell>
          <cell r="P161">
            <v>13000</v>
          </cell>
          <cell r="R161">
            <v>0.85071446600031286</v>
          </cell>
        </row>
        <row r="162">
          <cell r="G162">
            <v>0.28000000000000003</v>
          </cell>
          <cell r="I162">
            <v>3063349</v>
          </cell>
          <cell r="M162">
            <v>404056</v>
          </cell>
          <cell r="N162">
            <v>2.9872318334406898</v>
          </cell>
          <cell r="P162">
            <v>1114690</v>
          </cell>
          <cell r="R162">
            <v>1.2521513997961122</v>
          </cell>
        </row>
        <row r="163">
          <cell r="G163">
            <v>0.28000000000000003</v>
          </cell>
          <cell r="I163">
            <v>3754973</v>
          </cell>
          <cell r="M163">
            <v>744197</v>
          </cell>
          <cell r="N163">
            <v>3.3657010273310806</v>
          </cell>
          <cell r="P163">
            <v>2320000</v>
          </cell>
          <cell r="R163">
            <v>2.5934929677292855</v>
          </cell>
        </row>
        <row r="164">
          <cell r="G164">
            <v>0.28000000000000003</v>
          </cell>
          <cell r="I164">
            <v>4102168</v>
          </cell>
          <cell r="M164">
            <v>766495</v>
          </cell>
          <cell r="N164">
            <v>3.2904127312511577</v>
          </cell>
          <cell r="P164">
            <v>2800000</v>
          </cell>
          <cell r="R164">
            <v>2.7620080408071299</v>
          </cell>
        </row>
        <row r="165">
          <cell r="G165">
            <v>0.28000000000000003</v>
          </cell>
          <cell r="I165">
            <v>1682792</v>
          </cell>
          <cell r="M165">
            <v>0</v>
          </cell>
          <cell r="N165">
            <v>0.87636281907950764</v>
          </cell>
          <cell r="P165">
            <v>1469840</v>
          </cell>
          <cell r="R165">
            <v>0.76546187882746264</v>
          </cell>
        </row>
        <row r="166">
          <cell r="G166">
            <v>0.35700000000000004</v>
          </cell>
          <cell r="I166">
            <v>6790245</v>
          </cell>
          <cell r="M166">
            <v>1774526</v>
          </cell>
          <cell r="N166">
            <v>7.1535572121887183</v>
          </cell>
          <cell r="P166">
            <v>1700000</v>
          </cell>
          <cell r="R166">
            <v>2.4245870354222041</v>
          </cell>
        </row>
        <row r="167">
          <cell r="G167">
            <v>0.28000000000000003</v>
          </cell>
          <cell r="I167">
            <v>15535790</v>
          </cell>
          <cell r="M167">
            <v>0</v>
          </cell>
          <cell r="N167">
            <v>2.0076281202674076</v>
          </cell>
          <cell r="P167">
            <v>13200000</v>
          </cell>
          <cell r="R167">
            <v>1.7057833034258174</v>
          </cell>
        </row>
        <row r="168">
          <cell r="G168">
            <v>0.28000000000000003</v>
          </cell>
          <cell r="I168">
            <v>5206403</v>
          </cell>
          <cell r="M168">
            <v>58251</v>
          </cell>
          <cell r="N168">
            <v>2.5625686369069882</v>
          </cell>
          <cell r="P168">
            <v>3533292</v>
          </cell>
          <cell r="R168">
            <v>1.7587482390252593</v>
          </cell>
        </row>
        <row r="169">
          <cell r="G169">
            <v>0.28000000000000003</v>
          </cell>
          <cell r="I169">
            <v>444838</v>
          </cell>
          <cell r="M169">
            <v>155641</v>
          </cell>
          <cell r="N169">
            <v>5.4866070475743287</v>
          </cell>
          <cell r="P169">
            <v>0</v>
          </cell>
          <cell r="R169">
            <v>0</v>
          </cell>
        </row>
        <row r="170">
          <cell r="G170">
            <v>0.28000000000000003</v>
          </cell>
          <cell r="I170">
            <v>31515502</v>
          </cell>
          <cell r="M170">
            <v>1352938</v>
          </cell>
          <cell r="N170">
            <v>2.6534094961382326</v>
          </cell>
          <cell r="P170">
            <v>27500000</v>
          </cell>
          <cell r="R170">
            <v>2.4191829694518479</v>
          </cell>
        </row>
        <row r="171">
          <cell r="G171">
            <v>0.28000000000000003</v>
          </cell>
          <cell r="I171">
            <v>1008604</v>
          </cell>
          <cell r="M171">
            <v>293636</v>
          </cell>
          <cell r="N171">
            <v>4.2999610249725553</v>
          </cell>
          <cell r="P171">
            <v>250000</v>
          </cell>
          <cell r="R171">
            <v>1.5035501676202834</v>
          </cell>
        </row>
        <row r="172">
          <cell r="G172">
            <v>0.28899999999999998</v>
          </cell>
          <cell r="I172">
            <v>44547688</v>
          </cell>
          <cell r="M172">
            <v>0</v>
          </cell>
          <cell r="N172">
            <v>1.8822436852763769</v>
          </cell>
          <cell r="P172">
            <v>44500000</v>
          </cell>
          <cell r="R172">
            <v>1.8802287560871571</v>
          </cell>
        </row>
        <row r="173">
          <cell r="G173">
            <v>0.28000000000000003</v>
          </cell>
          <cell r="I173">
            <v>12954842</v>
          </cell>
          <cell r="M173">
            <v>1411438</v>
          </cell>
          <cell r="N173">
            <v>2.887088039995533</v>
          </cell>
          <cell r="P173">
            <v>3200000</v>
          </cell>
          <cell r="R173">
            <v>0.80034292553441821</v>
          </cell>
        </row>
        <row r="174">
          <cell r="G174">
            <v>0.28000000000000003</v>
          </cell>
          <cell r="I174">
            <v>619253</v>
          </cell>
          <cell r="M174">
            <v>189951</v>
          </cell>
          <cell r="N174">
            <v>4.5452019391627818</v>
          </cell>
          <cell r="P174">
            <v>333000</v>
          </cell>
          <cell r="R174">
            <v>3.5256119136207293</v>
          </cell>
        </row>
        <row r="175">
          <cell r="G175">
            <v>0.28000000000000003</v>
          </cell>
          <cell r="I175">
            <v>1005159</v>
          </cell>
          <cell r="M175">
            <v>315570</v>
          </cell>
          <cell r="N175">
            <v>4.6720150439116122</v>
          </cell>
          <cell r="P175">
            <v>306400</v>
          </cell>
          <cell r="R175">
            <v>2.0758820245893106</v>
          </cell>
        </row>
        <row r="176">
          <cell r="G176">
            <v>0.28000000000000003</v>
          </cell>
          <cell r="I176">
            <v>2597876</v>
          </cell>
          <cell r="M176">
            <v>0</v>
          </cell>
          <cell r="N176">
            <v>1.2256463601729792</v>
          </cell>
          <cell r="P176">
            <v>2588182</v>
          </cell>
          <cell r="R176">
            <v>1.2210728486522151</v>
          </cell>
        </row>
        <row r="177">
          <cell r="G177">
            <v>0.28000000000000003</v>
          </cell>
          <cell r="I177">
            <v>1962171</v>
          </cell>
          <cell r="M177">
            <v>0</v>
          </cell>
          <cell r="N177">
            <v>2.302679103697534</v>
          </cell>
          <cell r="P177">
            <v>1493197</v>
          </cell>
          <cell r="R177">
            <v>1.7523210411344614</v>
          </cell>
        </row>
        <row r="178">
          <cell r="G178">
            <v>0.37670000000000003</v>
          </cell>
          <cell r="I178">
            <v>1163627</v>
          </cell>
          <cell r="M178">
            <v>210267</v>
          </cell>
          <cell r="N178">
            <v>5.435555468031624</v>
          </cell>
          <cell r="P178">
            <v>698000</v>
          </cell>
          <cell r="R178">
            <v>3.9796275454037016</v>
          </cell>
        </row>
        <row r="179">
          <cell r="G179">
            <v>0.28000000000000003</v>
          </cell>
          <cell r="I179">
            <v>2811266</v>
          </cell>
          <cell r="M179">
            <v>969022</v>
          </cell>
          <cell r="N179">
            <v>5.3453654552741288</v>
          </cell>
          <cell r="P179">
            <v>814579</v>
          </cell>
          <cell r="R179">
            <v>2.3635427485130878</v>
          </cell>
        </row>
        <row r="180">
          <cell r="G180">
            <v>0.28339999999999999</v>
          </cell>
          <cell r="I180">
            <v>20641490</v>
          </cell>
          <cell r="M180">
            <v>0</v>
          </cell>
          <cell r="N180">
            <v>2.3055607553205886</v>
          </cell>
          <cell r="P180">
            <v>20641490</v>
          </cell>
          <cell r="R180">
            <v>2.3055607553205886</v>
          </cell>
        </row>
        <row r="181">
          <cell r="G181">
            <v>0.28000000000000003</v>
          </cell>
          <cell r="I181">
            <v>4465169</v>
          </cell>
          <cell r="M181">
            <v>1220171</v>
          </cell>
          <cell r="N181">
            <v>4.0616552182199523</v>
          </cell>
          <cell r="P181">
            <v>1488093</v>
          </cell>
          <cell r="R181">
            <v>1.862596124449563</v>
          </cell>
        </row>
        <row r="182">
          <cell r="G182">
            <v>0.28000000000000003</v>
          </cell>
          <cell r="I182">
            <v>2238073</v>
          </cell>
          <cell r="M182">
            <v>522813</v>
          </cell>
          <cell r="N182">
            <v>3.644605450817398</v>
          </cell>
          <cell r="P182">
            <v>970000</v>
          </cell>
          <cell r="R182">
            <v>2.0610678773438873</v>
          </cell>
        </row>
        <row r="183">
          <cell r="G183">
            <v>0.28000000000000003</v>
          </cell>
          <cell r="I183">
            <v>284960</v>
          </cell>
          <cell r="M183">
            <v>109000</v>
          </cell>
          <cell r="N183">
            <v>6.6593054521530641</v>
          </cell>
          <cell r="P183">
            <v>50000</v>
          </cell>
          <cell r="R183">
            <v>1.892278203044176</v>
          </cell>
        </row>
        <row r="184">
          <cell r="G184">
            <v>0.28000000000000003</v>
          </cell>
          <cell r="I184">
            <v>1417277</v>
          </cell>
          <cell r="M184">
            <v>0</v>
          </cell>
          <cell r="N184">
            <v>0.4385981012621934</v>
          </cell>
          <cell r="P184">
            <v>1417277</v>
          </cell>
          <cell r="R184">
            <v>0.4385981012621934</v>
          </cell>
        </row>
        <row r="185">
          <cell r="G185">
            <v>0.28000000000000003</v>
          </cell>
          <cell r="I185">
            <v>275420</v>
          </cell>
          <cell r="M185">
            <v>15697</v>
          </cell>
          <cell r="N185">
            <v>2.6972457608856737</v>
          </cell>
          <cell r="P185">
            <v>105000</v>
          </cell>
          <cell r="R185">
            <v>1.0904340581811995</v>
          </cell>
        </row>
        <row r="186">
          <cell r="G186">
            <v>0.28000000000000003</v>
          </cell>
          <cell r="I186">
            <v>675598</v>
          </cell>
          <cell r="M186">
            <v>214848</v>
          </cell>
          <cell r="N186">
            <v>4.7476441406657459</v>
          </cell>
          <cell r="P186">
            <v>75000</v>
          </cell>
          <cell r="R186">
            <v>0.77281239403132052</v>
          </cell>
        </row>
        <row r="187">
          <cell r="G187">
            <v>0.37509999999999999</v>
          </cell>
          <cell r="I187">
            <v>1193132</v>
          </cell>
          <cell r="M187">
            <v>0</v>
          </cell>
          <cell r="N187">
            <v>3.2881184753347061</v>
          </cell>
          <cell r="P187">
            <v>723966</v>
          </cell>
          <cell r="R187">
            <v>1.9951572668524233</v>
          </cell>
        </row>
        <row r="188">
          <cell r="G188">
            <v>0.28000000000000003</v>
          </cell>
          <cell r="I188">
            <v>1819941</v>
          </cell>
          <cell r="M188">
            <v>0</v>
          </cell>
          <cell r="N188">
            <v>2.2407064996382018</v>
          </cell>
          <cell r="P188">
            <v>1497371</v>
          </cell>
          <cell r="R188">
            <v>1.8435591769566999</v>
          </cell>
        </row>
        <row r="189">
          <cell r="G189">
            <v>0.2878</v>
          </cell>
          <cell r="I189">
            <v>5425946</v>
          </cell>
          <cell r="M189">
            <v>971527</v>
          </cell>
          <cell r="N189">
            <v>3.383465822602493</v>
          </cell>
          <cell r="P189">
            <v>3762000</v>
          </cell>
          <cell r="R189">
            <v>2.857521581295019</v>
          </cell>
        </row>
        <row r="190">
          <cell r="G190">
            <v>0.28000000000000003</v>
          </cell>
          <cell r="I190">
            <v>9564264</v>
          </cell>
          <cell r="M190">
            <v>3559581</v>
          </cell>
          <cell r="N190">
            <v>6.2228803787542972</v>
          </cell>
          <cell r="P190">
            <v>2350000</v>
          </cell>
          <cell r="R190">
            <v>2.4353939900029027</v>
          </cell>
        </row>
        <row r="191">
          <cell r="G191">
            <v>0.37730000000000002</v>
          </cell>
          <cell r="I191">
            <v>273182</v>
          </cell>
          <cell r="M191">
            <v>40325</v>
          </cell>
          <cell r="N191">
            <v>4.8330786590883674</v>
          </cell>
          <cell r="P191">
            <v>91646</v>
          </cell>
          <cell r="R191">
            <v>1.9021645335584176</v>
          </cell>
        </row>
        <row r="192">
          <cell r="G192">
            <v>0.32269999999999999</v>
          </cell>
          <cell r="I192">
            <v>734102</v>
          </cell>
          <cell r="M192">
            <v>187936</v>
          </cell>
          <cell r="N192">
            <v>5.3013082030116667</v>
          </cell>
          <cell r="P192">
            <v>330000</v>
          </cell>
          <cell r="R192">
            <v>3.2031135350678182</v>
          </cell>
        </row>
        <row r="193">
          <cell r="G193">
            <v>0.28000000000000003</v>
          </cell>
          <cell r="I193">
            <v>35555152</v>
          </cell>
          <cell r="M193">
            <v>12338265</v>
          </cell>
          <cell r="N193">
            <v>5.4076073169671721</v>
          </cell>
          <cell r="P193">
            <v>18450000</v>
          </cell>
          <cell r="R193">
            <v>4.2973183699453052</v>
          </cell>
        </row>
        <row r="194">
          <cell r="G194">
            <v>0.315</v>
          </cell>
          <cell r="I194">
            <v>1080253</v>
          </cell>
          <cell r="M194">
            <v>179270</v>
          </cell>
          <cell r="N194">
            <v>3.7951530002889089</v>
          </cell>
          <cell r="P194">
            <v>455000</v>
          </cell>
          <cell r="R194">
            <v>1.9165673660118487</v>
          </cell>
        </row>
        <row r="195">
          <cell r="G195">
            <v>0.28000000000000003</v>
          </cell>
          <cell r="I195">
            <v>436810</v>
          </cell>
          <cell r="M195">
            <v>0</v>
          </cell>
          <cell r="N195">
            <v>1.1972384955846578</v>
          </cell>
          <cell r="P195">
            <v>137978</v>
          </cell>
          <cell r="R195">
            <v>0.37817946737432728</v>
          </cell>
        </row>
        <row r="196">
          <cell r="G196">
            <v>0.28000000000000003</v>
          </cell>
          <cell r="I196">
            <v>952784</v>
          </cell>
          <cell r="M196">
            <v>205846</v>
          </cell>
          <cell r="N196">
            <v>3.4987737232274458</v>
          </cell>
          <cell r="P196">
            <v>400000</v>
          </cell>
          <cell r="R196">
            <v>1.8736621905579558</v>
          </cell>
        </row>
        <row r="197">
          <cell r="G197">
            <v>0.28910000000000002</v>
          </cell>
          <cell r="I197">
            <v>21598097</v>
          </cell>
          <cell r="M197">
            <v>0</v>
          </cell>
          <cell r="N197">
            <v>1.7299739407381229</v>
          </cell>
          <cell r="P197">
            <v>17162841</v>
          </cell>
          <cell r="R197">
            <v>1.3747168409805655</v>
          </cell>
        </row>
        <row r="198">
          <cell r="G198">
            <v>0.28000000000000003</v>
          </cell>
          <cell r="I198">
            <v>3120111</v>
          </cell>
          <cell r="M198">
            <v>0</v>
          </cell>
          <cell r="N198">
            <v>1.9530382506979802</v>
          </cell>
          <cell r="P198">
            <v>1850000</v>
          </cell>
          <cell r="R198">
            <v>1.1580103284117982</v>
          </cell>
        </row>
        <row r="199">
          <cell r="G199">
            <v>0.28000000000000003</v>
          </cell>
          <cell r="I199">
            <v>1040718</v>
          </cell>
          <cell r="M199">
            <v>237521</v>
          </cell>
          <cell r="N199">
            <v>3.598148398103457</v>
          </cell>
          <cell r="P199">
            <v>593579</v>
          </cell>
          <cell r="R199">
            <v>2.6591052107986606</v>
          </cell>
        </row>
        <row r="200">
          <cell r="G200">
            <v>0.28000000000000003</v>
          </cell>
          <cell r="I200">
            <v>10093272</v>
          </cell>
          <cell r="M200">
            <v>485946</v>
          </cell>
          <cell r="N200">
            <v>2.668809026923133</v>
          </cell>
          <cell r="P200">
            <v>7439312</v>
          </cell>
          <cell r="R200">
            <v>2.0665586886192457</v>
          </cell>
        </row>
        <row r="201">
          <cell r="G201">
            <v>0.28000000000000003</v>
          </cell>
          <cell r="I201">
            <v>3371503</v>
          </cell>
          <cell r="M201">
            <v>0</v>
          </cell>
          <cell r="N201">
            <v>1.287759846143915</v>
          </cell>
          <cell r="P201">
            <v>2954172</v>
          </cell>
          <cell r="R201">
            <v>1.128358503671111</v>
          </cell>
        </row>
        <row r="202">
          <cell r="G202">
            <v>0.28000000000000003</v>
          </cell>
          <cell r="I202">
            <v>904099</v>
          </cell>
          <cell r="M202">
            <v>105979</v>
          </cell>
          <cell r="N202">
            <v>2.9212050719779921</v>
          </cell>
          <cell r="P202">
            <v>585000</v>
          </cell>
          <cell r="R202">
            <v>2.1411629417971301</v>
          </cell>
        </row>
        <row r="203">
          <cell r="G203">
            <v>0.28000000000000003</v>
          </cell>
          <cell r="I203">
            <v>7432159</v>
          </cell>
          <cell r="M203">
            <v>2365457</v>
          </cell>
          <cell r="N203">
            <v>4.7524623505859349</v>
          </cell>
          <cell r="P203">
            <v>3368291</v>
          </cell>
          <cell r="R203">
            <v>3.1593877365034397</v>
          </cell>
        </row>
        <row r="204">
          <cell r="G204">
            <v>0.31269999999999998</v>
          </cell>
          <cell r="I204">
            <v>5793086</v>
          </cell>
          <cell r="M204">
            <v>443024</v>
          </cell>
          <cell r="N204">
            <v>3.152859524380081</v>
          </cell>
          <cell r="P204">
            <v>4200000</v>
          </cell>
          <cell r="R204">
            <v>2.4751133729658346</v>
          </cell>
        </row>
        <row r="205">
          <cell r="G205">
            <v>0.28870000000000001</v>
          </cell>
          <cell r="I205">
            <v>49176122</v>
          </cell>
          <cell r="M205">
            <v>5423760</v>
          </cell>
          <cell r="N205">
            <v>3.0097101039198666</v>
          </cell>
          <cell r="P205">
            <v>42000000</v>
          </cell>
          <cell r="R205">
            <v>2.8891657178333459</v>
          </cell>
        </row>
        <row r="206">
          <cell r="G206">
            <v>0.28000000000000003</v>
          </cell>
          <cell r="I206">
            <v>232189</v>
          </cell>
          <cell r="M206">
            <v>72069</v>
          </cell>
          <cell r="N206">
            <v>4.6073105115507333</v>
          </cell>
          <cell r="P206">
            <v>75000</v>
          </cell>
          <cell r="R206">
            <v>2.1580582585954597</v>
          </cell>
        </row>
        <row r="207">
          <cell r="G207">
            <v>0.28000000000000003</v>
          </cell>
          <cell r="I207">
            <v>876259</v>
          </cell>
          <cell r="M207">
            <v>0</v>
          </cell>
          <cell r="N207">
            <v>2.4934089527676995</v>
          </cell>
          <cell r="P207">
            <v>477000</v>
          </cell>
          <cell r="R207">
            <v>1.3573111037606376</v>
          </cell>
        </row>
        <row r="208">
          <cell r="G208">
            <v>0.28000000000000003</v>
          </cell>
          <cell r="I208">
            <v>7115746</v>
          </cell>
          <cell r="M208">
            <v>2931525</v>
          </cell>
          <cell r="N208">
            <v>8.4634846988076493</v>
          </cell>
          <cell r="P208">
            <v>570000</v>
          </cell>
          <cell r="R208">
            <v>1.1529472937305081</v>
          </cell>
        </row>
        <row r="209">
          <cell r="G209">
            <v>0.28000000000000003</v>
          </cell>
          <cell r="I209">
            <v>752931</v>
          </cell>
          <cell r="M209">
            <v>226330</v>
          </cell>
          <cell r="N209">
            <v>4.4440425553820662</v>
          </cell>
          <cell r="P209">
            <v>470000</v>
          </cell>
          <cell r="R209">
            <v>3.9663806202980458</v>
          </cell>
        </row>
        <row r="210">
          <cell r="G210">
            <v>0.30670000000000003</v>
          </cell>
          <cell r="I210">
            <v>7524848</v>
          </cell>
          <cell r="M210">
            <v>683937</v>
          </cell>
          <cell r="N210">
            <v>3.150551879234464</v>
          </cell>
          <cell r="P210">
            <v>4243812</v>
          </cell>
          <cell r="R210">
            <v>1.9544692032563749</v>
          </cell>
        </row>
        <row r="211">
          <cell r="G211">
            <v>0.28000000000000003</v>
          </cell>
          <cell r="I211">
            <v>2030274</v>
          </cell>
          <cell r="M211">
            <v>333898</v>
          </cell>
          <cell r="N211">
            <v>3.1552996591086102</v>
          </cell>
          <cell r="P211">
            <v>1439136</v>
          </cell>
          <cell r="R211">
            <v>2.6768271481151165</v>
          </cell>
        </row>
        <row r="212">
          <cell r="G212">
            <v>0.28000000000000003</v>
          </cell>
          <cell r="I212">
            <v>1893554</v>
          </cell>
          <cell r="M212">
            <v>624053</v>
          </cell>
          <cell r="N212">
            <v>4.9838912282515642</v>
          </cell>
          <cell r="P212">
            <v>860371</v>
          </cell>
          <cell r="R212">
            <v>3.3777015378026696</v>
          </cell>
        </row>
        <row r="213">
          <cell r="G213">
            <v>0.30020000000000002</v>
          </cell>
          <cell r="I213">
            <v>1858083</v>
          </cell>
          <cell r="M213">
            <v>353734</v>
          </cell>
          <cell r="N213">
            <v>3.7176153960658049</v>
          </cell>
          <cell r="P213">
            <v>1050000</v>
          </cell>
          <cell r="R213">
            <v>2.5948075651787552</v>
          </cell>
        </row>
        <row r="214">
          <cell r="G214">
            <v>0.2893</v>
          </cell>
          <cell r="I214">
            <v>34770130</v>
          </cell>
          <cell r="M214">
            <v>0</v>
          </cell>
          <cell r="N214">
            <v>1.8182297151184565</v>
          </cell>
          <cell r="P214">
            <v>29000000</v>
          </cell>
          <cell r="R214">
            <v>1.5164930858307186</v>
          </cell>
        </row>
        <row r="215">
          <cell r="G215">
            <v>0.28000000000000003</v>
          </cell>
          <cell r="I215">
            <v>1151795</v>
          </cell>
          <cell r="M215">
            <v>205323</v>
          </cell>
          <cell r="N215">
            <v>3.2357678251047921</v>
          </cell>
          <cell r="P215">
            <v>399800</v>
          </cell>
          <cell r="R215">
            <v>1.3668232937444487</v>
          </cell>
        </row>
        <row r="216">
          <cell r="G216">
            <v>0.28000000000000003</v>
          </cell>
          <cell r="I216">
            <v>23927010</v>
          </cell>
          <cell r="M216">
            <v>4745524</v>
          </cell>
          <cell r="N216">
            <v>3.3668996538236611</v>
          </cell>
          <cell r="P216">
            <v>17318000</v>
          </cell>
          <cell r="R216">
            <v>3.039804538862013</v>
          </cell>
        </row>
        <row r="217">
          <cell r="G217">
            <v>0.28000000000000003</v>
          </cell>
          <cell r="I217">
            <v>4855482</v>
          </cell>
          <cell r="M217">
            <v>0</v>
          </cell>
          <cell r="N217">
            <v>2.3195855655368494</v>
          </cell>
          <cell r="P217">
            <v>3688000</v>
          </cell>
          <cell r="R217">
            <v>1.7618501243954567</v>
          </cell>
        </row>
        <row r="218">
          <cell r="G218">
            <v>0.32119999999999999</v>
          </cell>
          <cell r="I218">
            <v>1213026</v>
          </cell>
          <cell r="M218">
            <v>163856</v>
          </cell>
          <cell r="N218">
            <v>3.6432050976438832</v>
          </cell>
          <cell r="P218">
            <v>881000</v>
          </cell>
          <cell r="R218">
            <v>3.0592408199093195</v>
          </cell>
        </row>
        <row r="219">
          <cell r="G219">
            <v>0.28000000000000003</v>
          </cell>
          <cell r="I219">
            <v>4287571</v>
          </cell>
          <cell r="M219">
            <v>954046</v>
          </cell>
          <cell r="N219">
            <v>3.54961913239713</v>
          </cell>
          <cell r="P219">
            <v>2455000</v>
          </cell>
          <cell r="R219">
            <v>2.6141441777202674</v>
          </cell>
        </row>
        <row r="220">
          <cell r="G220">
            <v>0.28720000000000001</v>
          </cell>
          <cell r="I220">
            <v>6946361</v>
          </cell>
          <cell r="M220">
            <v>0</v>
          </cell>
          <cell r="N220">
            <v>1.9733393314276992</v>
          </cell>
          <cell r="P220">
            <v>5829000</v>
          </cell>
          <cell r="R220">
            <v>1.6559166681507134</v>
          </cell>
        </row>
        <row r="221">
          <cell r="G221">
            <v>0.28000000000000003</v>
          </cell>
          <cell r="I221">
            <v>4993463</v>
          </cell>
          <cell r="M221">
            <v>918997</v>
          </cell>
          <cell r="N221">
            <v>3.2712796919954115</v>
          </cell>
          <cell r="P221">
            <v>3388000</v>
          </cell>
          <cell r="R221">
            <v>2.7201345149230485</v>
          </cell>
        </row>
        <row r="222">
          <cell r="G222">
            <v>0.28139999999999998</v>
          </cell>
          <cell r="I222">
            <v>196411</v>
          </cell>
          <cell r="M222">
            <v>8066</v>
          </cell>
          <cell r="N222">
            <v>2.6614546460191839</v>
          </cell>
          <cell r="P222">
            <v>0</v>
          </cell>
          <cell r="R222">
            <v>0</v>
          </cell>
        </row>
        <row r="223">
          <cell r="G223">
            <v>0.28000000000000003</v>
          </cell>
          <cell r="I223">
            <v>784765</v>
          </cell>
          <cell r="M223">
            <v>253940</v>
          </cell>
          <cell r="N223">
            <v>4.8573757978410752</v>
          </cell>
          <cell r="P223">
            <v>526301</v>
          </cell>
          <cell r="R223">
            <v>4.8159784105487793</v>
          </cell>
        </row>
        <row r="224">
          <cell r="G224">
            <v>0.28000000000000003</v>
          </cell>
          <cell r="I224">
            <v>4002877</v>
          </cell>
          <cell r="M224">
            <v>1391133</v>
          </cell>
          <cell r="N224">
            <v>5.4217747622955521</v>
          </cell>
          <cell r="P224">
            <v>970000</v>
          </cell>
          <cell r="R224">
            <v>2.0136435728106141</v>
          </cell>
        </row>
        <row r="225">
          <cell r="G225">
            <v>0.28000000000000003</v>
          </cell>
          <cell r="I225">
            <v>2050884</v>
          </cell>
          <cell r="M225">
            <v>0</v>
          </cell>
          <cell r="N225">
            <v>0.54243088230428693</v>
          </cell>
          <cell r="P225">
            <v>2050884</v>
          </cell>
          <cell r="R225">
            <v>0.54243088230428693</v>
          </cell>
        </row>
        <row r="226">
          <cell r="G226">
            <v>0.28000000000000003</v>
          </cell>
          <cell r="I226">
            <v>279862</v>
          </cell>
          <cell r="M226">
            <v>85346</v>
          </cell>
          <cell r="N226">
            <v>4.5155050384712592</v>
          </cell>
          <cell r="P226">
            <v>60000</v>
          </cell>
          <cell r="R226">
            <v>1.3928432741176848</v>
          </cell>
        </row>
        <row r="227">
          <cell r="G227">
            <v>0.36970000000000003</v>
          </cell>
          <cell r="I227">
            <v>152743688</v>
          </cell>
          <cell r="M227">
            <v>0</v>
          </cell>
          <cell r="N227">
            <v>1.0501607030106967</v>
          </cell>
          <cell r="P227">
            <v>152743688</v>
          </cell>
          <cell r="R227">
            <v>1.0501607030106967</v>
          </cell>
        </row>
        <row r="228">
          <cell r="G228">
            <v>0.28000000000000003</v>
          </cell>
          <cell r="I228">
            <v>10070187</v>
          </cell>
          <cell r="M228">
            <v>1178102</v>
          </cell>
          <cell r="N228">
            <v>2.9212781838258874</v>
          </cell>
          <cell r="P228">
            <v>7150000</v>
          </cell>
          <cell r="R228">
            <v>2.3489585417092949</v>
          </cell>
        </row>
        <row r="229">
          <cell r="G229">
            <v>0.28000000000000003</v>
          </cell>
          <cell r="I229">
            <v>7782696</v>
          </cell>
          <cell r="M229">
            <v>1943368</v>
          </cell>
          <cell r="N229">
            <v>3.7976247581639839</v>
          </cell>
          <cell r="P229">
            <v>4849537</v>
          </cell>
          <cell r="R229">
            <v>3.1539111652629019</v>
          </cell>
        </row>
        <row r="230">
          <cell r="G230">
            <v>0.29470000000000002</v>
          </cell>
          <cell r="I230">
            <v>1049136</v>
          </cell>
          <cell r="M230">
            <v>119820</v>
          </cell>
          <cell r="N230">
            <v>3.1104435492782421</v>
          </cell>
          <cell r="P230">
            <v>352203</v>
          </cell>
          <cell r="R230">
            <v>1.1788321188771578</v>
          </cell>
        </row>
        <row r="231">
          <cell r="G231">
            <v>0.28000000000000003</v>
          </cell>
          <cell r="I231">
            <v>6699710</v>
          </cell>
          <cell r="M231">
            <v>0</v>
          </cell>
          <cell r="N231">
            <v>1.3918706524469218</v>
          </cell>
          <cell r="P231">
            <v>4050000</v>
          </cell>
          <cell r="R231">
            <v>0.84139106654019846</v>
          </cell>
        </row>
        <row r="232">
          <cell r="G232">
            <v>0.37820000000000004</v>
          </cell>
          <cell r="I232">
            <v>132660</v>
          </cell>
          <cell r="M232">
            <v>0</v>
          </cell>
          <cell r="N232">
            <v>0.54811108693746302</v>
          </cell>
          <cell r="P232">
            <v>0</v>
          </cell>
          <cell r="R232">
            <v>0</v>
          </cell>
        </row>
        <row r="233">
          <cell r="G233">
            <v>0.28000000000000003</v>
          </cell>
          <cell r="I233">
            <v>8325477</v>
          </cell>
          <cell r="M233">
            <v>1376584</v>
          </cell>
          <cell r="N233">
            <v>3.1604958119727007</v>
          </cell>
          <cell r="P233">
            <v>6100000</v>
          </cell>
          <cell r="R233">
            <v>2.7744022613434218</v>
          </cell>
        </row>
        <row r="234">
          <cell r="G234">
            <v>0.31930000000000003</v>
          </cell>
          <cell r="I234">
            <v>22777619</v>
          </cell>
          <cell r="M234">
            <v>0</v>
          </cell>
          <cell r="N234">
            <v>2.2212935869530708</v>
          </cell>
          <cell r="P234">
            <v>21500000</v>
          </cell>
          <cell r="R234">
            <v>2.0966990500407889</v>
          </cell>
        </row>
        <row r="235">
          <cell r="G235">
            <v>0.28000000000000003</v>
          </cell>
          <cell r="I235">
            <v>285334</v>
          </cell>
          <cell r="M235">
            <v>0</v>
          </cell>
          <cell r="N235">
            <v>2.0219666415116651</v>
          </cell>
          <cell r="P235">
            <v>0</v>
          </cell>
          <cell r="R235">
            <v>0</v>
          </cell>
        </row>
        <row r="236">
          <cell r="G236">
            <v>0.29430000000000001</v>
          </cell>
          <cell r="I236">
            <v>512002</v>
          </cell>
          <cell r="M236">
            <v>40407</v>
          </cell>
          <cell r="N236">
            <v>2.9404029983500024</v>
          </cell>
          <cell r="P236">
            <v>276725</v>
          </cell>
          <cell r="R236">
            <v>1.7253851710013983</v>
          </cell>
        </row>
        <row r="237">
          <cell r="G237">
            <v>0.28000000000000003</v>
          </cell>
          <cell r="I237">
            <v>21782354</v>
          </cell>
          <cell r="M237">
            <v>1227927</v>
          </cell>
          <cell r="N237">
            <v>2.6949392226126179</v>
          </cell>
          <cell r="P237">
            <v>18685000</v>
          </cell>
          <cell r="R237">
            <v>2.449834255876691</v>
          </cell>
        </row>
        <row r="238">
          <cell r="G238">
            <v>0.2883</v>
          </cell>
          <cell r="I238">
            <v>12629168</v>
          </cell>
          <cell r="M238">
            <v>0</v>
          </cell>
          <cell r="N238">
            <v>1.7772369475375867</v>
          </cell>
          <cell r="P238">
            <v>12310000</v>
          </cell>
          <cell r="R238">
            <v>1.7323220994595756</v>
          </cell>
        </row>
        <row r="239">
          <cell r="G239">
            <v>0.28000000000000003</v>
          </cell>
          <cell r="I239">
            <v>1491711</v>
          </cell>
          <cell r="M239">
            <v>504969</v>
          </cell>
          <cell r="N239">
            <v>5.1899522950234012</v>
          </cell>
          <cell r="P239">
            <v>624391</v>
          </cell>
          <cell r="R239">
            <v>3.2841001026022574</v>
          </cell>
        </row>
        <row r="240">
          <cell r="G240">
            <v>0.28000000000000003</v>
          </cell>
          <cell r="I240">
            <v>1558901</v>
          </cell>
          <cell r="M240">
            <v>531755</v>
          </cell>
          <cell r="N240">
            <v>5.2540895316404557</v>
          </cell>
          <cell r="P240">
            <v>669000</v>
          </cell>
          <cell r="R240">
            <v>3.4220898457156679</v>
          </cell>
        </row>
        <row r="241">
          <cell r="G241">
            <v>0.28000000000000003</v>
          </cell>
          <cell r="I241">
            <v>23374216</v>
          </cell>
          <cell r="M241">
            <v>2053038</v>
          </cell>
          <cell r="N241">
            <v>2.8034415722327917</v>
          </cell>
          <cell r="P241">
            <v>16882000</v>
          </cell>
          <cell r="R241">
            <v>2.219750739027365</v>
          </cell>
        </row>
        <row r="242">
          <cell r="G242">
            <v>0.28000000000000003</v>
          </cell>
          <cell r="I242">
            <v>4059393</v>
          </cell>
          <cell r="M242">
            <v>0</v>
          </cell>
          <cell r="N242">
            <v>0.85161097304404942</v>
          </cell>
          <cell r="P242">
            <v>3950000</v>
          </cell>
          <cell r="R242">
            <v>0.82866166038222844</v>
          </cell>
        </row>
        <row r="243">
          <cell r="G243">
            <v>0.28000000000000003</v>
          </cell>
          <cell r="I243">
            <v>916372</v>
          </cell>
          <cell r="M243">
            <v>102038</v>
          </cell>
          <cell r="N243">
            <v>2.8966263402424479</v>
          </cell>
          <cell r="P243">
            <v>514000</v>
          </cell>
          <cell r="R243">
            <v>1.8283234383982716</v>
          </cell>
        </row>
        <row r="244">
          <cell r="G244">
            <v>0.28179999999999999</v>
          </cell>
          <cell r="I244">
            <v>73814989</v>
          </cell>
          <cell r="M244">
            <v>14247469</v>
          </cell>
          <cell r="N244">
            <v>3.3662180438252727</v>
          </cell>
          <cell r="P244">
            <v>59567520</v>
          </cell>
          <cell r="R244">
            <v>3.3662180438252727</v>
          </cell>
        </row>
        <row r="245">
          <cell r="G245">
            <v>0.37770000000000004</v>
          </cell>
          <cell r="I245">
            <v>625715</v>
          </cell>
          <cell r="M245">
            <v>134043</v>
          </cell>
          <cell r="N245">
            <v>6.3640494320516385</v>
          </cell>
          <cell r="P245">
            <v>285000</v>
          </cell>
          <cell r="R245">
            <v>3.6889513499542725</v>
          </cell>
        </row>
        <row r="246">
          <cell r="G246">
            <v>0.28000000000000003</v>
          </cell>
          <cell r="I246">
            <v>745678</v>
          </cell>
          <cell r="M246">
            <v>156148</v>
          </cell>
          <cell r="N246">
            <v>3.447364556372138</v>
          </cell>
          <cell r="P246">
            <v>330000</v>
          </cell>
          <cell r="R246">
            <v>1.92972419317559</v>
          </cell>
        </row>
        <row r="247">
          <cell r="G247">
            <v>0.28000000000000003</v>
          </cell>
          <cell r="I247">
            <v>11680778</v>
          </cell>
          <cell r="M247">
            <v>0</v>
          </cell>
          <cell r="N247">
            <v>1.8747529589005951</v>
          </cell>
          <cell r="P247">
            <v>10374063</v>
          </cell>
          <cell r="R247">
            <v>1.6650265337695129</v>
          </cell>
        </row>
        <row r="248">
          <cell r="G248">
            <v>0.28000000000000003</v>
          </cell>
          <cell r="I248">
            <v>107068</v>
          </cell>
          <cell r="M248">
            <v>21555</v>
          </cell>
          <cell r="N248">
            <v>3.3878622277548449</v>
          </cell>
          <cell r="P248">
            <v>0</v>
          </cell>
          <cell r="R248">
            <v>0</v>
          </cell>
        </row>
        <row r="249">
          <cell r="G249">
            <v>0.37609999999999999</v>
          </cell>
          <cell r="I249">
            <v>233465</v>
          </cell>
          <cell r="M249">
            <v>50898</v>
          </cell>
          <cell r="N249">
            <v>6.4237566860400577</v>
          </cell>
          <cell r="P249">
            <v>0</v>
          </cell>
          <cell r="R249">
            <v>0</v>
          </cell>
        </row>
        <row r="250">
          <cell r="G250">
            <v>0.28000000000000003</v>
          </cell>
          <cell r="I250">
            <v>123355</v>
          </cell>
          <cell r="M250">
            <v>25600</v>
          </cell>
          <cell r="N250">
            <v>3.4336361604546908</v>
          </cell>
          <cell r="P250">
            <v>0</v>
          </cell>
          <cell r="R250">
            <v>0</v>
          </cell>
        </row>
        <row r="251">
          <cell r="G251">
            <v>0.2893</v>
          </cell>
          <cell r="I251">
            <v>10333734</v>
          </cell>
          <cell r="M251">
            <v>1209043</v>
          </cell>
          <cell r="N251">
            <v>3.048215772706365</v>
          </cell>
          <cell r="P251">
            <v>6280495</v>
          </cell>
          <cell r="R251">
            <v>2.0980769561844297</v>
          </cell>
        </row>
        <row r="252">
          <cell r="G252">
            <v>0.36420000000000002</v>
          </cell>
          <cell r="I252">
            <v>248968</v>
          </cell>
          <cell r="M252">
            <v>53949</v>
          </cell>
          <cell r="N252">
            <v>5.9178704490737513</v>
          </cell>
          <cell r="P252">
            <v>110000</v>
          </cell>
          <cell r="R252">
            <v>3.3379606571570597</v>
          </cell>
        </row>
        <row r="253">
          <cell r="G253">
            <v>0.28000000000000003</v>
          </cell>
          <cell r="I253">
            <v>3032684</v>
          </cell>
          <cell r="M253">
            <v>530603</v>
          </cell>
          <cell r="N253">
            <v>3.2155682523950908</v>
          </cell>
          <cell r="P253">
            <v>0</v>
          </cell>
          <cell r="R253">
            <v>0</v>
          </cell>
        </row>
        <row r="254">
          <cell r="G254">
            <v>0.28000000000000003</v>
          </cell>
          <cell r="I254">
            <v>5041742</v>
          </cell>
          <cell r="M254">
            <v>735548</v>
          </cell>
          <cell r="N254">
            <v>3.0560421642260756</v>
          </cell>
          <cell r="P254">
            <v>4064000</v>
          </cell>
          <cell r="R254">
            <v>2.8841606661044001</v>
          </cell>
        </row>
        <row r="255">
          <cell r="G255">
            <v>0.28000000000000003</v>
          </cell>
          <cell r="I255">
            <v>403499</v>
          </cell>
          <cell r="M255">
            <v>142987</v>
          </cell>
          <cell r="N255">
            <v>5.6170576468997746</v>
          </cell>
          <cell r="P255">
            <v>48500</v>
          </cell>
          <cell r="R255">
            <v>1.0457379923943584</v>
          </cell>
        </row>
        <row r="256">
          <cell r="G256">
            <v>0.28860000000000002</v>
          </cell>
          <cell r="I256">
            <v>18301416</v>
          </cell>
          <cell r="M256">
            <v>750527</v>
          </cell>
          <cell r="N256">
            <v>2.7352504671493234</v>
          </cell>
          <cell r="P256">
            <v>17000000</v>
          </cell>
          <cell r="R256">
            <v>2.6493961611596144</v>
          </cell>
        </row>
        <row r="257">
          <cell r="G257">
            <v>0.28000000000000003</v>
          </cell>
          <cell r="I257">
            <v>17995931</v>
          </cell>
          <cell r="M257">
            <v>7356200</v>
          </cell>
          <cell r="N257">
            <v>8.2113005402881409</v>
          </cell>
          <cell r="P257">
            <v>1422595</v>
          </cell>
          <cell r="R257">
            <v>1.0978994762284129</v>
          </cell>
        </row>
        <row r="258">
          <cell r="G258">
            <v>0.35470000000000002</v>
          </cell>
          <cell r="I258">
            <v>94450794</v>
          </cell>
          <cell r="M258">
            <v>6428374</v>
          </cell>
          <cell r="N258">
            <v>3.6152138414675314</v>
          </cell>
          <cell r="P258">
            <v>82000000</v>
          </cell>
          <cell r="R258">
            <v>3.3678639487568911</v>
          </cell>
        </row>
        <row r="259">
          <cell r="G259">
            <v>0.28000000000000003</v>
          </cell>
          <cell r="I259">
            <v>673985</v>
          </cell>
          <cell r="M259">
            <v>315621</v>
          </cell>
          <cell r="N259">
            <v>21.244447374280586</v>
          </cell>
          <cell r="P259">
            <v>100000</v>
          </cell>
          <cell r="R259">
            <v>5.928175646627615</v>
          </cell>
        </row>
        <row r="260">
          <cell r="G260">
            <v>0.28889999999999999</v>
          </cell>
          <cell r="I260">
            <v>16064419</v>
          </cell>
          <cell r="M260">
            <v>838781</v>
          </cell>
          <cell r="N260">
            <v>2.7767906500554989</v>
          </cell>
          <cell r="P260">
            <v>15225638</v>
          </cell>
          <cell r="R260">
            <v>2.7767906500554989</v>
          </cell>
        </row>
        <row r="261">
          <cell r="G261">
            <v>0.28139999999999998</v>
          </cell>
          <cell r="I261">
            <v>746347</v>
          </cell>
          <cell r="M261">
            <v>293837</v>
          </cell>
          <cell r="N261">
            <v>7.3998933882898594</v>
          </cell>
          <cell r="P261">
            <v>290000</v>
          </cell>
          <cell r="R261">
            <v>4.7423683070077116</v>
          </cell>
        </row>
        <row r="262">
          <cell r="G262">
            <v>0.28000000000000003</v>
          </cell>
          <cell r="I262">
            <v>3041439</v>
          </cell>
          <cell r="M262">
            <v>215332</v>
          </cell>
          <cell r="N262">
            <v>2.7433385314782814</v>
          </cell>
          <cell r="P262">
            <v>2746860</v>
          </cell>
          <cell r="R262">
            <v>2.6664124460172358</v>
          </cell>
        </row>
        <row r="263">
          <cell r="G263">
            <v>0.28000000000000003</v>
          </cell>
          <cell r="I263">
            <v>739469</v>
          </cell>
          <cell r="M263">
            <v>90893</v>
          </cell>
          <cell r="N263">
            <v>2.946588635047215</v>
          </cell>
          <cell r="P263">
            <v>600000</v>
          </cell>
          <cell r="R263">
            <v>2.7258997881949516</v>
          </cell>
        </row>
        <row r="264">
          <cell r="G264">
            <v>0.28000000000000003</v>
          </cell>
          <cell r="I264">
            <v>2232530</v>
          </cell>
          <cell r="M264">
            <v>506912</v>
          </cell>
          <cell r="N264">
            <v>3.5878946669735252</v>
          </cell>
          <cell r="P264">
            <v>995000</v>
          </cell>
          <cell r="R264">
            <v>2.0687980732923843</v>
          </cell>
        </row>
        <row r="265">
          <cell r="G265">
            <v>0.28000000000000003</v>
          </cell>
          <cell r="I265">
            <v>2897064</v>
          </cell>
          <cell r="M265">
            <v>751233</v>
          </cell>
          <cell r="N265">
            <v>3.8983036895915837</v>
          </cell>
          <cell r="P265">
            <v>974801</v>
          </cell>
          <cell r="R265">
            <v>1.7709084894931451</v>
          </cell>
        </row>
        <row r="266">
          <cell r="G266">
            <v>0.28000000000000003</v>
          </cell>
          <cell r="I266">
            <v>9886487</v>
          </cell>
          <cell r="M266">
            <v>4187106</v>
          </cell>
          <cell r="N266">
            <v>9.5502420868932685</v>
          </cell>
          <cell r="P266">
            <v>1091000</v>
          </cell>
          <cell r="R266">
            <v>1.8281483755517585</v>
          </cell>
        </row>
        <row r="267">
          <cell r="G267">
            <v>0.28000000000000003</v>
          </cell>
          <cell r="I267">
            <v>869820</v>
          </cell>
          <cell r="M267">
            <v>100952</v>
          </cell>
          <cell r="N267">
            <v>2.9176883617936604</v>
          </cell>
          <cell r="P267">
            <v>676546</v>
          </cell>
          <cell r="R267">
            <v>2.5673462680434791</v>
          </cell>
        </row>
        <row r="268">
          <cell r="G268">
            <v>0.35189999999999999</v>
          </cell>
          <cell r="I268">
            <v>2072243</v>
          </cell>
          <cell r="M268">
            <v>306039</v>
          </cell>
          <cell r="N268">
            <v>4.3171524031422575</v>
          </cell>
          <cell r="P268">
            <v>1055000</v>
          </cell>
          <cell r="R268">
            <v>2.5787484261812805</v>
          </cell>
        </row>
        <row r="269">
          <cell r="G269">
            <v>0.28000000000000003</v>
          </cell>
          <cell r="I269">
            <v>642010</v>
          </cell>
          <cell r="M269">
            <v>75257</v>
          </cell>
          <cell r="N269">
            <v>2.9219043920823848</v>
          </cell>
          <cell r="P269">
            <v>412000</v>
          </cell>
          <cell r="R269">
            <v>2.1240727610404222</v>
          </cell>
        </row>
        <row r="270">
          <cell r="G270">
            <v>0.37540000000000001</v>
          </cell>
          <cell r="I270">
            <v>9577329</v>
          </cell>
          <cell r="M270">
            <v>0</v>
          </cell>
          <cell r="N270">
            <v>2.6899128062908844</v>
          </cell>
          <cell r="P270">
            <v>9416543</v>
          </cell>
          <cell r="R270">
            <v>2.6447540443362425</v>
          </cell>
        </row>
        <row r="271">
          <cell r="G271">
            <v>0.28000000000000003</v>
          </cell>
          <cell r="I271">
            <v>14583160</v>
          </cell>
          <cell r="M271">
            <v>813016</v>
          </cell>
          <cell r="N271">
            <v>2.6926104788377923</v>
          </cell>
          <cell r="P271">
            <v>11700000</v>
          </cell>
          <cell r="R271">
            <v>2.2878150440839375</v>
          </cell>
        </row>
        <row r="272">
          <cell r="G272">
            <v>0.28000000000000003</v>
          </cell>
          <cell r="I272">
            <v>2167135</v>
          </cell>
          <cell r="M272">
            <v>605046</v>
          </cell>
          <cell r="N272">
            <v>4.1362180778019066</v>
          </cell>
          <cell r="P272">
            <v>982130</v>
          </cell>
          <cell r="R272">
            <v>2.6005585217945888</v>
          </cell>
        </row>
        <row r="273">
          <cell r="G273">
            <v>0.32290000000000002</v>
          </cell>
          <cell r="I273">
            <v>14218255</v>
          </cell>
          <cell r="M273">
            <v>1870737</v>
          </cell>
          <cell r="N273">
            <v>3.6433312501377388</v>
          </cell>
          <cell r="P273">
            <v>12210000</v>
          </cell>
          <cell r="R273">
            <v>3.6027543806116977</v>
          </cell>
        </row>
        <row r="274">
          <cell r="G274">
            <v>0.31290000000000001</v>
          </cell>
          <cell r="I274">
            <v>0</v>
          </cell>
          <cell r="M274">
            <v>0</v>
          </cell>
          <cell r="P274">
            <v>0</v>
          </cell>
        </row>
        <row r="275">
          <cell r="G275">
            <v>0.30909999999999999</v>
          </cell>
          <cell r="I275">
            <v>2499665</v>
          </cell>
          <cell r="M275">
            <v>963527</v>
          </cell>
          <cell r="N275">
            <v>11.541106513423458</v>
          </cell>
          <cell r="P275">
            <v>152000</v>
          </cell>
          <cell r="R275">
            <v>1.1419860650803282</v>
          </cell>
        </row>
        <row r="276">
          <cell r="G276">
            <v>0.28000000000000003</v>
          </cell>
          <cell r="I276">
            <v>53148130</v>
          </cell>
          <cell r="M276">
            <v>8305296</v>
          </cell>
          <cell r="N276">
            <v>3.1106270124630524</v>
          </cell>
          <cell r="P276">
            <v>39000000</v>
          </cell>
          <cell r="R276">
            <v>2.7053253031701576</v>
          </cell>
        </row>
        <row r="277">
          <cell r="G277">
            <v>0.2888</v>
          </cell>
          <cell r="I277">
            <v>3445941</v>
          </cell>
          <cell r="M277">
            <v>0</v>
          </cell>
          <cell r="N277">
            <v>1.1367914699672002</v>
          </cell>
          <cell r="P277">
            <v>3445941</v>
          </cell>
          <cell r="R277">
            <v>1.1367914699672002</v>
          </cell>
        </row>
        <row r="278">
          <cell r="G278">
            <v>0.28000000000000003</v>
          </cell>
          <cell r="I278">
            <v>1327645</v>
          </cell>
          <cell r="M278">
            <v>115542</v>
          </cell>
          <cell r="N278">
            <v>2.8014223068510629</v>
          </cell>
          <cell r="P278">
            <v>927000</v>
          </cell>
          <cell r="R278">
            <v>2.1424899356333045</v>
          </cell>
        </row>
        <row r="279">
          <cell r="G279">
            <v>0.37690000000000001</v>
          </cell>
          <cell r="I279">
            <v>7455976</v>
          </cell>
          <cell r="M279">
            <v>2179289</v>
          </cell>
          <cell r="N279">
            <v>11.32655332184788</v>
          </cell>
          <cell r="P279">
            <v>1221000</v>
          </cell>
          <cell r="R279">
            <v>2.6209099774112548</v>
          </cell>
        </row>
        <row r="280">
          <cell r="G280">
            <v>0.28000000000000003</v>
          </cell>
          <cell r="I280">
            <v>927784</v>
          </cell>
          <cell r="M280">
            <v>293480</v>
          </cell>
          <cell r="N280">
            <v>4.7154318041164736</v>
          </cell>
          <cell r="P280">
            <v>410000</v>
          </cell>
          <cell r="R280">
            <v>3.0479502567976144</v>
          </cell>
        </row>
        <row r="281">
          <cell r="G281">
            <v>0.28000000000000003</v>
          </cell>
          <cell r="I281">
            <v>14234362</v>
          </cell>
          <cell r="M281">
            <v>2986412</v>
          </cell>
          <cell r="N281">
            <v>3.4500594051309541</v>
          </cell>
          <cell r="P281">
            <v>9378000</v>
          </cell>
          <cell r="R281">
            <v>2.8764936811879576</v>
          </cell>
        </row>
        <row r="282">
          <cell r="G282">
            <v>0.28000000000000003</v>
          </cell>
          <cell r="I282">
            <v>9339669</v>
          </cell>
          <cell r="M282">
            <v>3908455</v>
          </cell>
          <cell r="N282">
            <v>9.0377272605351955</v>
          </cell>
          <cell r="P282">
            <v>620000</v>
          </cell>
          <cell r="R282">
            <v>1.0317013657594454</v>
          </cell>
        </row>
        <row r="283">
          <cell r="G283">
            <v>0.28000000000000003</v>
          </cell>
          <cell r="I283">
            <v>2632336</v>
          </cell>
          <cell r="M283">
            <v>899272</v>
          </cell>
          <cell r="N283">
            <v>5.2665808139334693</v>
          </cell>
          <cell r="P283">
            <v>927000</v>
          </cell>
          <cell r="R283">
            <v>2.817045657007661</v>
          </cell>
        </row>
        <row r="284">
          <cell r="G284">
            <v>0.28000000000000003</v>
          </cell>
          <cell r="I284">
            <v>7110884</v>
          </cell>
          <cell r="M284">
            <v>673327</v>
          </cell>
          <cell r="N284">
            <v>2.8305247146707297</v>
          </cell>
          <cell r="P284">
            <v>5092212</v>
          </cell>
          <cell r="R284">
            <v>2.2389909585799188</v>
          </cell>
        </row>
        <row r="285">
          <cell r="G285">
            <v>0.28000000000000003</v>
          </cell>
          <cell r="I285">
            <v>536418</v>
          </cell>
          <cell r="M285">
            <v>217100</v>
          </cell>
          <cell r="N285">
            <v>7.9164777115990157</v>
          </cell>
          <cell r="P285">
            <v>150000</v>
          </cell>
          <cell r="R285">
            <v>3.7187745656049844</v>
          </cell>
        </row>
        <row r="286">
          <cell r="G286">
            <v>0.36000000000000004</v>
          </cell>
          <cell r="I286">
            <v>1120671</v>
          </cell>
          <cell r="M286">
            <v>235969</v>
          </cell>
          <cell r="N286">
            <v>5.6085401257268677</v>
          </cell>
          <cell r="P286">
            <v>583000</v>
          </cell>
          <cell r="R286">
            <v>3.695909914636526</v>
          </cell>
        </row>
        <row r="287">
          <cell r="G287">
            <v>0.28000000000000003</v>
          </cell>
          <cell r="I287">
            <v>1746891</v>
          </cell>
          <cell r="M287">
            <v>856759</v>
          </cell>
          <cell r="N287">
            <v>67.585254507305947</v>
          </cell>
          <cell r="P287">
            <v>0</v>
          </cell>
          <cell r="R287">
            <v>0</v>
          </cell>
        </row>
        <row r="288">
          <cell r="G288">
            <v>0.28000000000000003</v>
          </cell>
          <cell r="I288">
            <v>19018227</v>
          </cell>
          <cell r="M288">
            <v>3747255</v>
          </cell>
          <cell r="N288">
            <v>3.3585993780134387</v>
          </cell>
          <cell r="P288">
            <v>10187000</v>
          </cell>
          <cell r="R288">
            <v>2.240463270040892</v>
          </cell>
        </row>
        <row r="289">
          <cell r="G289">
            <v>0.32200000000000001</v>
          </cell>
          <cell r="I289">
            <v>9835264</v>
          </cell>
          <cell r="M289">
            <v>1889441</v>
          </cell>
          <cell r="N289">
            <v>4.2181747572267971</v>
          </cell>
          <cell r="P289">
            <v>7500000</v>
          </cell>
          <cell r="R289">
            <v>3.9815020645691424</v>
          </cell>
        </row>
        <row r="290">
          <cell r="G290">
            <v>0.28000000000000003</v>
          </cell>
          <cell r="I290">
            <v>11187026</v>
          </cell>
          <cell r="M290">
            <v>2370693</v>
          </cell>
          <cell r="N290">
            <v>3.4666255849303242</v>
          </cell>
          <cell r="P290">
            <v>6700000</v>
          </cell>
          <cell r="R290">
            <v>2.6344730194552737</v>
          </cell>
        </row>
        <row r="291">
          <cell r="G291">
            <v>0.33430000000000004</v>
          </cell>
          <cell r="I291">
            <v>1664825</v>
          </cell>
          <cell r="M291">
            <v>0</v>
          </cell>
          <cell r="N291">
            <v>2.9593729173001475</v>
          </cell>
          <cell r="P291">
            <v>964460</v>
          </cell>
          <cell r="R291">
            <v>1.714412508113045</v>
          </cell>
        </row>
        <row r="292">
          <cell r="G292">
            <v>0.28770000000000001</v>
          </cell>
          <cell r="I292">
            <v>9366110</v>
          </cell>
          <cell r="M292">
            <v>751107</v>
          </cell>
          <cell r="N292">
            <v>2.8673663733804542</v>
          </cell>
          <cell r="P292">
            <v>8200000</v>
          </cell>
          <cell r="R292">
            <v>2.7292392424842715</v>
          </cell>
        </row>
        <row r="293">
          <cell r="G293">
            <v>0.28000000000000003</v>
          </cell>
          <cell r="I293">
            <v>3197828</v>
          </cell>
          <cell r="M293">
            <v>0</v>
          </cell>
          <cell r="N293">
            <v>2.3940566173022</v>
          </cell>
          <cell r="P293">
            <v>2395000</v>
          </cell>
          <cell r="R293">
            <v>1.7930187609961414</v>
          </cell>
        </row>
        <row r="294">
          <cell r="G294">
            <v>0.28000000000000003</v>
          </cell>
          <cell r="I294">
            <v>740473</v>
          </cell>
          <cell r="M294">
            <v>177196</v>
          </cell>
          <cell r="N294">
            <v>3.6975784329567589</v>
          </cell>
          <cell r="P294">
            <v>470000</v>
          </cell>
          <cell r="R294">
            <v>3.0852704148929866</v>
          </cell>
        </row>
        <row r="295">
          <cell r="G295">
            <v>0.28000000000000003</v>
          </cell>
          <cell r="I295">
            <v>1042068</v>
          </cell>
          <cell r="M295">
            <v>234137</v>
          </cell>
          <cell r="N295">
            <v>3.5680636524137865</v>
          </cell>
          <cell r="P295">
            <v>613000</v>
          </cell>
          <cell r="R295">
            <v>2.7071903651792679</v>
          </cell>
        </row>
        <row r="296">
          <cell r="G296">
            <v>0.28000000000000003</v>
          </cell>
          <cell r="I296">
            <v>623122</v>
          </cell>
          <cell r="M296">
            <v>227429</v>
          </cell>
          <cell r="N296">
            <v>5.9594366487198149</v>
          </cell>
          <cell r="P296">
            <v>220000</v>
          </cell>
          <cell r="R296">
            <v>3.3133668341829634</v>
          </cell>
        </row>
        <row r="297">
          <cell r="G297">
            <v>0.28000000000000003</v>
          </cell>
          <cell r="I297">
            <v>2092504</v>
          </cell>
          <cell r="M297">
            <v>575011</v>
          </cell>
          <cell r="N297">
            <v>4.0802499134620041</v>
          </cell>
          <cell r="P297">
            <v>700000</v>
          </cell>
          <cell r="R297">
            <v>1.8821667970945519</v>
          </cell>
        </row>
        <row r="298">
          <cell r="G298">
            <v>0.28000000000000003</v>
          </cell>
          <cell r="I298">
            <v>551081</v>
          </cell>
          <cell r="M298">
            <v>178674</v>
          </cell>
          <cell r="N298">
            <v>4.870620429653103</v>
          </cell>
          <cell r="P298">
            <v>335000</v>
          </cell>
          <cell r="R298">
            <v>4.3813833895007068</v>
          </cell>
        </row>
        <row r="299">
          <cell r="G299">
            <v>0.28000000000000003</v>
          </cell>
          <cell r="I299">
            <v>579443</v>
          </cell>
          <cell r="M299">
            <v>247756</v>
          </cell>
          <cell r="N299">
            <v>10.014200977342201</v>
          </cell>
          <cell r="P299">
            <v>0</v>
          </cell>
          <cell r="R299">
            <v>0</v>
          </cell>
        </row>
        <row r="300">
          <cell r="G300">
            <v>0.28000000000000003</v>
          </cell>
          <cell r="I300">
            <v>4990451</v>
          </cell>
          <cell r="M300">
            <v>538882</v>
          </cell>
          <cell r="N300">
            <v>2.8830609480317149</v>
          </cell>
          <cell r="P300">
            <v>2950000</v>
          </cell>
          <cell r="R300">
            <v>1.9105690143618037</v>
          </cell>
        </row>
        <row r="301">
          <cell r="G301">
            <v>0.28000000000000003</v>
          </cell>
          <cell r="I301">
            <v>42823955</v>
          </cell>
          <cell r="M301">
            <v>15338781</v>
          </cell>
          <cell r="N301">
            <v>5.7341638785722218</v>
          </cell>
          <cell r="P301">
            <v>12677756</v>
          </cell>
          <cell r="R301">
            <v>2.6449288811688896</v>
          </cell>
        </row>
        <row r="302">
          <cell r="G302">
            <v>0.28000000000000003</v>
          </cell>
          <cell r="I302">
            <v>12252686</v>
          </cell>
          <cell r="M302">
            <v>2108705</v>
          </cell>
          <cell r="N302">
            <v>3.1991566911292986</v>
          </cell>
          <cell r="P302">
            <v>8085000</v>
          </cell>
          <cell r="R302">
            <v>2.5498058255215956</v>
          </cell>
        </row>
        <row r="303">
          <cell r="G303">
            <v>0.28000000000000003</v>
          </cell>
          <cell r="I303">
            <v>3117622</v>
          </cell>
          <cell r="M303">
            <v>1080368</v>
          </cell>
          <cell r="N303">
            <v>5.3950992299208451</v>
          </cell>
          <cell r="P303">
            <v>725000</v>
          </cell>
          <cell r="R303">
            <v>1.9199603690519751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P17"/>
  <sheetViews>
    <sheetView tabSelected="1" workbookViewId="0">
      <selection activeCell="A15" sqref="A15"/>
    </sheetView>
  </sheetViews>
  <sheetFormatPr defaultRowHeight="13.2"/>
  <cols>
    <col min="1" max="1" width="13.33203125" bestFit="1" customWidth="1"/>
  </cols>
  <sheetData>
    <row r="9" spans="1:16" ht="13.8" thickBot="1"/>
    <row r="10" spans="1:16" s="64" customFormat="1" ht="25.8">
      <c r="A10" s="60" t="s">
        <v>671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  <c r="L10" s="62"/>
      <c r="M10" s="62"/>
      <c r="N10" s="62"/>
      <c r="O10" s="62"/>
      <c r="P10" s="63"/>
    </row>
    <row r="11" spans="1:16" s="64" customFormat="1" ht="25.8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7"/>
      <c r="L11" s="67"/>
      <c r="M11" s="67"/>
      <c r="N11" s="67"/>
      <c r="O11" s="67"/>
      <c r="P11" s="68"/>
    </row>
    <row r="12" spans="1:16" s="64" customFormat="1" ht="25.8">
      <c r="A12" s="69"/>
      <c r="B12" s="66"/>
      <c r="C12" s="66"/>
      <c r="D12" s="66"/>
      <c r="E12" s="66"/>
      <c r="F12" s="66"/>
      <c r="G12" s="66"/>
      <c r="H12" s="66"/>
      <c r="I12" s="66"/>
      <c r="J12" s="66"/>
      <c r="K12" s="67"/>
      <c r="L12" s="67"/>
      <c r="M12" s="67"/>
      <c r="N12" s="67"/>
      <c r="O12" s="67"/>
      <c r="P12" s="68"/>
    </row>
    <row r="13" spans="1:16" s="64" customFormat="1" ht="25.8">
      <c r="A13" s="69" t="s">
        <v>629</v>
      </c>
      <c r="B13" s="66"/>
      <c r="C13" s="66"/>
      <c r="D13" s="66"/>
      <c r="E13" s="66"/>
      <c r="F13" s="66"/>
      <c r="G13" s="66"/>
      <c r="H13" s="66"/>
      <c r="I13" s="66"/>
      <c r="J13" s="66"/>
      <c r="K13" s="67"/>
      <c r="L13" s="67"/>
      <c r="M13" s="67"/>
      <c r="N13" s="67"/>
      <c r="O13" s="67"/>
      <c r="P13" s="68"/>
    </row>
    <row r="14" spans="1:16" s="64" customFormat="1" ht="25.8">
      <c r="A14" s="69"/>
      <c r="B14" s="66"/>
      <c r="C14" s="66"/>
      <c r="D14" s="66"/>
      <c r="E14" s="66"/>
      <c r="F14" s="66"/>
      <c r="G14" s="66"/>
      <c r="H14" s="66"/>
      <c r="I14" s="66"/>
      <c r="J14" s="66"/>
      <c r="K14" s="67"/>
      <c r="L14" s="67"/>
      <c r="M14" s="67"/>
      <c r="N14" s="67"/>
      <c r="O14" s="67"/>
      <c r="P14" s="68"/>
    </row>
    <row r="15" spans="1:16" s="64" customFormat="1" ht="25.8">
      <c r="A15" s="69"/>
      <c r="B15" s="66"/>
      <c r="C15" s="66"/>
      <c r="D15" s="66"/>
      <c r="E15" s="66"/>
      <c r="F15" s="66"/>
      <c r="G15" s="66"/>
      <c r="H15" s="66"/>
      <c r="I15" s="66"/>
      <c r="J15" s="66"/>
      <c r="K15" s="67"/>
      <c r="L15" s="67"/>
      <c r="M15" s="67"/>
      <c r="N15" s="67"/>
      <c r="O15" s="67"/>
      <c r="P15" s="68"/>
    </row>
    <row r="16" spans="1:16" s="64" customFormat="1" ht="25.8">
      <c r="A16" s="69"/>
      <c r="B16" s="66"/>
      <c r="C16" s="66"/>
      <c r="D16" s="66"/>
      <c r="E16" s="66"/>
      <c r="F16" s="66"/>
      <c r="G16" s="66"/>
      <c r="H16" s="66"/>
      <c r="I16" s="66"/>
      <c r="J16" s="66"/>
      <c r="K16" s="67"/>
      <c r="L16" s="67"/>
      <c r="M16" s="67"/>
      <c r="N16" s="67"/>
      <c r="O16" s="67"/>
      <c r="P16" s="68"/>
    </row>
    <row r="17" spans="1:16" s="64" customFormat="1" ht="15" thickBot="1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</row>
  </sheetData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W303"/>
  <sheetViews>
    <sheetView workbookViewId="0">
      <selection activeCell="W5" sqref="A1:XFD7"/>
    </sheetView>
  </sheetViews>
  <sheetFormatPr defaultRowHeight="15.6"/>
  <cols>
    <col min="1" max="1" width="4.6640625" style="1" bestFit="1" customWidth="1"/>
    <col min="2" max="2" width="16.77734375" style="2" customWidth="1"/>
    <col min="3" max="3" width="17.33203125" style="3" bestFit="1" customWidth="1"/>
    <col min="4" max="4" width="8.77734375" style="3" bestFit="1" customWidth="1"/>
    <col min="5" max="5" width="3.109375" style="3" customWidth="1"/>
    <col min="6" max="6" width="16.77734375" style="3" customWidth="1"/>
    <col min="7" max="7" width="13.21875" style="3" customWidth="1"/>
    <col min="8" max="8" width="3.109375" style="3" customWidth="1"/>
    <col min="9" max="9" width="7.6640625" style="33" bestFit="1" customWidth="1"/>
    <col min="10" max="10" width="3.109375" style="3" customWidth="1"/>
    <col min="11" max="11" width="17.44140625" style="3" customWidth="1"/>
    <col min="12" max="12" width="9.5546875" style="3" bestFit="1" customWidth="1"/>
    <col min="13" max="13" width="9.5546875" style="3" customWidth="1"/>
    <col min="14" max="14" width="3.109375" style="3" customWidth="1"/>
    <col min="15" max="15" width="13.44140625" style="3" customWidth="1"/>
    <col min="16" max="16" width="14.5546875" style="3" bestFit="1" customWidth="1"/>
    <col min="17" max="17" width="3.109375" style="3" customWidth="1"/>
    <col min="18" max="18" width="15" style="3" bestFit="1" customWidth="1"/>
    <col min="19" max="19" width="8.33203125" style="3" bestFit="1" customWidth="1"/>
    <col min="20" max="20" width="9" style="3" bestFit="1" customWidth="1"/>
    <col min="21" max="21" width="10.109375" style="3" customWidth="1"/>
    <col min="22" max="22" width="3.109375" style="3" customWidth="1"/>
    <col min="23" max="23" width="17.44140625" style="1" customWidth="1"/>
    <col min="24" max="16384" width="8.88671875" style="1"/>
  </cols>
  <sheetData>
    <row r="1" spans="1:23" ht="25.8">
      <c r="A1" s="73" t="s">
        <v>671</v>
      </c>
      <c r="C1" s="2"/>
      <c r="D1" s="2"/>
      <c r="F1" s="33"/>
      <c r="G1" s="33"/>
    </row>
    <row r="2" spans="1:23" ht="18.600000000000001" thickBot="1">
      <c r="A2" s="46" t="s">
        <v>630</v>
      </c>
      <c r="F2" s="33"/>
      <c r="G2" s="33"/>
    </row>
    <row r="3" spans="1:23" ht="16.2" thickBot="1">
      <c r="B3" s="74" t="s">
        <v>0</v>
      </c>
      <c r="C3" s="75"/>
      <c r="D3" s="76"/>
      <c r="E3" s="5"/>
      <c r="F3" s="80" t="s">
        <v>622</v>
      </c>
      <c r="G3" s="81"/>
      <c r="H3" s="5"/>
      <c r="I3" s="40" t="s">
        <v>623</v>
      </c>
      <c r="J3" s="5"/>
      <c r="K3" s="77" t="s">
        <v>625</v>
      </c>
      <c r="L3" s="78"/>
      <c r="M3" s="78"/>
      <c r="N3" s="5"/>
      <c r="O3" s="74" t="s">
        <v>626</v>
      </c>
      <c r="P3" s="76"/>
      <c r="Q3" s="5"/>
      <c r="R3" s="77" t="s">
        <v>1</v>
      </c>
      <c r="S3" s="78"/>
      <c r="T3" s="78"/>
      <c r="U3" s="79"/>
      <c r="V3" s="5"/>
      <c r="W3" s="44" t="s">
        <v>628</v>
      </c>
    </row>
    <row r="4" spans="1:23">
      <c r="B4" s="6" t="s">
        <v>2</v>
      </c>
      <c r="C4" s="7" t="s">
        <v>3</v>
      </c>
      <c r="D4" s="7" t="s">
        <v>4</v>
      </c>
      <c r="E4" s="8"/>
      <c r="F4" s="34" t="s">
        <v>617</v>
      </c>
      <c r="G4" s="34" t="s">
        <v>5</v>
      </c>
      <c r="H4" s="8"/>
      <c r="I4" s="34" t="s">
        <v>6</v>
      </c>
      <c r="J4" s="8"/>
      <c r="K4" s="9" t="s">
        <v>7</v>
      </c>
      <c r="L4" s="9" t="s">
        <v>8</v>
      </c>
      <c r="M4" s="9" t="s">
        <v>9</v>
      </c>
      <c r="N4" s="8"/>
      <c r="O4" s="9" t="s">
        <v>10</v>
      </c>
      <c r="P4" s="9" t="s">
        <v>11</v>
      </c>
      <c r="Q4" s="8"/>
      <c r="R4" s="9" t="s">
        <v>619</v>
      </c>
      <c r="S4" s="9" t="s">
        <v>620</v>
      </c>
      <c r="T4" s="9" t="s">
        <v>621</v>
      </c>
      <c r="U4" s="9" t="s">
        <v>621</v>
      </c>
      <c r="V4" s="8"/>
      <c r="W4" s="9" t="s">
        <v>627</v>
      </c>
    </row>
    <row r="5" spans="1:23" ht="90.6" customHeight="1">
      <c r="B5" s="10" t="s">
        <v>12</v>
      </c>
      <c r="C5" s="10" t="s">
        <v>13</v>
      </c>
      <c r="D5" s="10" t="s">
        <v>14</v>
      </c>
      <c r="E5" s="11"/>
      <c r="F5" s="35" t="s">
        <v>616</v>
      </c>
      <c r="G5" s="35" t="s">
        <v>618</v>
      </c>
      <c r="H5" s="11"/>
      <c r="I5" s="35" t="s">
        <v>614</v>
      </c>
      <c r="J5" s="11"/>
      <c r="K5" s="10" t="s">
        <v>615</v>
      </c>
      <c r="L5" s="10" t="s">
        <v>15</v>
      </c>
      <c r="M5" s="10" t="s">
        <v>624</v>
      </c>
      <c r="N5" s="11"/>
      <c r="O5" s="10" t="s">
        <v>16</v>
      </c>
      <c r="P5" s="10" t="s">
        <v>17</v>
      </c>
      <c r="Q5" s="11"/>
      <c r="R5" s="10" t="s">
        <v>659</v>
      </c>
      <c r="S5" s="10" t="s">
        <v>18</v>
      </c>
      <c r="T5" s="10" t="s">
        <v>19</v>
      </c>
      <c r="U5" s="12" t="s">
        <v>20</v>
      </c>
      <c r="V5" s="11"/>
      <c r="W5" s="41" t="s">
        <v>672</v>
      </c>
    </row>
    <row r="6" spans="1:23" s="13" customFormat="1">
      <c r="B6" s="12" t="s">
        <v>21</v>
      </c>
      <c r="C6" s="14">
        <f>SUM(C8:C303)</f>
        <v>970481348130.27002</v>
      </c>
      <c r="D6" s="15">
        <f>SUM(D8:D303)</f>
        <v>988005.72000000009</v>
      </c>
      <c r="E6" s="11"/>
      <c r="F6" s="37">
        <f>SUM(F8:F303)</f>
        <v>8187249474.2799997</v>
      </c>
      <c r="G6" s="37">
        <f>F6/D6</f>
        <v>8286.6417760010536</v>
      </c>
      <c r="H6" s="11"/>
      <c r="I6" s="39">
        <v>0.29320000000000002</v>
      </c>
      <c r="J6" s="11"/>
      <c r="K6" s="14">
        <f>SUM(K8:K303)</f>
        <v>2574802767</v>
      </c>
      <c r="L6" s="14">
        <f>K6/D6</f>
        <v>2606.0605873820241</v>
      </c>
      <c r="M6" s="14"/>
      <c r="N6" s="11"/>
      <c r="O6" s="14">
        <f>SUM(O8:O303)</f>
        <v>311895238</v>
      </c>
      <c r="P6" s="16">
        <f>(K6-O6)/C6*1000</f>
        <v>2.331737269716434</v>
      </c>
      <c r="Q6" s="11"/>
      <c r="R6" s="14">
        <f>SUM(R8:R303)</f>
        <v>1933232868</v>
      </c>
      <c r="S6" s="17">
        <f>(O6+R6)/D6</f>
        <v>2272.3837125153482</v>
      </c>
      <c r="T6" s="16">
        <f>R6/C6*1000</f>
        <v>1.992035057370827</v>
      </c>
      <c r="U6" s="18">
        <f>(O6+R6)/K6</f>
        <v>0.87196119826136576</v>
      </c>
      <c r="V6" s="11"/>
      <c r="W6" s="42">
        <f>(R6+O6)/C6*1000</f>
        <v>2.3134170587878535</v>
      </c>
    </row>
    <row r="7" spans="1:23">
      <c r="C7" s="14"/>
      <c r="D7" s="19"/>
      <c r="E7" s="11"/>
      <c r="F7" s="36"/>
      <c r="G7" s="36"/>
      <c r="H7" s="11"/>
      <c r="I7" s="30"/>
      <c r="J7" s="11"/>
      <c r="K7" s="14"/>
      <c r="L7" s="14"/>
      <c r="M7" s="14"/>
      <c r="N7" s="11"/>
      <c r="O7" s="10"/>
      <c r="P7" s="20"/>
      <c r="Q7" s="11"/>
      <c r="R7" s="10"/>
      <c r="S7" s="10"/>
      <c r="T7" s="20"/>
      <c r="V7" s="11"/>
      <c r="W7" s="3"/>
    </row>
    <row r="8" spans="1:23">
      <c r="A8" s="1" t="s">
        <v>22</v>
      </c>
      <c r="B8" s="2" t="s">
        <v>23</v>
      </c>
      <c r="C8" s="21">
        <v>1340800873</v>
      </c>
      <c r="D8" s="22">
        <v>2995.45</v>
      </c>
      <c r="E8" s="23"/>
      <c r="F8" s="38">
        <v>29706390.969999999</v>
      </c>
      <c r="G8" s="38">
        <f>F8/D8</f>
        <v>9917.1713665726347</v>
      </c>
      <c r="H8" s="23"/>
      <c r="I8" s="32">
        <v>0.28000000000000003</v>
      </c>
      <c r="J8" s="23"/>
      <c r="K8" s="24">
        <v>8530540</v>
      </c>
      <c r="L8" s="25">
        <f>K8/D8</f>
        <v>2847.832546028143</v>
      </c>
      <c r="M8" s="27">
        <f>K8/C8*1000</f>
        <v>6.3622721104836266</v>
      </c>
      <c r="N8" s="23"/>
      <c r="O8" s="25">
        <v>2566403</v>
      </c>
      <c r="P8" s="26">
        <f>(K8-O8)/C8*1000</f>
        <v>4.4481899736949231</v>
      </c>
      <c r="Q8" s="23"/>
      <c r="R8" s="25">
        <v>4868000</v>
      </c>
      <c r="S8" s="25">
        <f t="shared" ref="S8:S71" si="0">(O8+R8)/D8</f>
        <v>2481.8985461282946</v>
      </c>
      <c r="T8" s="27">
        <f t="shared" ref="T8:T71" si="1">R8/C8*1000</f>
        <v>3.6306658938161358</v>
      </c>
      <c r="U8" s="28">
        <f t="shared" ref="U8:U71" si="2">(O8+R8)/K8</f>
        <v>0.87150438307539735</v>
      </c>
      <c r="V8" s="23"/>
      <c r="W8" s="43">
        <f>(R8+O8)/C8*1000</f>
        <v>5.5447480306048398</v>
      </c>
    </row>
    <row r="9" spans="1:23">
      <c r="A9" s="1" t="s">
        <v>24</v>
      </c>
      <c r="B9" s="2" t="s">
        <v>25</v>
      </c>
      <c r="C9" s="21">
        <v>382647417</v>
      </c>
      <c r="D9" s="22">
        <v>573.9</v>
      </c>
      <c r="E9" s="23"/>
      <c r="F9" s="38">
        <v>4787732.99</v>
      </c>
      <c r="G9" s="38">
        <f t="shared" ref="G9:G72" si="3">F9/D9</f>
        <v>8342.4516292036951</v>
      </c>
      <c r="H9" s="23"/>
      <c r="I9" s="32">
        <v>0.28000000000000003</v>
      </c>
      <c r="J9" s="23"/>
      <c r="K9" s="24">
        <v>1432851</v>
      </c>
      <c r="L9" s="25">
        <f t="shared" ref="L9:L72" si="4">K9/D9</f>
        <v>2496.6910611604812</v>
      </c>
      <c r="M9" s="27">
        <f t="shared" ref="M9:M72" si="5">K9/C9*1000</f>
        <v>3.744572513343269</v>
      </c>
      <c r="N9" s="23"/>
      <c r="O9" s="25">
        <v>231537</v>
      </c>
      <c r="P9" s="26">
        <f t="shared" ref="P9:P72" si="6">(K9-O9)/C9*1000</f>
        <v>3.1394802280868395</v>
      </c>
      <c r="Q9" s="23"/>
      <c r="R9" s="25">
        <v>577109</v>
      </c>
      <c r="S9" s="25">
        <f t="shared" si="0"/>
        <v>1409.036417494337</v>
      </c>
      <c r="T9" s="27">
        <f t="shared" si="1"/>
        <v>1.5082004329850212</v>
      </c>
      <c r="U9" s="28">
        <f t="shared" si="2"/>
        <v>0.56436154212824641</v>
      </c>
      <c r="V9" s="23"/>
      <c r="W9" s="43">
        <f t="shared" ref="W9:W72" si="7">(R9+O9)/C9*1000</f>
        <v>2.1132927182414507</v>
      </c>
    </row>
    <row r="10" spans="1:23">
      <c r="A10" s="1" t="s">
        <v>26</v>
      </c>
      <c r="B10" s="2" t="s">
        <v>27</v>
      </c>
      <c r="C10" s="21">
        <v>68687026</v>
      </c>
      <c r="D10" s="22">
        <v>65.22</v>
      </c>
      <c r="E10" s="23"/>
      <c r="F10" s="38">
        <v>1914282.4300000002</v>
      </c>
      <c r="G10" s="38">
        <f t="shared" si="3"/>
        <v>29351.156547071452</v>
      </c>
      <c r="H10" s="23"/>
      <c r="I10" s="32">
        <v>0.28000000000000003</v>
      </c>
      <c r="J10" s="23"/>
      <c r="K10" s="24">
        <v>574981</v>
      </c>
      <c r="L10" s="25">
        <f t="shared" si="4"/>
        <v>8816.0226924256367</v>
      </c>
      <c r="M10" s="27">
        <f t="shared" si="5"/>
        <v>8.3710277396491151</v>
      </c>
      <c r="N10" s="23"/>
      <c r="O10" s="25">
        <v>200474</v>
      </c>
      <c r="P10" s="26">
        <f t="shared" si="6"/>
        <v>5.4523688360011402</v>
      </c>
      <c r="Q10" s="23"/>
      <c r="R10" s="25">
        <v>185000</v>
      </c>
      <c r="S10" s="25">
        <f t="shared" si="0"/>
        <v>5910.3649187365836</v>
      </c>
      <c r="T10" s="27">
        <f t="shared" si="1"/>
        <v>2.693376184317545</v>
      </c>
      <c r="U10" s="28">
        <f t="shared" si="2"/>
        <v>0.67041171795241927</v>
      </c>
      <c r="V10" s="23"/>
      <c r="W10" s="43">
        <f t="shared" si="7"/>
        <v>5.6120350879655208</v>
      </c>
    </row>
    <row r="11" spans="1:23">
      <c r="A11" s="1" t="s">
        <v>28</v>
      </c>
      <c r="B11" s="2" t="s">
        <v>29</v>
      </c>
      <c r="C11" s="21">
        <v>5324061760</v>
      </c>
      <c r="D11" s="22">
        <v>2620.4899999999998</v>
      </c>
      <c r="E11" s="23"/>
      <c r="F11" s="38">
        <v>20577288.659999996</v>
      </c>
      <c r="G11" s="38">
        <f t="shared" si="3"/>
        <v>7852.4583799213115</v>
      </c>
      <c r="H11" s="23"/>
      <c r="I11" s="32">
        <v>0.34540000000000004</v>
      </c>
      <c r="J11" s="23"/>
      <c r="K11" s="24">
        <v>7624297</v>
      </c>
      <c r="L11" s="25">
        <f t="shared" si="4"/>
        <v>2909.4928811023897</v>
      </c>
      <c r="M11" s="27">
        <f t="shared" si="5"/>
        <v>1.4320451834878791</v>
      </c>
      <c r="N11" s="23"/>
      <c r="O11" s="25">
        <v>0</v>
      </c>
      <c r="P11" s="26">
        <f t="shared" si="6"/>
        <v>1.4320451834878791</v>
      </c>
      <c r="Q11" s="23"/>
      <c r="R11" s="25">
        <v>6820000</v>
      </c>
      <c r="S11" s="25">
        <f t="shared" si="0"/>
        <v>2602.5666955416737</v>
      </c>
      <c r="T11" s="27">
        <f t="shared" si="1"/>
        <v>1.2809768758204638</v>
      </c>
      <c r="U11" s="28">
        <f t="shared" si="2"/>
        <v>0.89450870027754692</v>
      </c>
      <c r="V11" s="23"/>
      <c r="W11" s="43">
        <f t="shared" si="7"/>
        <v>1.2809768758204638</v>
      </c>
    </row>
    <row r="12" spans="1:23">
      <c r="A12" s="1" t="s">
        <v>30</v>
      </c>
      <c r="B12" s="2" t="s">
        <v>31</v>
      </c>
      <c r="C12" s="21">
        <v>4002706151</v>
      </c>
      <c r="D12" s="22">
        <v>5299.5599999999995</v>
      </c>
      <c r="E12" s="23"/>
      <c r="F12" s="38">
        <v>39362084.439999998</v>
      </c>
      <c r="G12" s="38">
        <f t="shared" si="3"/>
        <v>7427.4250013208648</v>
      </c>
      <c r="H12" s="23"/>
      <c r="I12" s="32">
        <v>0.28000000000000003</v>
      </c>
      <c r="J12" s="23"/>
      <c r="K12" s="24">
        <v>11884490</v>
      </c>
      <c r="L12" s="25">
        <f t="shared" si="4"/>
        <v>2242.5427771362151</v>
      </c>
      <c r="M12" s="27">
        <f t="shared" si="5"/>
        <v>2.9691137824421325</v>
      </c>
      <c r="N12" s="23"/>
      <c r="O12" s="25">
        <v>872329</v>
      </c>
      <c r="P12" s="26">
        <f t="shared" si="6"/>
        <v>2.7511789735673755</v>
      </c>
      <c r="Q12" s="23"/>
      <c r="R12" s="25">
        <v>11012161</v>
      </c>
      <c r="S12" s="25">
        <f t="shared" si="0"/>
        <v>2242.5427771362151</v>
      </c>
      <c r="T12" s="27">
        <f t="shared" si="1"/>
        <v>2.7511789735673755</v>
      </c>
      <c r="U12" s="28">
        <f t="shared" si="2"/>
        <v>1</v>
      </c>
      <c r="V12" s="23"/>
      <c r="W12" s="43">
        <f t="shared" si="7"/>
        <v>2.9691137824421325</v>
      </c>
    </row>
    <row r="13" spans="1:23">
      <c r="A13" s="1" t="s">
        <v>32</v>
      </c>
      <c r="B13" s="2" t="s">
        <v>33</v>
      </c>
      <c r="C13" s="21">
        <v>349534641</v>
      </c>
      <c r="D13" s="22">
        <v>616.92999999999995</v>
      </c>
      <c r="E13" s="23"/>
      <c r="F13" s="38">
        <v>5640984.4800000004</v>
      </c>
      <c r="G13" s="38">
        <f t="shared" si="3"/>
        <v>9143.6378195257166</v>
      </c>
      <c r="H13" s="23"/>
      <c r="I13" s="32">
        <v>0.28000000000000003</v>
      </c>
      <c r="J13" s="23"/>
      <c r="K13" s="24">
        <v>1694347</v>
      </c>
      <c r="L13" s="25">
        <f t="shared" si="4"/>
        <v>2746.4169354707992</v>
      </c>
      <c r="M13" s="27">
        <f t="shared" si="5"/>
        <v>4.847436566380269</v>
      </c>
      <c r="N13" s="23"/>
      <c r="O13" s="25">
        <v>404365</v>
      </c>
      <c r="P13" s="26">
        <f t="shared" si="6"/>
        <v>3.6905698282420025</v>
      </c>
      <c r="Q13" s="23"/>
      <c r="R13" s="25">
        <v>1210000</v>
      </c>
      <c r="S13" s="25">
        <f t="shared" si="0"/>
        <v>2616.7717569254214</v>
      </c>
      <c r="T13" s="27">
        <f t="shared" si="1"/>
        <v>3.4617455841808824</v>
      </c>
      <c r="U13" s="28">
        <f t="shared" si="2"/>
        <v>0.95279479351042029</v>
      </c>
      <c r="V13" s="23"/>
      <c r="W13" s="43">
        <f t="shared" si="7"/>
        <v>4.6186123223191489</v>
      </c>
    </row>
    <row r="14" spans="1:23">
      <c r="A14" s="1" t="s">
        <v>34</v>
      </c>
      <c r="B14" s="2" t="s">
        <v>35</v>
      </c>
      <c r="C14" s="21">
        <v>10451688904</v>
      </c>
      <c r="D14" s="22">
        <v>13503.480000000001</v>
      </c>
      <c r="E14" s="23"/>
      <c r="F14" s="38">
        <v>111228019.23</v>
      </c>
      <c r="G14" s="38">
        <f t="shared" si="3"/>
        <v>8236.9892227781274</v>
      </c>
      <c r="H14" s="23"/>
      <c r="I14" s="32">
        <v>0.28899999999999998</v>
      </c>
      <c r="J14" s="23"/>
      <c r="K14" s="24">
        <v>33409071</v>
      </c>
      <c r="L14" s="25">
        <f t="shared" si="4"/>
        <v>2474.10822987852</v>
      </c>
      <c r="M14" s="27">
        <f t="shared" si="5"/>
        <v>3.1965236725725643</v>
      </c>
      <c r="N14" s="23"/>
      <c r="O14" s="25">
        <v>2937852</v>
      </c>
      <c r="P14" s="26">
        <f t="shared" si="6"/>
        <v>2.915434938781833</v>
      </c>
      <c r="Q14" s="23"/>
      <c r="R14" s="25">
        <v>29400000</v>
      </c>
      <c r="S14" s="25">
        <f t="shared" si="0"/>
        <v>2394.7791236036928</v>
      </c>
      <c r="T14" s="27">
        <f t="shared" si="1"/>
        <v>2.8129425081479633</v>
      </c>
      <c r="U14" s="28">
        <f t="shared" si="2"/>
        <v>0.96793628293345835</v>
      </c>
      <c r="V14" s="23"/>
      <c r="W14" s="43">
        <f t="shared" si="7"/>
        <v>3.0940312419386955</v>
      </c>
    </row>
    <row r="15" spans="1:23">
      <c r="A15" s="1" t="s">
        <v>36</v>
      </c>
      <c r="B15" s="2" t="s">
        <v>37</v>
      </c>
      <c r="C15" s="21">
        <v>7201806725</v>
      </c>
      <c r="D15" s="22">
        <v>3834.16</v>
      </c>
      <c r="E15" s="23"/>
      <c r="F15" s="38">
        <v>28902006.100000001</v>
      </c>
      <c r="G15" s="38">
        <f t="shared" si="3"/>
        <v>7538.028173054855</v>
      </c>
      <c r="H15" s="23"/>
      <c r="I15" s="32">
        <v>0.2898</v>
      </c>
      <c r="J15" s="23"/>
      <c r="K15" s="24">
        <v>8997172</v>
      </c>
      <c r="L15" s="25">
        <f t="shared" si="4"/>
        <v>2346.5823022513405</v>
      </c>
      <c r="M15" s="27">
        <f t="shared" si="5"/>
        <v>1.2492937319141955</v>
      </c>
      <c r="N15" s="23"/>
      <c r="O15" s="25">
        <v>0</v>
      </c>
      <c r="P15" s="26">
        <f t="shared" si="6"/>
        <v>1.2492937319141955</v>
      </c>
      <c r="Q15" s="23"/>
      <c r="R15" s="25">
        <v>8925000</v>
      </c>
      <c r="S15" s="25">
        <f t="shared" si="0"/>
        <v>2327.758883301688</v>
      </c>
      <c r="T15" s="27">
        <f t="shared" si="1"/>
        <v>1.2392723577290947</v>
      </c>
      <c r="U15" s="28">
        <f t="shared" si="2"/>
        <v>0.99197836831395469</v>
      </c>
      <c r="V15" s="23"/>
      <c r="W15" s="43">
        <f t="shared" si="7"/>
        <v>1.2392723577290947</v>
      </c>
    </row>
    <row r="16" spans="1:23">
      <c r="A16" s="1" t="s">
        <v>38</v>
      </c>
      <c r="B16" s="2" t="s">
        <v>39</v>
      </c>
      <c r="C16" s="21">
        <v>6744236259</v>
      </c>
      <c r="D16" s="22">
        <v>12906.02</v>
      </c>
      <c r="E16" s="23"/>
      <c r="F16" s="38">
        <v>98441190.149999991</v>
      </c>
      <c r="G16" s="38">
        <f t="shared" si="3"/>
        <v>7627.5404927312984</v>
      </c>
      <c r="H16" s="23"/>
      <c r="I16" s="32">
        <v>0.28000000000000003</v>
      </c>
      <c r="J16" s="23"/>
      <c r="K16" s="24">
        <v>29725492</v>
      </c>
      <c r="L16" s="25">
        <f t="shared" si="4"/>
        <v>2303.2268662221195</v>
      </c>
      <c r="M16" s="27">
        <f t="shared" si="5"/>
        <v>4.4075401362655606</v>
      </c>
      <c r="N16" s="23"/>
      <c r="O16" s="25">
        <v>6318690</v>
      </c>
      <c r="P16" s="26">
        <f t="shared" si="6"/>
        <v>3.4706379048871927</v>
      </c>
      <c r="Q16" s="23"/>
      <c r="R16" s="25">
        <v>20500000</v>
      </c>
      <c r="S16" s="25">
        <f t="shared" si="0"/>
        <v>2077.9984844281971</v>
      </c>
      <c r="T16" s="27">
        <f t="shared" si="1"/>
        <v>3.0396325414376322</v>
      </c>
      <c r="U16" s="28">
        <f t="shared" si="2"/>
        <v>0.90221181200297706</v>
      </c>
      <c r="V16" s="23"/>
      <c r="W16" s="43">
        <f t="shared" si="7"/>
        <v>3.9765347728160005</v>
      </c>
    </row>
    <row r="17" spans="1:23">
      <c r="A17" s="1" t="s">
        <v>40</v>
      </c>
      <c r="B17" s="2" t="s">
        <v>41</v>
      </c>
      <c r="C17" s="21">
        <v>47032856494</v>
      </c>
      <c r="D17" s="22">
        <v>16933.77</v>
      </c>
      <c r="E17" s="23"/>
      <c r="F17" s="38">
        <v>125458593.56999999</v>
      </c>
      <c r="G17" s="38">
        <f t="shared" si="3"/>
        <v>7408.7810080094387</v>
      </c>
      <c r="H17" s="23"/>
      <c r="I17" s="32">
        <v>0.34660000000000002</v>
      </c>
      <c r="J17" s="23"/>
      <c r="K17" s="24">
        <v>46647620</v>
      </c>
      <c r="L17" s="25">
        <f t="shared" si="4"/>
        <v>2754.7096718568869</v>
      </c>
      <c r="M17" s="27">
        <f t="shared" si="5"/>
        <v>0.99180920482579782</v>
      </c>
      <c r="N17" s="23"/>
      <c r="O17" s="25">
        <v>0</v>
      </c>
      <c r="P17" s="26">
        <f t="shared" si="6"/>
        <v>0.99180920482579782</v>
      </c>
      <c r="Q17" s="23"/>
      <c r="R17" s="25">
        <v>43900000</v>
      </c>
      <c r="S17" s="25">
        <f t="shared" si="0"/>
        <v>2592.452832417117</v>
      </c>
      <c r="T17" s="27">
        <f t="shared" si="1"/>
        <v>0.93339004416200699</v>
      </c>
      <c r="U17" s="28">
        <f t="shared" si="2"/>
        <v>0.94109838829933878</v>
      </c>
      <c r="V17" s="23"/>
      <c r="W17" s="43">
        <f t="shared" si="7"/>
        <v>0.93339004416200699</v>
      </c>
    </row>
    <row r="18" spans="1:23">
      <c r="A18" s="1" t="s">
        <v>42</v>
      </c>
      <c r="B18" s="2" t="s">
        <v>43</v>
      </c>
      <c r="C18" s="21">
        <v>13391568266</v>
      </c>
      <c r="D18" s="22">
        <v>10273.82</v>
      </c>
      <c r="E18" s="23"/>
      <c r="F18" s="38">
        <v>82149605.590000004</v>
      </c>
      <c r="G18" s="38">
        <f t="shared" si="3"/>
        <v>7996.0137115503294</v>
      </c>
      <c r="H18" s="23"/>
      <c r="I18" s="32">
        <v>0.30349999999999999</v>
      </c>
      <c r="J18" s="23"/>
      <c r="K18" s="24">
        <v>26738169</v>
      </c>
      <c r="L18" s="25">
        <f t="shared" si="4"/>
        <v>2602.5537725987024</v>
      </c>
      <c r="M18" s="27">
        <f t="shared" si="5"/>
        <v>1.9966421011261117</v>
      </c>
      <c r="N18" s="23"/>
      <c r="O18" s="25">
        <v>0</v>
      </c>
      <c r="P18" s="26">
        <f t="shared" si="6"/>
        <v>1.9966421011261117</v>
      </c>
      <c r="Q18" s="23"/>
      <c r="R18" s="25">
        <v>25400000</v>
      </c>
      <c r="S18" s="25">
        <f t="shared" si="0"/>
        <v>2472.3033886129988</v>
      </c>
      <c r="T18" s="27">
        <f t="shared" si="1"/>
        <v>1.8967158659444197</v>
      </c>
      <c r="U18" s="28">
        <f t="shared" si="2"/>
        <v>0.9499528557845528</v>
      </c>
      <c r="V18" s="23"/>
      <c r="W18" s="43">
        <f t="shared" si="7"/>
        <v>1.8967158659444197</v>
      </c>
    </row>
    <row r="19" spans="1:23">
      <c r="A19" s="1" t="s">
        <v>44</v>
      </c>
      <c r="B19" s="2" t="s">
        <v>45</v>
      </c>
      <c r="C19" s="21">
        <v>16947238</v>
      </c>
      <c r="D19" s="22">
        <v>6.78</v>
      </c>
      <c r="E19" s="23"/>
      <c r="F19" s="38">
        <v>380871.13</v>
      </c>
      <c r="G19" s="38">
        <f t="shared" si="3"/>
        <v>56175.682890855453</v>
      </c>
      <c r="H19" s="23"/>
      <c r="I19" s="32">
        <v>0.28000000000000003</v>
      </c>
      <c r="J19" s="23"/>
      <c r="K19" s="24">
        <v>114400</v>
      </c>
      <c r="L19" s="25">
        <f t="shared" si="4"/>
        <v>16873.156342182891</v>
      </c>
      <c r="M19" s="27">
        <f t="shared" si="5"/>
        <v>6.7503625074481164</v>
      </c>
      <c r="N19" s="23"/>
      <c r="O19" s="25">
        <v>35727</v>
      </c>
      <c r="P19" s="26">
        <f t="shared" si="6"/>
        <v>4.6422313771719024</v>
      </c>
      <c r="Q19" s="23"/>
      <c r="R19" s="25">
        <v>25000</v>
      </c>
      <c r="S19" s="25">
        <f t="shared" si="0"/>
        <v>8956.7846607669617</v>
      </c>
      <c r="T19" s="27">
        <f t="shared" si="1"/>
        <v>1.475166631872403</v>
      </c>
      <c r="U19" s="28">
        <f t="shared" si="2"/>
        <v>0.53083041958041954</v>
      </c>
      <c r="V19" s="23"/>
      <c r="W19" s="43">
        <f t="shared" si="7"/>
        <v>3.5832977621486166</v>
      </c>
    </row>
    <row r="20" spans="1:23">
      <c r="A20" s="1" t="s">
        <v>46</v>
      </c>
      <c r="B20" s="2" t="s">
        <v>47</v>
      </c>
      <c r="C20" s="21">
        <v>10406746643</v>
      </c>
      <c r="D20" s="22">
        <v>16946.330000000002</v>
      </c>
      <c r="E20" s="23"/>
      <c r="F20" s="38">
        <v>135339115.79000002</v>
      </c>
      <c r="G20" s="38">
        <f t="shared" si="3"/>
        <v>7986.337796443242</v>
      </c>
      <c r="H20" s="23"/>
      <c r="I20" s="32">
        <v>0.28889999999999999</v>
      </c>
      <c r="J20" s="23"/>
      <c r="K20" s="24">
        <v>41969263</v>
      </c>
      <c r="L20" s="25">
        <f t="shared" si="4"/>
        <v>2476.5989450223142</v>
      </c>
      <c r="M20" s="27">
        <f t="shared" si="5"/>
        <v>4.032889858833089</v>
      </c>
      <c r="N20" s="23"/>
      <c r="O20" s="25">
        <v>7150625</v>
      </c>
      <c r="P20" s="26">
        <f t="shared" si="6"/>
        <v>3.3457755045300761</v>
      </c>
      <c r="Q20" s="23"/>
      <c r="R20" s="25">
        <v>29920000</v>
      </c>
      <c r="S20" s="25">
        <f t="shared" si="0"/>
        <v>2187.5311645648349</v>
      </c>
      <c r="T20" s="27">
        <f t="shared" si="1"/>
        <v>2.8750579817493112</v>
      </c>
      <c r="U20" s="28">
        <f t="shared" si="2"/>
        <v>0.8832803425687985</v>
      </c>
      <c r="V20" s="23"/>
      <c r="W20" s="43">
        <f t="shared" si="7"/>
        <v>3.562172336052325</v>
      </c>
    </row>
    <row r="21" spans="1:23">
      <c r="A21" s="1" t="s">
        <v>48</v>
      </c>
      <c r="B21" s="2" t="s">
        <v>49</v>
      </c>
      <c r="C21" s="21">
        <v>392001678</v>
      </c>
      <c r="D21" s="22">
        <v>84.89</v>
      </c>
      <c r="E21" s="23"/>
      <c r="F21" s="38">
        <v>1729519.74</v>
      </c>
      <c r="G21" s="38">
        <f t="shared" si="3"/>
        <v>20373.656967840736</v>
      </c>
      <c r="H21" s="23"/>
      <c r="I21" s="32">
        <v>0.28000000000000003</v>
      </c>
      <c r="J21" s="23"/>
      <c r="K21" s="24">
        <v>511085</v>
      </c>
      <c r="L21" s="25">
        <f t="shared" si="4"/>
        <v>6020.5560136647427</v>
      </c>
      <c r="M21" s="27">
        <f t="shared" si="5"/>
        <v>1.3037826843179992</v>
      </c>
      <c r="N21" s="23"/>
      <c r="O21" s="25">
        <v>0</v>
      </c>
      <c r="P21" s="26">
        <f t="shared" si="6"/>
        <v>1.3037826843179992</v>
      </c>
      <c r="Q21" s="23"/>
      <c r="R21" s="25">
        <v>65000</v>
      </c>
      <c r="S21" s="25">
        <f t="shared" si="0"/>
        <v>765.69678407350693</v>
      </c>
      <c r="T21" s="27">
        <f t="shared" si="1"/>
        <v>0.16581561673825285</v>
      </c>
      <c r="U21" s="28">
        <f t="shared" si="2"/>
        <v>0.12718041030356986</v>
      </c>
      <c r="V21" s="23"/>
      <c r="W21" s="43">
        <f t="shared" si="7"/>
        <v>0.16581561673825285</v>
      </c>
    </row>
    <row r="22" spans="1:23">
      <c r="A22" s="1" t="s">
        <v>50</v>
      </c>
      <c r="B22" s="2" t="s">
        <v>51</v>
      </c>
      <c r="C22" s="21">
        <v>4759666758</v>
      </c>
      <c r="D22" s="22">
        <v>2080.89</v>
      </c>
      <c r="E22" s="23"/>
      <c r="F22" s="38">
        <v>16850723.75</v>
      </c>
      <c r="G22" s="38">
        <f t="shared" si="3"/>
        <v>8097.8445520906926</v>
      </c>
      <c r="H22" s="23"/>
      <c r="I22" s="32">
        <v>0.3251</v>
      </c>
      <c r="J22" s="23"/>
      <c r="K22" s="24">
        <v>5878371</v>
      </c>
      <c r="L22" s="25">
        <f t="shared" si="4"/>
        <v>2824.9311592635845</v>
      </c>
      <c r="M22" s="27">
        <f t="shared" si="5"/>
        <v>1.2350383543385035</v>
      </c>
      <c r="N22" s="23"/>
      <c r="O22" s="25">
        <v>0</v>
      </c>
      <c r="P22" s="26">
        <f t="shared" si="6"/>
        <v>1.2350383543385035</v>
      </c>
      <c r="Q22" s="23"/>
      <c r="R22" s="25">
        <v>5130000</v>
      </c>
      <c r="S22" s="25">
        <f t="shared" si="0"/>
        <v>2465.2912936291686</v>
      </c>
      <c r="T22" s="27">
        <f t="shared" si="1"/>
        <v>1.0778065484054209</v>
      </c>
      <c r="U22" s="28">
        <f t="shared" si="2"/>
        <v>0.87269075054976963</v>
      </c>
      <c r="V22" s="23"/>
      <c r="W22" s="43">
        <f t="shared" si="7"/>
        <v>1.0778065484054209</v>
      </c>
    </row>
    <row r="23" spans="1:23">
      <c r="A23" s="1" t="s">
        <v>52</v>
      </c>
      <c r="B23" s="2" t="s">
        <v>53</v>
      </c>
      <c r="C23" s="21">
        <v>118363081</v>
      </c>
      <c r="D23" s="22">
        <v>101.00999999999999</v>
      </c>
      <c r="E23" s="23"/>
      <c r="F23" s="38">
        <v>1041623.0800000001</v>
      </c>
      <c r="G23" s="38">
        <f t="shared" si="3"/>
        <v>10312.078804078807</v>
      </c>
      <c r="H23" s="23"/>
      <c r="I23" s="32">
        <v>0.29320000000000002</v>
      </c>
      <c r="J23" s="23"/>
      <c r="K23" s="24">
        <v>364304</v>
      </c>
      <c r="L23" s="25">
        <f t="shared" si="4"/>
        <v>3606.6132066132068</v>
      </c>
      <c r="M23" s="27">
        <f t="shared" si="5"/>
        <v>3.077851614896709</v>
      </c>
      <c r="N23" s="23"/>
      <c r="O23" s="25">
        <v>24022</v>
      </c>
      <c r="P23" s="26">
        <f t="shared" si="6"/>
        <v>2.8748998177903125</v>
      </c>
      <c r="Q23" s="23"/>
      <c r="R23" s="25">
        <v>247271</v>
      </c>
      <c r="S23" s="25">
        <f t="shared" si="0"/>
        <v>2685.8033858033859</v>
      </c>
      <c r="T23" s="27">
        <f t="shared" si="1"/>
        <v>2.0890889110938233</v>
      </c>
      <c r="U23" s="28">
        <f t="shared" si="2"/>
        <v>0.7446885019104923</v>
      </c>
      <c r="V23" s="23"/>
      <c r="W23" s="43">
        <f t="shared" si="7"/>
        <v>2.2920407082002199</v>
      </c>
    </row>
    <row r="24" spans="1:23">
      <c r="A24" s="1" t="s">
        <v>54</v>
      </c>
      <c r="B24" s="2" t="s">
        <v>55</v>
      </c>
      <c r="C24" s="21">
        <v>4276014316</v>
      </c>
      <c r="D24" s="22">
        <v>4634.41</v>
      </c>
      <c r="E24" s="23"/>
      <c r="F24" s="38">
        <v>44853791.869999997</v>
      </c>
      <c r="G24" s="38">
        <f t="shared" si="3"/>
        <v>9678.4254888971846</v>
      </c>
      <c r="H24" s="23"/>
      <c r="I24" s="32">
        <v>0.28000000000000003</v>
      </c>
      <c r="J24" s="23"/>
      <c r="K24" s="24">
        <v>13022217</v>
      </c>
      <c r="L24" s="25">
        <f t="shared" si="4"/>
        <v>2809.8974842536591</v>
      </c>
      <c r="M24" s="27">
        <f t="shared" si="5"/>
        <v>3.0454100565738145</v>
      </c>
      <c r="N24" s="23"/>
      <c r="O24" s="25">
        <v>1094448</v>
      </c>
      <c r="P24" s="26">
        <f t="shared" si="6"/>
        <v>2.7894595570853555</v>
      </c>
      <c r="Q24" s="23"/>
      <c r="R24" s="25">
        <v>10561000</v>
      </c>
      <c r="S24" s="25">
        <f t="shared" si="0"/>
        <v>2514.9799003540907</v>
      </c>
      <c r="T24" s="27">
        <f t="shared" si="1"/>
        <v>2.4698233493940434</v>
      </c>
      <c r="U24" s="28">
        <f t="shared" si="2"/>
        <v>0.89504329408732786</v>
      </c>
      <c r="V24" s="23"/>
      <c r="W24" s="43">
        <f t="shared" si="7"/>
        <v>2.7257738488825023</v>
      </c>
    </row>
    <row r="25" spans="1:23">
      <c r="A25" s="1" t="s">
        <v>56</v>
      </c>
      <c r="B25" s="2" t="s">
        <v>57</v>
      </c>
      <c r="C25" s="21">
        <v>362568783</v>
      </c>
      <c r="D25" s="22">
        <v>882.56999999999994</v>
      </c>
      <c r="E25" s="23"/>
      <c r="F25" s="38">
        <v>9133996.2000000011</v>
      </c>
      <c r="G25" s="38">
        <f t="shared" si="3"/>
        <v>10349.316428158674</v>
      </c>
      <c r="H25" s="23"/>
      <c r="I25" s="32">
        <v>0.28000000000000003</v>
      </c>
      <c r="J25" s="23"/>
      <c r="K25" s="24">
        <v>2743945</v>
      </c>
      <c r="L25" s="25">
        <f t="shared" si="4"/>
        <v>3109.0395096139687</v>
      </c>
      <c r="M25" s="27">
        <f t="shared" si="5"/>
        <v>7.5680674361863085</v>
      </c>
      <c r="N25" s="23"/>
      <c r="O25" s="25">
        <v>912594</v>
      </c>
      <c r="P25" s="26">
        <f t="shared" si="6"/>
        <v>5.0510443421159072</v>
      </c>
      <c r="Q25" s="23"/>
      <c r="R25" s="25">
        <v>975494</v>
      </c>
      <c r="S25" s="25">
        <f t="shared" si="0"/>
        <v>2139.306797194557</v>
      </c>
      <c r="T25" s="27">
        <f t="shared" si="1"/>
        <v>2.6905074174573933</v>
      </c>
      <c r="U25" s="28">
        <f t="shared" si="2"/>
        <v>0.68809250914285813</v>
      </c>
      <c r="V25" s="23"/>
      <c r="W25" s="43">
        <f t="shared" si="7"/>
        <v>5.2075305115277954</v>
      </c>
    </row>
    <row r="26" spans="1:23">
      <c r="A26" s="1" t="s">
        <v>58</v>
      </c>
      <c r="B26" s="2" t="s">
        <v>59</v>
      </c>
      <c r="C26" s="21">
        <v>117618622</v>
      </c>
      <c r="D26" s="22">
        <v>719.63</v>
      </c>
      <c r="E26" s="23"/>
      <c r="F26" s="38">
        <v>7166702.0800000001</v>
      </c>
      <c r="G26" s="38">
        <f t="shared" si="3"/>
        <v>9958.8706418576221</v>
      </c>
      <c r="H26" s="23"/>
      <c r="I26" s="32">
        <v>0.28010000000000002</v>
      </c>
      <c r="J26" s="23"/>
      <c r="K26" s="24">
        <v>2154105</v>
      </c>
      <c r="L26" s="25">
        <f t="shared" si="4"/>
        <v>2993.3507496908132</v>
      </c>
      <c r="M26" s="27">
        <f t="shared" si="5"/>
        <v>18.314319309063151</v>
      </c>
      <c r="N26" s="23"/>
      <c r="O26" s="25">
        <v>927647</v>
      </c>
      <c r="P26" s="26">
        <f t="shared" si="6"/>
        <v>10.427413441385157</v>
      </c>
      <c r="Q26" s="23"/>
      <c r="R26" s="25">
        <v>180000</v>
      </c>
      <c r="S26" s="25">
        <f t="shared" si="0"/>
        <v>1539.1895835359837</v>
      </c>
      <c r="T26" s="27">
        <f t="shared" si="1"/>
        <v>1.5303699103021289</v>
      </c>
      <c r="U26" s="28">
        <f t="shared" si="2"/>
        <v>0.51420288240359691</v>
      </c>
      <c r="V26" s="23"/>
      <c r="W26" s="43">
        <f t="shared" si="7"/>
        <v>9.4172757779801231</v>
      </c>
    </row>
    <row r="27" spans="1:23">
      <c r="A27" s="1" t="s">
        <v>60</v>
      </c>
      <c r="B27" s="2" t="s">
        <v>61</v>
      </c>
      <c r="C27" s="21">
        <v>279321606</v>
      </c>
      <c r="D27" s="22">
        <v>60.989999999999995</v>
      </c>
      <c r="E27" s="23"/>
      <c r="F27" s="38">
        <v>691081.33</v>
      </c>
      <c r="G27" s="38">
        <f t="shared" si="3"/>
        <v>11331.059681915069</v>
      </c>
      <c r="H27" s="23"/>
      <c r="I27" s="32">
        <v>0.315</v>
      </c>
      <c r="J27" s="23"/>
      <c r="K27" s="24">
        <v>311938</v>
      </c>
      <c r="L27" s="25">
        <f t="shared" si="4"/>
        <v>5114.576160026234</v>
      </c>
      <c r="M27" s="27">
        <f t="shared" si="5"/>
        <v>1.116770036042253</v>
      </c>
      <c r="N27" s="23"/>
      <c r="O27" s="25">
        <v>0</v>
      </c>
      <c r="P27" s="26">
        <f t="shared" si="6"/>
        <v>1.116770036042253</v>
      </c>
      <c r="Q27" s="23"/>
      <c r="R27" s="25">
        <v>278885</v>
      </c>
      <c r="S27" s="25">
        <f t="shared" si="0"/>
        <v>4572.634858173471</v>
      </c>
      <c r="T27" s="27">
        <f t="shared" si="1"/>
        <v>0.99843690573653643</v>
      </c>
      <c r="U27" s="28">
        <f t="shared" si="2"/>
        <v>0.89403984125050495</v>
      </c>
      <c r="V27" s="23"/>
      <c r="W27" s="43">
        <f t="shared" si="7"/>
        <v>0.99843690573653643</v>
      </c>
    </row>
    <row r="28" spans="1:23" ht="31.2">
      <c r="A28" s="1" t="s">
        <v>62</v>
      </c>
      <c r="B28" s="2" t="s">
        <v>63</v>
      </c>
      <c r="C28" s="21">
        <v>3283115101</v>
      </c>
      <c r="D28" s="22">
        <v>3722.89</v>
      </c>
      <c r="E28" s="23"/>
      <c r="F28" s="38">
        <v>31373791.919999998</v>
      </c>
      <c r="G28" s="38">
        <f t="shared" si="3"/>
        <v>8427.2680417632528</v>
      </c>
      <c r="H28" s="23"/>
      <c r="I28" s="32">
        <v>0.28000000000000003</v>
      </c>
      <c r="J28" s="23"/>
      <c r="K28" s="24">
        <v>9425300</v>
      </c>
      <c r="L28" s="25">
        <f t="shared" si="4"/>
        <v>2531.7159518546077</v>
      </c>
      <c r="M28" s="27">
        <f t="shared" si="5"/>
        <v>2.8708405614926988</v>
      </c>
      <c r="N28" s="23"/>
      <c r="O28" s="25">
        <v>551725</v>
      </c>
      <c r="P28" s="26">
        <f t="shared" si="6"/>
        <v>2.7027913207481542</v>
      </c>
      <c r="Q28" s="23"/>
      <c r="R28" s="25">
        <v>7000000</v>
      </c>
      <c r="S28" s="25">
        <f t="shared" si="0"/>
        <v>2028.45773041911</v>
      </c>
      <c r="T28" s="27">
        <f t="shared" si="1"/>
        <v>2.1321214105067101</v>
      </c>
      <c r="U28" s="28">
        <f t="shared" si="2"/>
        <v>0.801218528853193</v>
      </c>
      <c r="V28" s="23"/>
      <c r="W28" s="43">
        <f t="shared" si="7"/>
        <v>2.3001706512512552</v>
      </c>
    </row>
    <row r="29" spans="1:23">
      <c r="A29" s="1" t="s">
        <v>64</v>
      </c>
      <c r="B29" s="2" t="s">
        <v>65</v>
      </c>
      <c r="C29" s="21">
        <v>4089029058</v>
      </c>
      <c r="D29" s="22">
        <v>5619.54</v>
      </c>
      <c r="E29" s="23"/>
      <c r="F29" s="38">
        <v>41465890.640000001</v>
      </c>
      <c r="G29" s="38">
        <f t="shared" si="3"/>
        <v>7378.8763208376486</v>
      </c>
      <c r="H29" s="23"/>
      <c r="I29" s="32">
        <v>0.28000000000000003</v>
      </c>
      <c r="J29" s="23"/>
      <c r="K29" s="24">
        <v>12513273</v>
      </c>
      <c r="L29" s="25">
        <f t="shared" si="4"/>
        <v>2226.7432921555856</v>
      </c>
      <c r="M29" s="27">
        <f t="shared" si="5"/>
        <v>3.0602064261486106</v>
      </c>
      <c r="N29" s="23"/>
      <c r="O29" s="25">
        <v>1075487</v>
      </c>
      <c r="P29" s="26">
        <f t="shared" si="6"/>
        <v>2.7971887305673437</v>
      </c>
      <c r="Q29" s="23"/>
      <c r="R29" s="25">
        <v>10400000</v>
      </c>
      <c r="S29" s="25">
        <f t="shared" si="0"/>
        <v>2042.0687458404068</v>
      </c>
      <c r="T29" s="27">
        <f t="shared" si="1"/>
        <v>2.5433910721795607</v>
      </c>
      <c r="U29" s="28">
        <f t="shared" si="2"/>
        <v>0.91706518350554644</v>
      </c>
      <c r="V29" s="23"/>
      <c r="W29" s="43">
        <f t="shared" si="7"/>
        <v>2.806408767760828</v>
      </c>
    </row>
    <row r="30" spans="1:23">
      <c r="A30" s="1" t="s">
        <v>66</v>
      </c>
      <c r="B30" s="2" t="s">
        <v>67</v>
      </c>
      <c r="C30" s="21">
        <v>154512107</v>
      </c>
      <c r="D30" s="22">
        <v>436.19</v>
      </c>
      <c r="E30" s="23"/>
      <c r="F30" s="38">
        <v>5330129.2699999996</v>
      </c>
      <c r="G30" s="38">
        <f t="shared" si="3"/>
        <v>12219.742016093904</v>
      </c>
      <c r="H30" s="23"/>
      <c r="I30" s="32">
        <v>0.28000000000000003</v>
      </c>
      <c r="J30" s="23"/>
      <c r="K30" s="24">
        <v>1600977</v>
      </c>
      <c r="L30" s="25">
        <f t="shared" si="4"/>
        <v>3670.3661248538483</v>
      </c>
      <c r="M30" s="27">
        <f t="shared" si="5"/>
        <v>10.361498727086804</v>
      </c>
      <c r="N30" s="23"/>
      <c r="O30" s="25">
        <v>604731</v>
      </c>
      <c r="P30" s="26">
        <f t="shared" si="6"/>
        <v>6.4476889179952739</v>
      </c>
      <c r="Q30" s="23"/>
      <c r="R30" s="25">
        <v>350000</v>
      </c>
      <c r="S30" s="25">
        <f t="shared" si="0"/>
        <v>2188.7961668080425</v>
      </c>
      <c r="T30" s="27">
        <f t="shared" si="1"/>
        <v>2.2651946620597183</v>
      </c>
      <c r="U30" s="28">
        <f t="shared" si="2"/>
        <v>0.59634273321852849</v>
      </c>
      <c r="V30" s="23"/>
      <c r="W30" s="43">
        <f t="shared" si="7"/>
        <v>6.1790044711512477</v>
      </c>
    </row>
    <row r="31" spans="1:23">
      <c r="A31" s="1" t="s">
        <v>68</v>
      </c>
      <c r="B31" s="2" t="s">
        <v>69</v>
      </c>
      <c r="C31" s="21">
        <v>117158551</v>
      </c>
      <c r="D31" s="22">
        <v>228.78000000000003</v>
      </c>
      <c r="E31" s="23"/>
      <c r="F31" s="38">
        <v>1418593.6199999999</v>
      </c>
      <c r="G31" s="38">
        <f t="shared" si="3"/>
        <v>6200.6889588250706</v>
      </c>
      <c r="H31" s="23"/>
      <c r="I31" s="32">
        <v>0.37520000000000003</v>
      </c>
      <c r="J31" s="23"/>
      <c r="K31" s="24">
        <v>663104</v>
      </c>
      <c r="L31" s="25">
        <f t="shared" si="4"/>
        <v>2898.4351779001659</v>
      </c>
      <c r="M31" s="27">
        <f t="shared" si="5"/>
        <v>5.6598856365166208</v>
      </c>
      <c r="N31" s="23"/>
      <c r="O31" s="25">
        <v>98994</v>
      </c>
      <c r="P31" s="26">
        <f t="shared" si="6"/>
        <v>4.814928105418443</v>
      </c>
      <c r="Q31" s="23"/>
      <c r="R31" s="25">
        <v>492000</v>
      </c>
      <c r="S31" s="25">
        <f t="shared" si="0"/>
        <v>2583.2415420928401</v>
      </c>
      <c r="T31" s="27">
        <f t="shared" si="1"/>
        <v>4.1994373931784121</v>
      </c>
      <c r="U31" s="28">
        <f t="shared" si="2"/>
        <v>0.89125386063121326</v>
      </c>
      <c r="V31" s="23"/>
      <c r="W31" s="43">
        <f t="shared" si="7"/>
        <v>5.04439492427659</v>
      </c>
    </row>
    <row r="32" spans="1:23">
      <c r="A32" s="1" t="s">
        <v>70</v>
      </c>
      <c r="B32" s="2" t="s">
        <v>71</v>
      </c>
      <c r="C32" s="21">
        <v>2666825472</v>
      </c>
      <c r="D32" s="22">
        <v>1177.17</v>
      </c>
      <c r="E32" s="23"/>
      <c r="F32" s="38">
        <v>9814456.6899999995</v>
      </c>
      <c r="G32" s="38">
        <f t="shared" si="3"/>
        <v>8337.3316428383314</v>
      </c>
      <c r="H32" s="23"/>
      <c r="I32" s="32">
        <v>0.28000000000000003</v>
      </c>
      <c r="J32" s="23"/>
      <c r="K32" s="24">
        <v>2957461</v>
      </c>
      <c r="L32" s="25">
        <f t="shared" si="4"/>
        <v>2512.348258960048</v>
      </c>
      <c r="M32" s="27">
        <f t="shared" si="5"/>
        <v>1.1089818329138863</v>
      </c>
      <c r="N32" s="23"/>
      <c r="O32" s="25">
        <v>0</v>
      </c>
      <c r="P32" s="26">
        <f t="shared" si="6"/>
        <v>1.1089818329138863</v>
      </c>
      <c r="Q32" s="23"/>
      <c r="R32" s="25">
        <v>2133171</v>
      </c>
      <c r="S32" s="25">
        <f t="shared" si="0"/>
        <v>1812.1180458217589</v>
      </c>
      <c r="T32" s="27">
        <f t="shared" si="1"/>
        <v>0.79989148986199576</v>
      </c>
      <c r="U32" s="28">
        <f t="shared" si="2"/>
        <v>0.72128457484308328</v>
      </c>
      <c r="V32" s="23"/>
      <c r="W32" s="43">
        <f t="shared" si="7"/>
        <v>0.79989148986199576</v>
      </c>
    </row>
    <row r="33" spans="1:23">
      <c r="A33" s="1" t="s">
        <v>72</v>
      </c>
      <c r="B33" s="2" t="s">
        <v>73</v>
      </c>
      <c r="C33" s="21">
        <v>821183497</v>
      </c>
      <c r="D33" s="22">
        <v>1399.3700000000001</v>
      </c>
      <c r="E33" s="23"/>
      <c r="F33" s="38">
        <v>11025101.440000001</v>
      </c>
      <c r="G33" s="38">
        <f t="shared" si="3"/>
        <v>7878.6178351686831</v>
      </c>
      <c r="H33" s="23"/>
      <c r="I33" s="32">
        <v>0.28789999999999999</v>
      </c>
      <c r="J33" s="23"/>
      <c r="K33" s="24">
        <v>3415494</v>
      </c>
      <c r="L33" s="25">
        <f t="shared" si="4"/>
        <v>2440.7369030349369</v>
      </c>
      <c r="M33" s="27">
        <f t="shared" si="5"/>
        <v>4.1592336091478952</v>
      </c>
      <c r="N33" s="23"/>
      <c r="O33" s="25">
        <v>620677</v>
      </c>
      <c r="P33" s="26">
        <f t="shared" si="6"/>
        <v>3.4034013228592683</v>
      </c>
      <c r="Q33" s="23"/>
      <c r="R33" s="25">
        <v>1699000</v>
      </c>
      <c r="S33" s="25">
        <f t="shared" si="0"/>
        <v>1657.6580889971915</v>
      </c>
      <c r="T33" s="27">
        <f t="shared" si="1"/>
        <v>2.0689651048844691</v>
      </c>
      <c r="U33" s="28">
        <f t="shared" si="2"/>
        <v>0.67916295563687124</v>
      </c>
      <c r="V33" s="23"/>
      <c r="W33" s="43">
        <f t="shared" si="7"/>
        <v>2.8247973911730959</v>
      </c>
    </row>
    <row r="34" spans="1:23">
      <c r="A34" s="1" t="s">
        <v>74</v>
      </c>
      <c r="B34" s="2" t="s">
        <v>75</v>
      </c>
      <c r="C34" s="21">
        <v>822508976</v>
      </c>
      <c r="D34" s="22">
        <v>1331.02</v>
      </c>
      <c r="E34" s="23"/>
      <c r="F34" s="38">
        <v>11177946.16</v>
      </c>
      <c r="G34" s="38">
        <f t="shared" si="3"/>
        <v>8398.0302024011671</v>
      </c>
      <c r="H34" s="23"/>
      <c r="I34" s="32">
        <v>0.28000000000000003</v>
      </c>
      <c r="J34" s="23"/>
      <c r="K34" s="24">
        <v>3361464</v>
      </c>
      <c r="L34" s="25">
        <f t="shared" si="4"/>
        <v>2525.4797072921519</v>
      </c>
      <c r="M34" s="27">
        <f t="shared" si="5"/>
        <v>4.0868417221990301</v>
      </c>
      <c r="N34" s="23"/>
      <c r="O34" s="25">
        <v>638398</v>
      </c>
      <c r="P34" s="26">
        <f t="shared" si="6"/>
        <v>3.3106824113248341</v>
      </c>
      <c r="Q34" s="23"/>
      <c r="R34" s="25">
        <v>1900000</v>
      </c>
      <c r="S34" s="25">
        <f t="shared" si="0"/>
        <v>1907.1073312196661</v>
      </c>
      <c r="T34" s="27">
        <f t="shared" si="1"/>
        <v>2.3100051858886945</v>
      </c>
      <c r="U34" s="28">
        <f t="shared" si="2"/>
        <v>0.75514656709100558</v>
      </c>
      <c r="V34" s="23"/>
      <c r="W34" s="43">
        <f t="shared" si="7"/>
        <v>3.0861644967628901</v>
      </c>
    </row>
    <row r="35" spans="1:23">
      <c r="A35" s="1" t="s">
        <v>76</v>
      </c>
      <c r="B35" s="2" t="s">
        <v>77</v>
      </c>
      <c r="C35" s="21">
        <v>80046859</v>
      </c>
      <c r="D35" s="22">
        <v>94.82</v>
      </c>
      <c r="E35" s="23"/>
      <c r="F35" s="38">
        <v>888504.89999999991</v>
      </c>
      <c r="G35" s="38">
        <f t="shared" si="3"/>
        <v>9370.4376713773454</v>
      </c>
      <c r="H35" s="23"/>
      <c r="I35" s="32">
        <v>0.37709999999999999</v>
      </c>
      <c r="J35" s="23"/>
      <c r="K35" s="24">
        <v>403457</v>
      </c>
      <c r="L35" s="25">
        <f t="shared" si="4"/>
        <v>4254.9778527736771</v>
      </c>
      <c r="M35" s="27">
        <f t="shared" si="5"/>
        <v>5.0402602305731943</v>
      </c>
      <c r="N35" s="23"/>
      <c r="O35" s="25">
        <v>48354</v>
      </c>
      <c r="P35" s="26">
        <f t="shared" si="6"/>
        <v>4.4361890577118084</v>
      </c>
      <c r="Q35" s="23"/>
      <c r="R35" s="25">
        <v>283000</v>
      </c>
      <c r="S35" s="25">
        <f t="shared" si="0"/>
        <v>3494.558110103354</v>
      </c>
      <c r="T35" s="27">
        <f t="shared" si="1"/>
        <v>3.5354291665585529</v>
      </c>
      <c r="U35" s="28">
        <f t="shared" si="2"/>
        <v>0.82128702687027366</v>
      </c>
      <c r="V35" s="23"/>
      <c r="W35" s="43">
        <f t="shared" si="7"/>
        <v>4.1395003394199392</v>
      </c>
    </row>
    <row r="36" spans="1:23">
      <c r="A36" s="1" t="s">
        <v>78</v>
      </c>
      <c r="B36" s="2" t="s">
        <v>79</v>
      </c>
      <c r="C36" s="21">
        <v>7830666574</v>
      </c>
      <c r="D36" s="22">
        <v>11261.85</v>
      </c>
      <c r="E36" s="23"/>
      <c r="F36" s="38">
        <v>90328566.209999993</v>
      </c>
      <c r="G36" s="38">
        <f t="shared" si="3"/>
        <v>8020.7573542535192</v>
      </c>
      <c r="H36" s="23"/>
      <c r="I36" s="32">
        <v>0.28000000000000003</v>
      </c>
      <c r="J36" s="23"/>
      <c r="K36" s="24">
        <v>27254542</v>
      </c>
      <c r="L36" s="25">
        <f t="shared" si="4"/>
        <v>2420.0768079844784</v>
      </c>
      <c r="M36" s="27">
        <f t="shared" si="5"/>
        <v>3.4804881222363231</v>
      </c>
      <c r="N36" s="23"/>
      <c r="O36" s="25">
        <v>3704425</v>
      </c>
      <c r="P36" s="26">
        <f t="shared" si="6"/>
        <v>3.0074217536209451</v>
      </c>
      <c r="Q36" s="23"/>
      <c r="R36" s="25">
        <v>16800000</v>
      </c>
      <c r="S36" s="25">
        <f t="shared" si="0"/>
        <v>1820.6977539214249</v>
      </c>
      <c r="T36" s="27">
        <f t="shared" si="1"/>
        <v>2.1454112292024656</v>
      </c>
      <c r="U36" s="28">
        <f t="shared" si="2"/>
        <v>0.75233056567231982</v>
      </c>
      <c r="V36" s="23"/>
      <c r="W36" s="43">
        <f t="shared" si="7"/>
        <v>2.6184775978178432</v>
      </c>
    </row>
    <row r="37" spans="1:23">
      <c r="A37" s="1" t="s">
        <v>80</v>
      </c>
      <c r="B37" s="2" t="s">
        <v>81</v>
      </c>
      <c r="C37" s="21">
        <v>7255135266</v>
      </c>
      <c r="D37" s="22">
        <v>12234.460000000001</v>
      </c>
      <c r="E37" s="23"/>
      <c r="F37" s="38">
        <v>92120892.350000009</v>
      </c>
      <c r="G37" s="38">
        <f t="shared" si="3"/>
        <v>7529.6247116750556</v>
      </c>
      <c r="H37" s="23"/>
      <c r="I37" s="32">
        <v>0.28000000000000003</v>
      </c>
      <c r="J37" s="23"/>
      <c r="K37" s="24">
        <v>28118259</v>
      </c>
      <c r="L37" s="25">
        <f t="shared" si="4"/>
        <v>2298.2836185659194</v>
      </c>
      <c r="M37" s="27">
        <f t="shared" si="5"/>
        <v>3.8756353905311185</v>
      </c>
      <c r="N37" s="23"/>
      <c r="O37" s="25">
        <v>4867738</v>
      </c>
      <c r="P37" s="26">
        <f t="shared" si="6"/>
        <v>3.2046984856312393</v>
      </c>
      <c r="Q37" s="23"/>
      <c r="R37" s="25">
        <v>23250521</v>
      </c>
      <c r="S37" s="25">
        <f t="shared" si="0"/>
        <v>2298.2836185659194</v>
      </c>
      <c r="T37" s="27">
        <f t="shared" si="1"/>
        <v>3.2046984856312393</v>
      </c>
      <c r="U37" s="28">
        <f t="shared" si="2"/>
        <v>1</v>
      </c>
      <c r="V37" s="23"/>
      <c r="W37" s="43">
        <f t="shared" si="7"/>
        <v>3.8756353905311185</v>
      </c>
    </row>
    <row r="38" spans="1:23">
      <c r="A38" s="1" t="s">
        <v>82</v>
      </c>
      <c r="B38" s="2" t="s">
        <v>83</v>
      </c>
      <c r="C38" s="21">
        <v>2536695971</v>
      </c>
      <c r="D38" s="22">
        <v>3277.27</v>
      </c>
      <c r="E38" s="23"/>
      <c r="F38" s="38">
        <v>28916430.279999997</v>
      </c>
      <c r="G38" s="38">
        <f t="shared" si="3"/>
        <v>8823.3286485397894</v>
      </c>
      <c r="H38" s="23"/>
      <c r="I38" s="32">
        <v>0.28000000000000003</v>
      </c>
      <c r="J38" s="23"/>
      <c r="K38" s="24">
        <v>8706780</v>
      </c>
      <c r="L38" s="25">
        <f t="shared" si="4"/>
        <v>2656.7173287522846</v>
      </c>
      <c r="M38" s="27">
        <f t="shared" si="5"/>
        <v>3.4323309137309308</v>
      </c>
      <c r="N38" s="23"/>
      <c r="O38" s="25">
        <v>1139086</v>
      </c>
      <c r="P38" s="26">
        <f t="shared" si="6"/>
        <v>2.9832877437877241</v>
      </c>
      <c r="Q38" s="23"/>
      <c r="R38" s="25">
        <v>4850000</v>
      </c>
      <c r="S38" s="25">
        <f t="shared" si="0"/>
        <v>1827.4618813829804</v>
      </c>
      <c r="T38" s="27">
        <f t="shared" si="1"/>
        <v>1.9119358628097887</v>
      </c>
      <c r="U38" s="28">
        <f t="shared" si="2"/>
        <v>0.68786462963345807</v>
      </c>
      <c r="V38" s="23"/>
      <c r="W38" s="43">
        <f t="shared" si="7"/>
        <v>2.3609790327529954</v>
      </c>
    </row>
    <row r="39" spans="1:23">
      <c r="A39" s="1" t="s">
        <v>84</v>
      </c>
      <c r="B39" s="2" t="s">
        <v>85</v>
      </c>
      <c r="C39" s="21">
        <v>1739917530</v>
      </c>
      <c r="D39" s="22">
        <v>2584.0699999999997</v>
      </c>
      <c r="E39" s="23"/>
      <c r="F39" s="38">
        <v>21000470.440000001</v>
      </c>
      <c r="G39" s="38">
        <f t="shared" si="3"/>
        <v>8126.8968874682205</v>
      </c>
      <c r="H39" s="23"/>
      <c r="I39" s="32">
        <v>0.28000000000000003</v>
      </c>
      <c r="J39" s="23"/>
      <c r="K39" s="24">
        <v>6288251</v>
      </c>
      <c r="L39" s="25">
        <f t="shared" si="4"/>
        <v>2433.4677466167714</v>
      </c>
      <c r="M39" s="27">
        <f t="shared" si="5"/>
        <v>3.6141086526095294</v>
      </c>
      <c r="N39" s="23"/>
      <c r="O39" s="25">
        <v>939584</v>
      </c>
      <c r="P39" s="26">
        <f t="shared" si="6"/>
        <v>3.0740922530966168</v>
      </c>
      <c r="Q39" s="23"/>
      <c r="R39" s="25">
        <v>3780000</v>
      </c>
      <c r="S39" s="25">
        <f t="shared" si="0"/>
        <v>1826.414919100489</v>
      </c>
      <c r="T39" s="27">
        <f t="shared" si="1"/>
        <v>2.1725167629065729</v>
      </c>
      <c r="U39" s="28">
        <f t="shared" si="2"/>
        <v>0.75054001502166501</v>
      </c>
      <c r="V39" s="23"/>
      <c r="W39" s="43">
        <f t="shared" si="7"/>
        <v>2.7125331624194855</v>
      </c>
    </row>
    <row r="40" spans="1:23">
      <c r="A40" s="1" t="s">
        <v>86</v>
      </c>
      <c r="B40" s="2" t="s">
        <v>87</v>
      </c>
      <c r="C40" s="21">
        <v>2704549038</v>
      </c>
      <c r="D40" s="22">
        <v>3726.22</v>
      </c>
      <c r="E40" s="23"/>
      <c r="F40" s="38">
        <v>31694854.75</v>
      </c>
      <c r="G40" s="38">
        <f t="shared" si="3"/>
        <v>8505.9000139551608</v>
      </c>
      <c r="H40" s="23"/>
      <c r="I40" s="32">
        <v>0.28000000000000003</v>
      </c>
      <c r="J40" s="23"/>
      <c r="K40" s="24">
        <v>9462777</v>
      </c>
      <c r="L40" s="25">
        <f t="shared" si="4"/>
        <v>2539.5110863019363</v>
      </c>
      <c r="M40" s="27">
        <f t="shared" si="5"/>
        <v>3.4988372800951963</v>
      </c>
      <c r="N40" s="23"/>
      <c r="O40" s="25">
        <v>1303905</v>
      </c>
      <c r="P40" s="26">
        <f t="shared" si="6"/>
        <v>3.0167217844322924</v>
      </c>
      <c r="Q40" s="23"/>
      <c r="R40" s="25">
        <v>7400000</v>
      </c>
      <c r="S40" s="25">
        <f t="shared" si="0"/>
        <v>2335.8537606475197</v>
      </c>
      <c r="T40" s="27">
        <f t="shared" si="1"/>
        <v>2.7361308284771431</v>
      </c>
      <c r="U40" s="28">
        <f t="shared" si="2"/>
        <v>0.91980451404487285</v>
      </c>
      <c r="V40" s="23"/>
      <c r="W40" s="43">
        <f t="shared" si="7"/>
        <v>3.218246324140047</v>
      </c>
    </row>
    <row r="41" spans="1:23">
      <c r="A41" s="1" t="s">
        <v>88</v>
      </c>
      <c r="B41" s="2" t="s">
        <v>89</v>
      </c>
      <c r="C41" s="21">
        <v>566103273</v>
      </c>
      <c r="D41" s="22">
        <v>828.88</v>
      </c>
      <c r="E41" s="23"/>
      <c r="F41" s="38">
        <v>8694381.5500000007</v>
      </c>
      <c r="G41" s="38">
        <f t="shared" si="3"/>
        <v>10489.312747321688</v>
      </c>
      <c r="H41" s="23"/>
      <c r="I41" s="32">
        <v>0.28000000000000003</v>
      </c>
      <c r="J41" s="23"/>
      <c r="K41" s="24">
        <v>2341920</v>
      </c>
      <c r="L41" s="25">
        <f t="shared" si="4"/>
        <v>2825.402953382878</v>
      </c>
      <c r="M41" s="27">
        <f t="shared" si="5"/>
        <v>4.1369130186957959</v>
      </c>
      <c r="N41" s="23"/>
      <c r="O41" s="25">
        <v>453549</v>
      </c>
      <c r="P41" s="26">
        <f t="shared" si="6"/>
        <v>3.3357358808275253</v>
      </c>
      <c r="Q41" s="23"/>
      <c r="R41" s="25">
        <v>1056000</v>
      </c>
      <c r="S41" s="25">
        <f t="shared" si="0"/>
        <v>1821.1912460187241</v>
      </c>
      <c r="T41" s="27">
        <f t="shared" si="1"/>
        <v>1.8653840215476019</v>
      </c>
      <c r="U41" s="28">
        <f t="shared" si="2"/>
        <v>0.64457752613240415</v>
      </c>
      <c r="V41" s="23"/>
      <c r="W41" s="43">
        <f t="shared" si="7"/>
        <v>2.6665611594158718</v>
      </c>
    </row>
    <row r="42" spans="1:23">
      <c r="A42" s="1" t="s">
        <v>90</v>
      </c>
      <c r="B42" s="2" t="s">
        <v>91</v>
      </c>
      <c r="C42" s="21">
        <v>2230059819</v>
      </c>
      <c r="D42" s="22">
        <v>1094.28</v>
      </c>
      <c r="E42" s="23"/>
      <c r="F42" s="38">
        <v>9430232.129999999</v>
      </c>
      <c r="G42" s="38">
        <f t="shared" si="3"/>
        <v>8617.7506031363082</v>
      </c>
      <c r="H42" s="23"/>
      <c r="I42" s="32">
        <v>0.28000000000000003</v>
      </c>
      <c r="J42" s="23"/>
      <c r="K42" s="24">
        <v>2819768</v>
      </c>
      <c r="L42" s="25">
        <f t="shared" si="4"/>
        <v>2576.8249442555834</v>
      </c>
      <c r="M42" s="27">
        <f t="shared" si="5"/>
        <v>1.2644360370855146</v>
      </c>
      <c r="N42" s="23"/>
      <c r="O42" s="25">
        <v>0</v>
      </c>
      <c r="P42" s="26">
        <f t="shared" si="6"/>
        <v>1.2644360370855146</v>
      </c>
      <c r="Q42" s="23"/>
      <c r="R42" s="25">
        <v>2139000</v>
      </c>
      <c r="S42" s="25">
        <f t="shared" si="0"/>
        <v>1954.7099462660381</v>
      </c>
      <c r="T42" s="27">
        <f t="shared" si="1"/>
        <v>0.95916709577735315</v>
      </c>
      <c r="U42" s="28">
        <f t="shared" si="2"/>
        <v>0.75857304572574769</v>
      </c>
      <c r="V42" s="23"/>
      <c r="W42" s="43">
        <f t="shared" si="7"/>
        <v>0.95916709577735315</v>
      </c>
    </row>
    <row r="43" spans="1:23">
      <c r="A43" s="1" t="s">
        <v>92</v>
      </c>
      <c r="B43" s="2" t="s">
        <v>93</v>
      </c>
      <c r="C43" s="21">
        <v>1241660007</v>
      </c>
      <c r="D43" s="22">
        <v>2605.06</v>
      </c>
      <c r="E43" s="23"/>
      <c r="F43" s="38">
        <v>23087193.609999999</v>
      </c>
      <c r="G43" s="38">
        <f t="shared" si="3"/>
        <v>8862.4421740766047</v>
      </c>
      <c r="H43" s="23"/>
      <c r="I43" s="32">
        <v>0.28000000000000003</v>
      </c>
      <c r="J43" s="23"/>
      <c r="K43" s="24">
        <v>6936916</v>
      </c>
      <c r="L43" s="25">
        <f t="shared" si="4"/>
        <v>2662.8622757249354</v>
      </c>
      <c r="M43" s="27">
        <f t="shared" si="5"/>
        <v>5.586807951365385</v>
      </c>
      <c r="N43" s="23"/>
      <c r="O43" s="25">
        <v>1895047</v>
      </c>
      <c r="P43" s="26">
        <f t="shared" si="6"/>
        <v>4.0605874165036226</v>
      </c>
      <c r="Q43" s="23"/>
      <c r="R43" s="25">
        <v>3745358</v>
      </c>
      <c r="S43" s="25">
        <f t="shared" si="0"/>
        <v>2165.1727791298472</v>
      </c>
      <c r="T43" s="27">
        <f t="shared" si="1"/>
        <v>3.0164118831927555</v>
      </c>
      <c r="U43" s="28">
        <f t="shared" si="2"/>
        <v>0.81309979823887157</v>
      </c>
      <c r="V43" s="23"/>
      <c r="W43" s="43">
        <f t="shared" si="7"/>
        <v>4.5426324180545183</v>
      </c>
    </row>
    <row r="44" spans="1:23">
      <c r="A44" s="1" t="s">
        <v>94</v>
      </c>
      <c r="B44" s="2" t="s">
        <v>95</v>
      </c>
      <c r="C44" s="21">
        <v>3259298505.8000002</v>
      </c>
      <c r="D44" s="22">
        <v>893.58</v>
      </c>
      <c r="E44" s="23"/>
      <c r="F44" s="38">
        <v>7026479.2299999995</v>
      </c>
      <c r="G44" s="38">
        <f t="shared" si="3"/>
        <v>7863.2906175160579</v>
      </c>
      <c r="H44" s="23"/>
      <c r="I44" s="32">
        <v>0.28000000000000003</v>
      </c>
      <c r="J44" s="23"/>
      <c r="K44" s="24">
        <v>2111145</v>
      </c>
      <c r="L44" s="25">
        <f t="shared" si="4"/>
        <v>2362.569663600349</v>
      </c>
      <c r="M44" s="27">
        <f t="shared" si="5"/>
        <v>0.64772987078144784</v>
      </c>
      <c r="N44" s="23"/>
      <c r="O44" s="25">
        <v>0</v>
      </c>
      <c r="P44" s="26">
        <f t="shared" si="6"/>
        <v>0.64772987078144784</v>
      </c>
      <c r="Q44" s="23"/>
      <c r="R44" s="25">
        <v>2111145</v>
      </c>
      <c r="S44" s="25">
        <f t="shared" si="0"/>
        <v>2362.569663600349</v>
      </c>
      <c r="T44" s="27">
        <f t="shared" si="1"/>
        <v>0.64772987078144784</v>
      </c>
      <c r="U44" s="28">
        <f t="shared" si="2"/>
        <v>1</v>
      </c>
      <c r="V44" s="23"/>
      <c r="W44" s="43">
        <f t="shared" si="7"/>
        <v>0.64772987078144784</v>
      </c>
    </row>
    <row r="45" spans="1:23">
      <c r="A45" s="1" t="s">
        <v>96</v>
      </c>
      <c r="B45" s="2" t="s">
        <v>97</v>
      </c>
      <c r="C45" s="21">
        <v>6306254356</v>
      </c>
      <c r="D45" s="22">
        <v>10925.039999999999</v>
      </c>
      <c r="E45" s="23"/>
      <c r="F45" s="38">
        <v>102030057.98999999</v>
      </c>
      <c r="G45" s="38">
        <f t="shared" si="3"/>
        <v>9339.1015492849456</v>
      </c>
      <c r="H45" s="23"/>
      <c r="I45" s="32">
        <v>0.30759999999999998</v>
      </c>
      <c r="J45" s="23"/>
      <c r="K45" s="24">
        <v>33667545</v>
      </c>
      <c r="L45" s="25">
        <f t="shared" si="4"/>
        <v>3081.6861997759279</v>
      </c>
      <c r="M45" s="27">
        <f t="shared" si="5"/>
        <v>5.3387546869192608</v>
      </c>
      <c r="N45" s="23"/>
      <c r="O45" s="25">
        <v>7333758</v>
      </c>
      <c r="P45" s="26">
        <f t="shared" si="6"/>
        <v>4.1758206240040217</v>
      </c>
      <c r="Q45" s="23"/>
      <c r="R45" s="25">
        <v>20200000</v>
      </c>
      <c r="S45" s="25">
        <f t="shared" si="0"/>
        <v>2520.2432210774518</v>
      </c>
      <c r="T45" s="27">
        <f t="shared" si="1"/>
        <v>3.2031692443202813</v>
      </c>
      <c r="U45" s="28">
        <f t="shared" si="2"/>
        <v>0.81781306002561216</v>
      </c>
      <c r="V45" s="23"/>
      <c r="W45" s="43">
        <f t="shared" si="7"/>
        <v>4.3661033072355195</v>
      </c>
    </row>
    <row r="46" spans="1:23">
      <c r="A46" s="1" t="s">
        <v>98</v>
      </c>
      <c r="B46" s="2" t="s">
        <v>99</v>
      </c>
      <c r="C46" s="21">
        <v>352435795</v>
      </c>
      <c r="D46" s="22">
        <v>613.59999999999991</v>
      </c>
      <c r="E46" s="23"/>
      <c r="F46" s="38">
        <v>5202792.62</v>
      </c>
      <c r="G46" s="38">
        <f t="shared" si="3"/>
        <v>8479.1274771838343</v>
      </c>
      <c r="H46" s="23"/>
      <c r="I46" s="32">
        <v>0.28000000000000003</v>
      </c>
      <c r="J46" s="23"/>
      <c r="K46" s="24">
        <v>1531520</v>
      </c>
      <c r="L46" s="25">
        <f t="shared" si="4"/>
        <v>2495.9582790091267</v>
      </c>
      <c r="M46" s="27">
        <f t="shared" si="5"/>
        <v>4.3455290913342104</v>
      </c>
      <c r="N46" s="23"/>
      <c r="O46" s="25">
        <v>319272</v>
      </c>
      <c r="P46" s="26">
        <f t="shared" si="6"/>
        <v>3.4396279186113885</v>
      </c>
      <c r="Q46" s="23"/>
      <c r="R46" s="25">
        <v>950000</v>
      </c>
      <c r="S46" s="25">
        <f t="shared" si="0"/>
        <v>2068.5658409387224</v>
      </c>
      <c r="T46" s="27">
        <f t="shared" si="1"/>
        <v>2.6955264291471872</v>
      </c>
      <c r="U46" s="28">
        <f t="shared" si="2"/>
        <v>0.82876619306310073</v>
      </c>
      <c r="V46" s="23"/>
      <c r="W46" s="43">
        <f t="shared" si="7"/>
        <v>3.6014276018700087</v>
      </c>
    </row>
    <row r="47" spans="1:23">
      <c r="A47" s="1" t="s">
        <v>100</v>
      </c>
      <c r="B47" s="2" t="s">
        <v>101</v>
      </c>
      <c r="C47" s="21">
        <v>1040270385</v>
      </c>
      <c r="D47" s="22">
        <v>1105.56</v>
      </c>
      <c r="E47" s="23"/>
      <c r="F47" s="38">
        <v>6716149.5600000005</v>
      </c>
      <c r="G47" s="38">
        <f t="shared" si="3"/>
        <v>6074.884728101596</v>
      </c>
      <c r="H47" s="23"/>
      <c r="I47" s="32">
        <v>0.37430000000000002</v>
      </c>
      <c r="J47" s="23"/>
      <c r="K47" s="24">
        <v>3776093</v>
      </c>
      <c r="L47" s="25">
        <f t="shared" si="4"/>
        <v>3415.547776692355</v>
      </c>
      <c r="M47" s="27">
        <f t="shared" si="5"/>
        <v>3.6299149283193328</v>
      </c>
      <c r="N47" s="23"/>
      <c r="O47" s="25">
        <v>94644</v>
      </c>
      <c r="P47" s="26">
        <f t="shared" si="6"/>
        <v>3.5389347357033527</v>
      </c>
      <c r="Q47" s="23"/>
      <c r="R47" s="25">
        <v>2380000</v>
      </c>
      <c r="S47" s="25">
        <f t="shared" si="0"/>
        <v>2238.3624588443868</v>
      </c>
      <c r="T47" s="27">
        <f t="shared" si="1"/>
        <v>2.2878667261108272</v>
      </c>
      <c r="U47" s="28">
        <f t="shared" si="2"/>
        <v>0.65534508816387727</v>
      </c>
      <c r="V47" s="23"/>
      <c r="W47" s="43">
        <f t="shared" si="7"/>
        <v>2.3788469187268078</v>
      </c>
    </row>
    <row r="48" spans="1:23">
      <c r="A48" s="1" t="s">
        <v>102</v>
      </c>
      <c r="B48" s="2" t="s">
        <v>103</v>
      </c>
      <c r="C48" s="21">
        <v>117444366</v>
      </c>
      <c r="D48" s="22">
        <v>172.41</v>
      </c>
      <c r="E48" s="23"/>
      <c r="F48" s="38">
        <v>2132562.14</v>
      </c>
      <c r="G48" s="38">
        <f t="shared" si="3"/>
        <v>12369.132532915724</v>
      </c>
      <c r="H48" s="23"/>
      <c r="I48" s="32">
        <v>0.3135</v>
      </c>
      <c r="J48" s="23"/>
      <c r="K48" s="24">
        <v>717181</v>
      </c>
      <c r="L48" s="25">
        <f t="shared" si="4"/>
        <v>4159.7413143089152</v>
      </c>
      <c r="M48" s="27">
        <f t="shared" si="5"/>
        <v>6.106559424059558</v>
      </c>
      <c r="N48" s="23"/>
      <c r="O48" s="25">
        <v>171469</v>
      </c>
      <c r="P48" s="26">
        <f t="shared" si="6"/>
        <v>4.6465575028094577</v>
      </c>
      <c r="Q48" s="23"/>
      <c r="R48" s="25">
        <v>463179</v>
      </c>
      <c r="S48" s="25">
        <f t="shared" si="0"/>
        <v>3681.0393828664232</v>
      </c>
      <c r="T48" s="27">
        <f t="shared" si="1"/>
        <v>3.943816257648324</v>
      </c>
      <c r="U48" s="28">
        <f t="shared" si="2"/>
        <v>0.88492026420108727</v>
      </c>
      <c r="V48" s="23"/>
      <c r="W48" s="43">
        <f t="shared" si="7"/>
        <v>5.4038181788984243</v>
      </c>
    </row>
    <row r="49" spans="1:23">
      <c r="A49" s="1" t="s">
        <v>104</v>
      </c>
      <c r="B49" s="2" t="s">
        <v>105</v>
      </c>
      <c r="C49" s="21">
        <v>100798300</v>
      </c>
      <c r="D49" s="22">
        <v>178.59</v>
      </c>
      <c r="E49" s="23"/>
      <c r="F49" s="38">
        <v>3055304.39</v>
      </c>
      <c r="G49" s="38">
        <f t="shared" si="3"/>
        <v>17107.925359762587</v>
      </c>
      <c r="H49" s="23"/>
      <c r="I49" s="32">
        <v>0.28000000000000003</v>
      </c>
      <c r="J49" s="23"/>
      <c r="K49" s="24">
        <v>853826</v>
      </c>
      <c r="L49" s="25">
        <f t="shared" si="4"/>
        <v>4780.9283834481212</v>
      </c>
      <c r="M49" s="27">
        <f t="shared" si="5"/>
        <v>8.4706388897431815</v>
      </c>
      <c r="N49" s="23"/>
      <c r="O49" s="25">
        <v>299192</v>
      </c>
      <c r="P49" s="26">
        <f t="shared" si="6"/>
        <v>5.5024142272240697</v>
      </c>
      <c r="Q49" s="23"/>
      <c r="R49" s="25">
        <v>85000</v>
      </c>
      <c r="S49" s="25">
        <f t="shared" si="0"/>
        <v>2151.2514698471359</v>
      </c>
      <c r="T49" s="27">
        <f t="shared" si="1"/>
        <v>0.84326819003891929</v>
      </c>
      <c r="U49" s="28">
        <f t="shared" si="2"/>
        <v>0.4499652153951742</v>
      </c>
      <c r="V49" s="23"/>
      <c r="W49" s="43">
        <f t="shared" si="7"/>
        <v>3.8114928525580289</v>
      </c>
    </row>
    <row r="50" spans="1:23" ht="31.2">
      <c r="A50" s="1" t="s">
        <v>106</v>
      </c>
      <c r="B50" s="2" t="s">
        <v>107</v>
      </c>
      <c r="C50" s="21">
        <v>629371317</v>
      </c>
      <c r="D50" s="22">
        <v>880.01</v>
      </c>
      <c r="E50" s="23"/>
      <c r="F50" s="38">
        <v>6861251.4700000007</v>
      </c>
      <c r="G50" s="38">
        <f t="shared" si="3"/>
        <v>7796.788070590108</v>
      </c>
      <c r="H50" s="23"/>
      <c r="I50" s="32">
        <v>0.31069999999999998</v>
      </c>
      <c r="J50" s="23"/>
      <c r="K50" s="24">
        <v>2322304</v>
      </c>
      <c r="L50" s="25">
        <f t="shared" si="4"/>
        <v>2638.9518300928398</v>
      </c>
      <c r="M50" s="27">
        <f t="shared" si="5"/>
        <v>3.6898789907834328</v>
      </c>
      <c r="N50" s="23"/>
      <c r="O50" s="25">
        <v>249178</v>
      </c>
      <c r="P50" s="26">
        <f t="shared" si="6"/>
        <v>3.2939632677921988</v>
      </c>
      <c r="Q50" s="23"/>
      <c r="R50" s="25">
        <v>1975000</v>
      </c>
      <c r="S50" s="25">
        <f t="shared" si="0"/>
        <v>2527.4462790195566</v>
      </c>
      <c r="T50" s="27">
        <f t="shared" si="1"/>
        <v>3.1380521270244031</v>
      </c>
      <c r="U50" s="28">
        <f t="shared" si="2"/>
        <v>0.9577462726671444</v>
      </c>
      <c r="V50" s="23"/>
      <c r="W50" s="43">
        <f t="shared" si="7"/>
        <v>3.5339678500156371</v>
      </c>
    </row>
    <row r="51" spans="1:23">
      <c r="A51" s="1" t="s">
        <v>108</v>
      </c>
      <c r="B51" s="2" t="s">
        <v>109</v>
      </c>
      <c r="C51" s="21">
        <v>1167001208</v>
      </c>
      <c r="D51" s="22">
        <v>2674.0099999999998</v>
      </c>
      <c r="E51" s="23"/>
      <c r="F51" s="38">
        <v>21411108.27</v>
      </c>
      <c r="G51" s="38">
        <f t="shared" si="3"/>
        <v>8007.1160055497176</v>
      </c>
      <c r="H51" s="23"/>
      <c r="I51" s="32">
        <v>0.28000000000000003</v>
      </c>
      <c r="J51" s="23"/>
      <c r="K51" s="24">
        <v>6383670</v>
      </c>
      <c r="L51" s="25">
        <f t="shared" si="4"/>
        <v>2387.3022165212546</v>
      </c>
      <c r="M51" s="27">
        <f t="shared" si="5"/>
        <v>5.4701485793149232</v>
      </c>
      <c r="N51" s="23"/>
      <c r="O51" s="25">
        <v>1713204</v>
      </c>
      <c r="P51" s="26">
        <f t="shared" si="6"/>
        <v>4.0021089678255075</v>
      </c>
      <c r="Q51" s="23"/>
      <c r="R51" s="25">
        <v>2400000</v>
      </c>
      <c r="S51" s="25">
        <f t="shared" si="0"/>
        <v>1538.2156386849715</v>
      </c>
      <c r="T51" s="27">
        <f t="shared" si="1"/>
        <v>2.0565531411172282</v>
      </c>
      <c r="U51" s="28">
        <f t="shared" si="2"/>
        <v>0.64433217882503324</v>
      </c>
      <c r="V51" s="23"/>
      <c r="W51" s="43">
        <f t="shared" si="7"/>
        <v>3.5245927526066452</v>
      </c>
    </row>
    <row r="52" spans="1:23">
      <c r="A52" s="1" t="s">
        <v>110</v>
      </c>
      <c r="B52" s="2" t="s">
        <v>111</v>
      </c>
      <c r="C52" s="21">
        <v>579750674</v>
      </c>
      <c r="D52" s="22">
        <v>616.89</v>
      </c>
      <c r="E52" s="23"/>
      <c r="F52" s="38">
        <v>6550009.7800000003</v>
      </c>
      <c r="G52" s="38">
        <f t="shared" si="3"/>
        <v>10617.792118530046</v>
      </c>
      <c r="H52" s="23"/>
      <c r="I52" s="32">
        <v>0.28000000000000003</v>
      </c>
      <c r="J52" s="23"/>
      <c r="K52" s="24">
        <v>1968618</v>
      </c>
      <c r="L52" s="25">
        <f t="shared" si="4"/>
        <v>3191.1977824247438</v>
      </c>
      <c r="M52" s="27">
        <f t="shared" si="5"/>
        <v>3.3956286526024808</v>
      </c>
      <c r="N52" s="23"/>
      <c r="O52" s="25">
        <v>249845</v>
      </c>
      <c r="P52" s="26">
        <f t="shared" si="6"/>
        <v>2.964676156633498</v>
      </c>
      <c r="Q52" s="23"/>
      <c r="R52" s="25">
        <v>1455000</v>
      </c>
      <c r="S52" s="25">
        <f t="shared" si="0"/>
        <v>2763.6126375853069</v>
      </c>
      <c r="T52" s="27">
        <f t="shared" si="1"/>
        <v>2.5096995402544371</v>
      </c>
      <c r="U52" s="28">
        <f t="shared" si="2"/>
        <v>0.86601107985398895</v>
      </c>
      <c r="V52" s="23"/>
      <c r="W52" s="43">
        <f t="shared" si="7"/>
        <v>2.9406520362234199</v>
      </c>
    </row>
    <row r="53" spans="1:23">
      <c r="A53" s="1" t="s">
        <v>112</v>
      </c>
      <c r="B53" s="2" t="s">
        <v>113</v>
      </c>
      <c r="C53" s="21">
        <v>503371138</v>
      </c>
      <c r="D53" s="22">
        <v>555.54</v>
      </c>
      <c r="E53" s="23"/>
      <c r="F53" s="38">
        <v>3282564.88</v>
      </c>
      <c r="G53" s="38">
        <f t="shared" si="3"/>
        <v>5908.7822299024374</v>
      </c>
      <c r="H53" s="23"/>
      <c r="I53" s="32">
        <v>0.33150000000000002</v>
      </c>
      <c r="J53" s="23"/>
      <c r="K53" s="24">
        <v>1577754</v>
      </c>
      <c r="L53" s="25">
        <f t="shared" si="4"/>
        <v>2840.0367210281888</v>
      </c>
      <c r="M53" s="27">
        <f t="shared" si="5"/>
        <v>3.1343751774659756</v>
      </c>
      <c r="N53" s="23"/>
      <c r="O53" s="25">
        <v>28686</v>
      </c>
      <c r="P53" s="26">
        <f t="shared" si="6"/>
        <v>3.0773874047581966</v>
      </c>
      <c r="Q53" s="23"/>
      <c r="R53" s="25">
        <v>1200000</v>
      </c>
      <c r="S53" s="25">
        <f t="shared" si="0"/>
        <v>2211.6967275083703</v>
      </c>
      <c r="T53" s="27">
        <f t="shared" si="1"/>
        <v>2.3839269068303235</v>
      </c>
      <c r="U53" s="28">
        <f t="shared" si="2"/>
        <v>0.77875638407508396</v>
      </c>
      <c r="V53" s="23"/>
      <c r="W53" s="43">
        <f t="shared" si="7"/>
        <v>2.4409146795381025</v>
      </c>
    </row>
    <row r="54" spans="1:23">
      <c r="A54" s="1" t="s">
        <v>114</v>
      </c>
      <c r="B54" s="2" t="s">
        <v>115</v>
      </c>
      <c r="C54" s="21">
        <v>154083776</v>
      </c>
      <c r="D54" s="22">
        <v>317.94</v>
      </c>
      <c r="E54" s="23"/>
      <c r="F54" s="38">
        <v>1443514.55</v>
      </c>
      <c r="G54" s="38">
        <f t="shared" si="3"/>
        <v>4540.2105743221991</v>
      </c>
      <c r="H54" s="23"/>
      <c r="I54" s="32">
        <v>0.374</v>
      </c>
      <c r="J54" s="23"/>
      <c r="K54" s="24">
        <v>1022636</v>
      </c>
      <c r="L54" s="25">
        <f t="shared" si="4"/>
        <v>3216.4433540919672</v>
      </c>
      <c r="M54" s="27">
        <f t="shared" si="5"/>
        <v>6.636883042118594</v>
      </c>
      <c r="N54" s="23"/>
      <c r="O54" s="25">
        <v>187550</v>
      </c>
      <c r="P54" s="26">
        <f t="shared" si="6"/>
        <v>5.4196880533353493</v>
      </c>
      <c r="Q54" s="23"/>
      <c r="R54" s="25">
        <v>560000</v>
      </c>
      <c r="S54" s="25">
        <f t="shared" si="0"/>
        <v>2351.2297917846136</v>
      </c>
      <c r="T54" s="27">
        <f t="shared" si="1"/>
        <v>3.6343865300912666</v>
      </c>
      <c r="U54" s="28">
        <f t="shared" si="2"/>
        <v>0.73100301573580428</v>
      </c>
      <c r="V54" s="23"/>
      <c r="W54" s="43">
        <f t="shared" si="7"/>
        <v>4.8515815188745117</v>
      </c>
    </row>
    <row r="55" spans="1:23">
      <c r="A55" s="1" t="s">
        <v>116</v>
      </c>
      <c r="B55" s="2" t="s">
        <v>117</v>
      </c>
      <c r="C55" s="21">
        <v>195440486</v>
      </c>
      <c r="D55" s="22">
        <v>175.04</v>
      </c>
      <c r="E55" s="23"/>
      <c r="F55" s="38">
        <v>2366973.41</v>
      </c>
      <c r="G55" s="38">
        <f t="shared" si="3"/>
        <v>13522.471492230348</v>
      </c>
      <c r="H55" s="23"/>
      <c r="I55" s="32">
        <v>0.30790000000000001</v>
      </c>
      <c r="J55" s="23"/>
      <c r="K55" s="24">
        <v>781794</v>
      </c>
      <c r="L55" s="25">
        <f t="shared" si="4"/>
        <v>4466.3734003656309</v>
      </c>
      <c r="M55" s="27">
        <f t="shared" si="5"/>
        <v>4.0001640192401071</v>
      </c>
      <c r="N55" s="23"/>
      <c r="O55" s="25">
        <v>107874</v>
      </c>
      <c r="P55" s="26">
        <f t="shared" si="6"/>
        <v>3.4482108277196977</v>
      </c>
      <c r="Q55" s="23"/>
      <c r="R55" s="25">
        <v>398281</v>
      </c>
      <c r="S55" s="25">
        <f t="shared" si="0"/>
        <v>2891.653336380256</v>
      </c>
      <c r="T55" s="27">
        <f t="shared" si="1"/>
        <v>2.0378633319608102</v>
      </c>
      <c r="U55" s="28">
        <f t="shared" si="2"/>
        <v>0.64742758322524863</v>
      </c>
      <c r="V55" s="23"/>
      <c r="W55" s="43">
        <f t="shared" si="7"/>
        <v>2.5898165234812196</v>
      </c>
    </row>
    <row r="56" spans="1:23">
      <c r="A56" s="1" t="s">
        <v>118</v>
      </c>
      <c r="B56" s="2" t="s">
        <v>119</v>
      </c>
      <c r="C56" s="21">
        <v>2363998955.0300002</v>
      </c>
      <c r="D56" s="22">
        <v>1025.3</v>
      </c>
      <c r="E56" s="23"/>
      <c r="F56" s="38">
        <v>8220342.2999999998</v>
      </c>
      <c r="G56" s="38">
        <f t="shared" si="3"/>
        <v>8017.4995611040677</v>
      </c>
      <c r="H56" s="23"/>
      <c r="I56" s="32">
        <v>0.28000000000000003</v>
      </c>
      <c r="J56" s="23"/>
      <c r="K56" s="24">
        <v>2472639</v>
      </c>
      <c r="L56" s="25">
        <f t="shared" si="4"/>
        <v>2411.6248902760167</v>
      </c>
      <c r="M56" s="27">
        <f t="shared" si="5"/>
        <v>1.0459560461051984</v>
      </c>
      <c r="N56" s="23"/>
      <c r="O56" s="25">
        <v>0</v>
      </c>
      <c r="P56" s="26">
        <f t="shared" si="6"/>
        <v>1.0459560461051984</v>
      </c>
      <c r="Q56" s="23"/>
      <c r="R56" s="25">
        <v>2179619</v>
      </c>
      <c r="S56" s="25">
        <f t="shared" si="0"/>
        <v>2125.8353652589485</v>
      </c>
      <c r="T56" s="27">
        <f t="shared" si="1"/>
        <v>0.92200506068850596</v>
      </c>
      <c r="U56" s="28">
        <f t="shared" si="2"/>
        <v>0.88149503425287723</v>
      </c>
      <c r="V56" s="23"/>
      <c r="W56" s="43">
        <f t="shared" si="7"/>
        <v>0.92200506068850596</v>
      </c>
    </row>
    <row r="57" spans="1:23">
      <c r="A57" s="1" t="s">
        <v>120</v>
      </c>
      <c r="B57" s="2" t="s">
        <v>121</v>
      </c>
      <c r="C57" s="21">
        <v>384252712</v>
      </c>
      <c r="D57" s="22">
        <v>355.65999999999997</v>
      </c>
      <c r="E57" s="23"/>
      <c r="F57" s="38">
        <v>3390237.5700000003</v>
      </c>
      <c r="G57" s="38">
        <f t="shared" si="3"/>
        <v>9532.2430692234175</v>
      </c>
      <c r="H57" s="23"/>
      <c r="I57" s="32">
        <v>0.28000000000000003</v>
      </c>
      <c r="J57" s="23"/>
      <c r="K57" s="24">
        <v>1024173</v>
      </c>
      <c r="L57" s="25">
        <f t="shared" si="4"/>
        <v>2879.6406680537593</v>
      </c>
      <c r="M57" s="27">
        <f t="shared" si="5"/>
        <v>2.6653631009375935</v>
      </c>
      <c r="N57" s="23"/>
      <c r="O57" s="25">
        <v>25355</v>
      </c>
      <c r="P57" s="26">
        <f t="shared" si="6"/>
        <v>2.599377880252931</v>
      </c>
      <c r="Q57" s="23"/>
      <c r="R57" s="25">
        <v>387276</v>
      </c>
      <c r="S57" s="25">
        <f t="shared" si="0"/>
        <v>1160.1838834842265</v>
      </c>
      <c r="T57" s="27">
        <f t="shared" si="1"/>
        <v>1.0078679678908811</v>
      </c>
      <c r="U57" s="28">
        <f t="shared" si="2"/>
        <v>0.4028918942405238</v>
      </c>
      <c r="V57" s="23"/>
      <c r="W57" s="43">
        <f t="shared" si="7"/>
        <v>1.0738531885755436</v>
      </c>
    </row>
    <row r="58" spans="1:23">
      <c r="A58" s="1" t="s">
        <v>122</v>
      </c>
      <c r="B58" s="2" t="s">
        <v>123</v>
      </c>
      <c r="C58" s="21">
        <v>216787404</v>
      </c>
      <c r="D58" s="22">
        <v>103.87</v>
      </c>
      <c r="E58" s="23"/>
      <c r="F58" s="38">
        <v>2025626.03</v>
      </c>
      <c r="G58" s="38">
        <f t="shared" si="3"/>
        <v>19501.550303263695</v>
      </c>
      <c r="H58" s="23"/>
      <c r="I58" s="32">
        <v>0.34420000000000001</v>
      </c>
      <c r="J58" s="23"/>
      <c r="K58" s="24">
        <v>748094</v>
      </c>
      <c r="L58" s="25">
        <f t="shared" si="4"/>
        <v>7202.2143063444692</v>
      </c>
      <c r="M58" s="27">
        <f t="shared" si="5"/>
        <v>3.4508185724665075</v>
      </c>
      <c r="N58" s="23"/>
      <c r="O58" s="25">
        <v>29691</v>
      </c>
      <c r="P58" s="26">
        <f t="shared" si="6"/>
        <v>3.3138595081843407</v>
      </c>
      <c r="Q58" s="23"/>
      <c r="R58" s="25">
        <v>315000</v>
      </c>
      <c r="S58" s="25">
        <f t="shared" si="0"/>
        <v>3318.4846442668718</v>
      </c>
      <c r="T58" s="27">
        <f t="shared" si="1"/>
        <v>1.4530364504018876</v>
      </c>
      <c r="U58" s="28">
        <f t="shared" si="2"/>
        <v>0.4607589420580836</v>
      </c>
      <c r="V58" s="23"/>
      <c r="W58" s="43">
        <f t="shared" si="7"/>
        <v>1.5899955146840543</v>
      </c>
    </row>
    <row r="59" spans="1:23">
      <c r="A59" s="1" t="s">
        <v>124</v>
      </c>
      <c r="B59" s="2" t="s">
        <v>125</v>
      </c>
      <c r="C59" s="21">
        <v>112192510</v>
      </c>
      <c r="D59" s="22">
        <v>216.52</v>
      </c>
      <c r="E59" s="23"/>
      <c r="F59" s="38">
        <v>2566616.48</v>
      </c>
      <c r="G59" s="38">
        <f t="shared" si="3"/>
        <v>11853.946425272492</v>
      </c>
      <c r="H59" s="23"/>
      <c r="I59" s="32">
        <v>0.28000000000000003</v>
      </c>
      <c r="J59" s="23"/>
      <c r="K59" s="24">
        <v>747427</v>
      </c>
      <c r="L59" s="25">
        <f t="shared" si="4"/>
        <v>3451.9998152595604</v>
      </c>
      <c r="M59" s="27">
        <f t="shared" si="5"/>
        <v>6.6620044421860252</v>
      </c>
      <c r="N59" s="23"/>
      <c r="O59" s="25">
        <v>231566</v>
      </c>
      <c r="P59" s="26">
        <f t="shared" si="6"/>
        <v>4.5979985651448567</v>
      </c>
      <c r="Q59" s="23"/>
      <c r="R59" s="25">
        <v>130000</v>
      </c>
      <c r="S59" s="25">
        <f t="shared" si="0"/>
        <v>1669.8965453537778</v>
      </c>
      <c r="T59" s="27">
        <f t="shared" si="1"/>
        <v>1.1587226277404792</v>
      </c>
      <c r="U59" s="28">
        <f t="shared" si="2"/>
        <v>0.48374757668641888</v>
      </c>
      <c r="V59" s="23"/>
      <c r="W59" s="43">
        <f t="shared" si="7"/>
        <v>3.2227285047816472</v>
      </c>
    </row>
    <row r="60" spans="1:23">
      <c r="A60" s="1" t="s">
        <v>126</v>
      </c>
      <c r="B60" s="2" t="s">
        <v>127</v>
      </c>
      <c r="C60" s="21">
        <v>381691143</v>
      </c>
      <c r="D60" s="22">
        <v>293.63</v>
      </c>
      <c r="E60" s="23"/>
      <c r="F60" s="38">
        <v>3259686.23</v>
      </c>
      <c r="G60" s="38">
        <f t="shared" si="3"/>
        <v>11101.339202397576</v>
      </c>
      <c r="H60" s="23"/>
      <c r="I60" s="32">
        <v>0.28000000000000003</v>
      </c>
      <c r="J60" s="23"/>
      <c r="K60" s="24">
        <v>979091</v>
      </c>
      <c r="L60" s="25">
        <f t="shared" si="4"/>
        <v>3334.437898034942</v>
      </c>
      <c r="M60" s="27">
        <f t="shared" si="5"/>
        <v>2.5651394274034804</v>
      </c>
      <c r="N60" s="23"/>
      <c r="O60" s="25">
        <v>6105</v>
      </c>
      <c r="P60" s="26">
        <f t="shared" si="6"/>
        <v>2.5491448199519788</v>
      </c>
      <c r="Q60" s="23"/>
      <c r="R60" s="25">
        <v>390000</v>
      </c>
      <c r="S60" s="25">
        <f t="shared" si="0"/>
        <v>1348.993631440929</v>
      </c>
      <c r="T60" s="27">
        <f t="shared" si="1"/>
        <v>1.0217685349853665</v>
      </c>
      <c r="U60" s="28">
        <f t="shared" si="2"/>
        <v>0.40456402928839097</v>
      </c>
      <c r="V60" s="23"/>
      <c r="W60" s="43">
        <f t="shared" si="7"/>
        <v>1.0377631424368683</v>
      </c>
    </row>
    <row r="61" spans="1:23">
      <c r="A61" s="1" t="s">
        <v>128</v>
      </c>
      <c r="B61" s="2" t="s">
        <v>129</v>
      </c>
      <c r="C61" s="21">
        <v>103471984.5</v>
      </c>
      <c r="D61" s="22">
        <v>112.72</v>
      </c>
      <c r="E61" s="23"/>
      <c r="F61" s="38">
        <v>365654.69</v>
      </c>
      <c r="G61" s="38">
        <f t="shared" si="3"/>
        <v>3243.920244854507</v>
      </c>
      <c r="H61" s="23"/>
      <c r="I61" s="32">
        <v>0.37440000000000001</v>
      </c>
      <c r="J61" s="23"/>
      <c r="K61" s="24">
        <v>349330</v>
      </c>
      <c r="L61" s="25">
        <f t="shared" si="4"/>
        <v>3099.0951029098651</v>
      </c>
      <c r="M61" s="27">
        <f t="shared" si="5"/>
        <v>3.3760829241658161</v>
      </c>
      <c r="N61" s="23"/>
      <c r="O61" s="25">
        <v>0</v>
      </c>
      <c r="P61" s="26">
        <f t="shared" si="6"/>
        <v>3.3760829241658161</v>
      </c>
      <c r="Q61" s="23"/>
      <c r="R61" s="25">
        <v>180000</v>
      </c>
      <c r="S61" s="25">
        <f t="shared" si="0"/>
        <v>1596.8772178850249</v>
      </c>
      <c r="T61" s="27">
        <f t="shared" si="1"/>
        <v>1.7396013120826923</v>
      </c>
      <c r="U61" s="28">
        <f t="shared" si="2"/>
        <v>0.51527209229095694</v>
      </c>
      <c r="V61" s="23"/>
      <c r="W61" s="43">
        <f t="shared" si="7"/>
        <v>1.7396013120826923</v>
      </c>
    </row>
    <row r="62" spans="1:23">
      <c r="A62" s="1" t="s">
        <v>130</v>
      </c>
      <c r="B62" s="2" t="s">
        <v>131</v>
      </c>
      <c r="C62" s="21">
        <v>396408253</v>
      </c>
      <c r="D62" s="22">
        <v>455.57</v>
      </c>
      <c r="E62" s="23"/>
      <c r="F62" s="38">
        <v>4685394.51</v>
      </c>
      <c r="G62" s="38">
        <f t="shared" si="3"/>
        <v>10284.686239216804</v>
      </c>
      <c r="H62" s="23"/>
      <c r="I62" s="32">
        <v>0.28000000000000003</v>
      </c>
      <c r="J62" s="23"/>
      <c r="K62" s="24">
        <v>1413681</v>
      </c>
      <c r="L62" s="25">
        <f t="shared" si="4"/>
        <v>3103.1038040257263</v>
      </c>
      <c r="M62" s="27">
        <f t="shared" si="5"/>
        <v>3.5662249443631038</v>
      </c>
      <c r="N62" s="23"/>
      <c r="O62" s="25">
        <v>204560</v>
      </c>
      <c r="P62" s="26">
        <f t="shared" si="6"/>
        <v>3.0501912885249642</v>
      </c>
      <c r="Q62" s="23"/>
      <c r="R62" s="25">
        <v>1186359</v>
      </c>
      <c r="S62" s="25">
        <f t="shared" si="0"/>
        <v>3053.1400223895339</v>
      </c>
      <c r="T62" s="27">
        <f t="shared" si="1"/>
        <v>2.9927706878494278</v>
      </c>
      <c r="U62" s="28">
        <f t="shared" si="2"/>
        <v>0.98389877207092691</v>
      </c>
      <c r="V62" s="23"/>
      <c r="W62" s="43">
        <f t="shared" si="7"/>
        <v>3.5088043436875669</v>
      </c>
    </row>
    <row r="63" spans="1:23">
      <c r="A63" s="1" t="s">
        <v>132</v>
      </c>
      <c r="B63" s="2" t="s">
        <v>133</v>
      </c>
      <c r="C63" s="21">
        <v>236759810</v>
      </c>
      <c r="D63" s="22">
        <v>567.73</v>
      </c>
      <c r="E63" s="23"/>
      <c r="F63" s="38">
        <v>5040779.7600000007</v>
      </c>
      <c r="G63" s="38">
        <f t="shared" si="3"/>
        <v>8878.8328254628086</v>
      </c>
      <c r="H63" s="23"/>
      <c r="I63" s="32">
        <v>0.3221</v>
      </c>
      <c r="J63" s="23"/>
      <c r="K63" s="24">
        <v>1741718</v>
      </c>
      <c r="L63" s="25">
        <f t="shared" si="4"/>
        <v>3067.8632448523063</v>
      </c>
      <c r="M63" s="27">
        <f t="shared" si="5"/>
        <v>7.3564765911917229</v>
      </c>
      <c r="N63" s="23"/>
      <c r="O63" s="25">
        <v>457015</v>
      </c>
      <c r="P63" s="26">
        <f t="shared" si="6"/>
        <v>5.4261869867187338</v>
      </c>
      <c r="Q63" s="23"/>
      <c r="R63" s="25">
        <v>945000</v>
      </c>
      <c r="S63" s="25">
        <f t="shared" si="0"/>
        <v>2469.5101544748381</v>
      </c>
      <c r="T63" s="27">
        <f t="shared" si="1"/>
        <v>3.9913868827652808</v>
      </c>
      <c r="U63" s="28">
        <f t="shared" si="2"/>
        <v>0.80496096382996563</v>
      </c>
      <c r="V63" s="23"/>
      <c r="W63" s="43">
        <f t="shared" si="7"/>
        <v>5.921676487238269</v>
      </c>
    </row>
    <row r="64" spans="1:23">
      <c r="A64" s="1" t="s">
        <v>134</v>
      </c>
      <c r="B64" s="2" t="s">
        <v>135</v>
      </c>
      <c r="C64" s="21">
        <v>535558113</v>
      </c>
      <c r="D64" s="22">
        <v>479.53</v>
      </c>
      <c r="E64" s="23"/>
      <c r="F64" s="38">
        <v>4659486.4399999995</v>
      </c>
      <c r="G64" s="38">
        <f t="shared" si="3"/>
        <v>9716.7777615581927</v>
      </c>
      <c r="H64" s="23"/>
      <c r="I64" s="32">
        <v>0.28000000000000003</v>
      </c>
      <c r="J64" s="23"/>
      <c r="K64" s="24">
        <v>1392113</v>
      </c>
      <c r="L64" s="25">
        <f t="shared" si="4"/>
        <v>2903.0780138885993</v>
      </c>
      <c r="M64" s="27">
        <f t="shared" si="5"/>
        <v>2.5993687075374394</v>
      </c>
      <c r="N64" s="23"/>
      <c r="O64" s="25">
        <v>17669</v>
      </c>
      <c r="P64" s="26">
        <f t="shared" si="6"/>
        <v>2.5663769563696253</v>
      </c>
      <c r="Q64" s="23"/>
      <c r="R64" s="25">
        <v>1097596</v>
      </c>
      <c r="S64" s="25">
        <f t="shared" si="0"/>
        <v>2325.746043000438</v>
      </c>
      <c r="T64" s="27">
        <f t="shared" si="1"/>
        <v>2.0494433253035229</v>
      </c>
      <c r="U64" s="28">
        <f t="shared" si="2"/>
        <v>0.8011310863414105</v>
      </c>
      <c r="V64" s="23"/>
      <c r="W64" s="43">
        <f t="shared" si="7"/>
        <v>2.0824350764713371</v>
      </c>
    </row>
    <row r="65" spans="1:23">
      <c r="A65" s="1" t="s">
        <v>136</v>
      </c>
      <c r="B65" s="2" t="s">
        <v>137</v>
      </c>
      <c r="C65" s="21">
        <v>880462168</v>
      </c>
      <c r="D65" s="22">
        <v>2441.8599999999997</v>
      </c>
      <c r="E65" s="23"/>
      <c r="F65" s="38">
        <v>20988313.100000001</v>
      </c>
      <c r="G65" s="38">
        <f t="shared" si="3"/>
        <v>8595.2155733743966</v>
      </c>
      <c r="H65" s="23"/>
      <c r="I65" s="32">
        <v>0.28000000000000003</v>
      </c>
      <c r="J65" s="23"/>
      <c r="K65" s="24">
        <v>6137019</v>
      </c>
      <c r="L65" s="25">
        <f t="shared" si="4"/>
        <v>2513.2558787154057</v>
      </c>
      <c r="M65" s="27">
        <f t="shared" si="5"/>
        <v>6.9702245287159235</v>
      </c>
      <c r="N65" s="23"/>
      <c r="O65" s="25">
        <v>1952928</v>
      </c>
      <c r="P65" s="26">
        <f t="shared" si="6"/>
        <v>4.7521530760422177</v>
      </c>
      <c r="Q65" s="23"/>
      <c r="R65" s="25">
        <v>1905500</v>
      </c>
      <c r="S65" s="25">
        <f t="shared" si="0"/>
        <v>1580.1184343082734</v>
      </c>
      <c r="T65" s="27">
        <f t="shared" si="1"/>
        <v>2.1642042886730821</v>
      </c>
      <c r="U65" s="28">
        <f t="shared" si="2"/>
        <v>0.62871371263474984</v>
      </c>
      <c r="V65" s="23"/>
      <c r="W65" s="43">
        <f t="shared" si="7"/>
        <v>4.3822757413467874</v>
      </c>
    </row>
    <row r="66" spans="1:23">
      <c r="A66" s="1" t="s">
        <v>138</v>
      </c>
      <c r="B66" s="2" t="s">
        <v>139</v>
      </c>
      <c r="C66" s="21">
        <v>1857544896</v>
      </c>
      <c r="D66" s="22">
        <v>1837.6100000000001</v>
      </c>
      <c r="E66" s="23"/>
      <c r="F66" s="38">
        <v>9981226.4100000001</v>
      </c>
      <c r="G66" s="38">
        <f t="shared" si="3"/>
        <v>5431.6347919308228</v>
      </c>
      <c r="H66" s="23"/>
      <c r="I66" s="32">
        <v>0.32850000000000001</v>
      </c>
      <c r="J66" s="23"/>
      <c r="K66" s="24">
        <v>4843348</v>
      </c>
      <c r="L66" s="25">
        <f t="shared" si="4"/>
        <v>2635.6778641822802</v>
      </c>
      <c r="M66" s="27">
        <f t="shared" si="5"/>
        <v>2.6073921607114685</v>
      </c>
      <c r="N66" s="23"/>
      <c r="O66" s="25">
        <v>0</v>
      </c>
      <c r="P66" s="26">
        <f t="shared" si="6"/>
        <v>2.6073921607114685</v>
      </c>
      <c r="Q66" s="23"/>
      <c r="R66" s="25">
        <v>4843348</v>
      </c>
      <c r="S66" s="25">
        <f t="shared" si="0"/>
        <v>2635.6778641822802</v>
      </c>
      <c r="T66" s="27">
        <f t="shared" si="1"/>
        <v>2.6073921607114685</v>
      </c>
      <c r="U66" s="28">
        <f t="shared" si="2"/>
        <v>1</v>
      </c>
      <c r="V66" s="23"/>
      <c r="W66" s="43">
        <f t="shared" si="7"/>
        <v>2.6073921607114685</v>
      </c>
    </row>
    <row r="67" spans="1:23">
      <c r="A67" s="1" t="s">
        <v>140</v>
      </c>
      <c r="B67" s="2" t="s">
        <v>141</v>
      </c>
      <c r="C67" s="21">
        <v>71348086</v>
      </c>
      <c r="D67" s="22">
        <v>64.05</v>
      </c>
      <c r="E67" s="23"/>
      <c r="F67" s="38">
        <v>628089.63</v>
      </c>
      <c r="G67" s="38">
        <f t="shared" si="3"/>
        <v>9806.2393442622961</v>
      </c>
      <c r="H67" s="23"/>
      <c r="I67" s="32">
        <v>0.377</v>
      </c>
      <c r="J67" s="23"/>
      <c r="K67" s="24">
        <v>357513</v>
      </c>
      <c r="L67" s="25">
        <f t="shared" si="4"/>
        <v>5581.7798594847782</v>
      </c>
      <c r="M67" s="27">
        <f t="shared" si="5"/>
        <v>5.0108281811512088</v>
      </c>
      <c r="N67" s="23"/>
      <c r="O67" s="25">
        <v>42376</v>
      </c>
      <c r="P67" s="26">
        <f t="shared" si="6"/>
        <v>4.4168949395503061</v>
      </c>
      <c r="Q67" s="23"/>
      <c r="R67" s="25">
        <v>222176</v>
      </c>
      <c r="S67" s="25">
        <f t="shared" si="0"/>
        <v>4130.3981264637005</v>
      </c>
      <c r="T67" s="27">
        <f t="shared" si="1"/>
        <v>3.1139728121087931</v>
      </c>
      <c r="U67" s="28">
        <f t="shared" si="2"/>
        <v>0.7399786860897366</v>
      </c>
      <c r="V67" s="23"/>
      <c r="W67" s="43">
        <f t="shared" si="7"/>
        <v>3.7079060537096957</v>
      </c>
    </row>
    <row r="68" spans="1:23">
      <c r="A68" s="1" t="s">
        <v>142</v>
      </c>
      <c r="B68" s="2" t="s">
        <v>143</v>
      </c>
      <c r="C68" s="21">
        <v>2653285847</v>
      </c>
      <c r="D68" s="22">
        <v>4298.1899999999996</v>
      </c>
      <c r="E68" s="23"/>
      <c r="F68" s="38">
        <v>34897618.030000001</v>
      </c>
      <c r="G68" s="38">
        <f t="shared" si="3"/>
        <v>8119.1427158873857</v>
      </c>
      <c r="H68" s="23"/>
      <c r="I68" s="32">
        <v>0.28000000000000003</v>
      </c>
      <c r="J68" s="23"/>
      <c r="K68" s="24">
        <v>10592619</v>
      </c>
      <c r="L68" s="25">
        <f t="shared" si="4"/>
        <v>2464.4371235333947</v>
      </c>
      <c r="M68" s="27">
        <f t="shared" si="5"/>
        <v>3.9922645394489984</v>
      </c>
      <c r="N68" s="23"/>
      <c r="O68" s="25">
        <v>1934374</v>
      </c>
      <c r="P68" s="26">
        <f t="shared" si="6"/>
        <v>3.2632160646353459</v>
      </c>
      <c r="Q68" s="23"/>
      <c r="R68" s="25">
        <v>8658245</v>
      </c>
      <c r="S68" s="25">
        <f t="shared" si="0"/>
        <v>2464.4371235333947</v>
      </c>
      <c r="T68" s="27">
        <f t="shared" si="1"/>
        <v>3.2632160646353459</v>
      </c>
      <c r="U68" s="28">
        <f t="shared" si="2"/>
        <v>1</v>
      </c>
      <c r="V68" s="23"/>
      <c r="W68" s="43">
        <f t="shared" si="7"/>
        <v>3.9922645394489984</v>
      </c>
    </row>
    <row r="69" spans="1:23">
      <c r="A69" s="1" t="s">
        <v>144</v>
      </c>
      <c r="B69" s="2" t="s">
        <v>145</v>
      </c>
      <c r="C69" s="21">
        <v>1379180046</v>
      </c>
      <c r="D69" s="22">
        <v>2715.19</v>
      </c>
      <c r="E69" s="23"/>
      <c r="F69" s="38">
        <v>21934876.810000002</v>
      </c>
      <c r="G69" s="38">
        <f t="shared" si="3"/>
        <v>8078.5789613249908</v>
      </c>
      <c r="H69" s="23"/>
      <c r="I69" s="32">
        <v>0.28000000000000003</v>
      </c>
      <c r="J69" s="23"/>
      <c r="K69" s="24">
        <v>6635969</v>
      </c>
      <c r="L69" s="25">
        <f t="shared" si="4"/>
        <v>2444.0164408383944</v>
      </c>
      <c r="M69" s="27">
        <f t="shared" si="5"/>
        <v>4.8115320543145383</v>
      </c>
      <c r="N69" s="23"/>
      <c r="O69" s="25">
        <v>1570733</v>
      </c>
      <c r="P69" s="26">
        <f t="shared" si="6"/>
        <v>3.6726430422848502</v>
      </c>
      <c r="Q69" s="23"/>
      <c r="R69" s="25">
        <v>3585647</v>
      </c>
      <c r="S69" s="25">
        <f t="shared" si="0"/>
        <v>1899.0862517908506</v>
      </c>
      <c r="T69" s="27">
        <f t="shared" si="1"/>
        <v>2.5998396731444591</v>
      </c>
      <c r="U69" s="28">
        <f t="shared" si="2"/>
        <v>0.77703497409345945</v>
      </c>
      <c r="V69" s="23"/>
      <c r="W69" s="43">
        <f t="shared" si="7"/>
        <v>3.7387286851741472</v>
      </c>
    </row>
    <row r="70" spans="1:23">
      <c r="A70" s="1" t="s">
        <v>146</v>
      </c>
      <c r="B70" s="2" t="s">
        <v>147</v>
      </c>
      <c r="C70" s="21">
        <v>3002002696</v>
      </c>
      <c r="D70" s="22">
        <v>5219.1400000000003</v>
      </c>
      <c r="E70" s="23"/>
      <c r="F70" s="38">
        <v>44405881.219999999</v>
      </c>
      <c r="G70" s="38">
        <f t="shared" si="3"/>
        <v>8508.2755434803421</v>
      </c>
      <c r="H70" s="23"/>
      <c r="I70" s="32">
        <v>0.28000000000000003</v>
      </c>
      <c r="J70" s="23"/>
      <c r="K70" s="24">
        <v>13266671</v>
      </c>
      <c r="L70" s="25">
        <f t="shared" si="4"/>
        <v>2541.9266392547429</v>
      </c>
      <c r="M70" s="27">
        <f t="shared" si="5"/>
        <v>4.419273512870955</v>
      </c>
      <c r="N70" s="23"/>
      <c r="O70" s="25">
        <v>2830423</v>
      </c>
      <c r="P70" s="26">
        <f t="shared" si="6"/>
        <v>3.4764285901227585</v>
      </c>
      <c r="Q70" s="23"/>
      <c r="R70" s="25">
        <v>6991865</v>
      </c>
      <c r="S70" s="25">
        <f t="shared" si="0"/>
        <v>1881.9744249052524</v>
      </c>
      <c r="T70" s="27">
        <f t="shared" si="1"/>
        <v>2.329066862370333</v>
      </c>
      <c r="U70" s="28">
        <f t="shared" si="2"/>
        <v>0.74037322550623286</v>
      </c>
      <c r="V70" s="23"/>
      <c r="W70" s="43">
        <f t="shared" si="7"/>
        <v>3.2719117851185304</v>
      </c>
    </row>
    <row r="71" spans="1:23">
      <c r="A71" s="1" t="s">
        <v>148</v>
      </c>
      <c r="B71" s="2" t="s">
        <v>149</v>
      </c>
      <c r="C71" s="21">
        <v>546684781</v>
      </c>
      <c r="D71" s="22">
        <v>95.72</v>
      </c>
      <c r="E71" s="23"/>
      <c r="F71" s="38">
        <v>1719728.97</v>
      </c>
      <c r="G71" s="38">
        <f t="shared" si="3"/>
        <v>17966.244985374007</v>
      </c>
      <c r="H71" s="23"/>
      <c r="I71" s="32">
        <v>0.28000000000000003</v>
      </c>
      <c r="J71" s="23"/>
      <c r="K71" s="24">
        <v>516940</v>
      </c>
      <c r="L71" s="25">
        <f t="shared" si="4"/>
        <v>5400.5432511491854</v>
      </c>
      <c r="M71" s="27">
        <f t="shared" si="5"/>
        <v>0.9455906181518523</v>
      </c>
      <c r="N71" s="23"/>
      <c r="O71" s="25">
        <v>0</v>
      </c>
      <c r="P71" s="26">
        <f t="shared" si="6"/>
        <v>0.9455906181518523</v>
      </c>
      <c r="Q71" s="23"/>
      <c r="R71" s="25">
        <v>375000</v>
      </c>
      <c r="S71" s="25">
        <f t="shared" si="0"/>
        <v>3917.6765566234853</v>
      </c>
      <c r="T71" s="27">
        <f t="shared" si="1"/>
        <v>0.68595288003819521</v>
      </c>
      <c r="U71" s="28">
        <f t="shared" si="2"/>
        <v>0.72542267961465545</v>
      </c>
      <c r="V71" s="23"/>
      <c r="W71" s="43">
        <f t="shared" si="7"/>
        <v>0.68595288003819521</v>
      </c>
    </row>
    <row r="72" spans="1:23">
      <c r="A72" s="1" t="s">
        <v>150</v>
      </c>
      <c r="B72" s="2" t="s">
        <v>151</v>
      </c>
      <c r="C72" s="21">
        <v>1575592018</v>
      </c>
      <c r="D72" s="22">
        <v>1990.9599999999998</v>
      </c>
      <c r="E72" s="23"/>
      <c r="F72" s="38">
        <v>15372168.059999999</v>
      </c>
      <c r="G72" s="38">
        <f t="shared" si="3"/>
        <v>7720.9828725840798</v>
      </c>
      <c r="H72" s="23"/>
      <c r="I72" s="32">
        <v>0.28970000000000001</v>
      </c>
      <c r="J72" s="23"/>
      <c r="K72" s="24">
        <v>4781210</v>
      </c>
      <c r="L72" s="25">
        <f t="shared" si="4"/>
        <v>2401.4595973801584</v>
      </c>
      <c r="M72" s="27">
        <f t="shared" si="5"/>
        <v>3.0345482494060212</v>
      </c>
      <c r="N72" s="23"/>
      <c r="O72" s="25">
        <v>313644</v>
      </c>
      <c r="P72" s="26">
        <f t="shared" si="6"/>
        <v>2.8354840269316473</v>
      </c>
      <c r="Q72" s="23"/>
      <c r="R72" s="25">
        <v>3930850</v>
      </c>
      <c r="S72" s="25">
        <f t="shared" ref="S72:S135" si="8">(O72+R72)/D72</f>
        <v>2131.8831116647248</v>
      </c>
      <c r="T72" s="27">
        <f t="shared" ref="T72:T135" si="9">R72/C72*1000</f>
        <v>2.4948400062280589</v>
      </c>
      <c r="U72" s="28">
        <f t="shared" ref="U72:U135" si="10">(O72+R72)/K72</f>
        <v>0.88774473407359222</v>
      </c>
      <c r="V72" s="23"/>
      <c r="W72" s="43">
        <f t="shared" si="7"/>
        <v>2.6939042287024328</v>
      </c>
    </row>
    <row r="73" spans="1:23">
      <c r="A73" s="1" t="s">
        <v>152</v>
      </c>
      <c r="B73" s="2" t="s">
        <v>153</v>
      </c>
      <c r="C73" s="21">
        <v>22941260796</v>
      </c>
      <c r="D73" s="22">
        <v>19524.52</v>
      </c>
      <c r="E73" s="23"/>
      <c r="F73" s="38">
        <v>154171079.45000002</v>
      </c>
      <c r="G73" s="38">
        <f t="shared" ref="G73:G136" si="11">F73/D73</f>
        <v>7896.2801364643028</v>
      </c>
      <c r="H73" s="23"/>
      <c r="I73" s="32">
        <v>0.28000000000000003</v>
      </c>
      <c r="J73" s="23"/>
      <c r="K73" s="24">
        <v>46306833</v>
      </c>
      <c r="L73" s="25">
        <f t="shared" ref="L73:L136" si="12">K73/D73</f>
        <v>2371.7270898337065</v>
      </c>
      <c r="M73" s="27">
        <f t="shared" ref="M73:M136" si="13">K73/C73*1000</f>
        <v>2.0184955574923755</v>
      </c>
      <c r="N73" s="23"/>
      <c r="O73" s="25">
        <v>0</v>
      </c>
      <c r="P73" s="26">
        <f t="shared" ref="P73:P136" si="14">(K73-O73)/C73*1000</f>
        <v>2.0184955574923755</v>
      </c>
      <c r="Q73" s="23"/>
      <c r="R73" s="25">
        <v>45800000</v>
      </c>
      <c r="S73" s="25">
        <f t="shared" si="8"/>
        <v>2345.7682954561751</v>
      </c>
      <c r="T73" s="27">
        <f t="shared" si="9"/>
        <v>1.996402918185979</v>
      </c>
      <c r="U73" s="28">
        <f t="shared" si="10"/>
        <v>0.98905489822635895</v>
      </c>
      <c r="V73" s="23"/>
      <c r="W73" s="43">
        <f t="shared" ref="W73:W136" si="15">(R73+O73)/C73*1000</f>
        <v>1.996402918185979</v>
      </c>
    </row>
    <row r="74" spans="1:23">
      <c r="A74" s="1" t="s">
        <v>154</v>
      </c>
      <c r="B74" s="2" t="s">
        <v>155</v>
      </c>
      <c r="C74" s="21">
        <v>2337672694.8000002</v>
      </c>
      <c r="D74" s="22">
        <v>2781.9600000000005</v>
      </c>
      <c r="E74" s="23"/>
      <c r="F74" s="38">
        <v>23322766.710000001</v>
      </c>
      <c r="G74" s="38">
        <f t="shared" si="11"/>
        <v>8383.5737070266987</v>
      </c>
      <c r="H74" s="23"/>
      <c r="I74" s="32">
        <v>0.28000000000000003</v>
      </c>
      <c r="J74" s="23"/>
      <c r="K74" s="24">
        <v>6802685</v>
      </c>
      <c r="L74" s="25">
        <f t="shared" si="12"/>
        <v>2445.2849789357138</v>
      </c>
      <c r="M74" s="27">
        <f t="shared" si="13"/>
        <v>2.9100245792031223</v>
      </c>
      <c r="N74" s="23"/>
      <c r="O74" s="25">
        <v>439486</v>
      </c>
      <c r="P74" s="26">
        <f t="shared" si="14"/>
        <v>2.7220230677094017</v>
      </c>
      <c r="Q74" s="23"/>
      <c r="R74" s="25">
        <v>5240000</v>
      </c>
      <c r="S74" s="25">
        <f t="shared" si="8"/>
        <v>2041.5412155458737</v>
      </c>
      <c r="T74" s="27">
        <f t="shared" si="9"/>
        <v>2.241545624268118</v>
      </c>
      <c r="U74" s="28">
        <f t="shared" si="10"/>
        <v>0.83488887108546106</v>
      </c>
      <c r="V74" s="23"/>
      <c r="W74" s="43">
        <f t="shared" si="15"/>
        <v>2.429547135761839</v>
      </c>
    </row>
    <row r="75" spans="1:23">
      <c r="A75" s="1" t="s">
        <v>156</v>
      </c>
      <c r="B75" s="2" t="s">
        <v>157</v>
      </c>
      <c r="C75" s="21">
        <v>1017892208</v>
      </c>
      <c r="D75" s="22">
        <v>1487.1799999999998</v>
      </c>
      <c r="E75" s="23"/>
      <c r="F75" s="38">
        <v>14147245.880000001</v>
      </c>
      <c r="G75" s="38">
        <f t="shared" si="11"/>
        <v>9512.7999838620763</v>
      </c>
      <c r="H75" s="23"/>
      <c r="I75" s="32">
        <v>0.28000000000000003</v>
      </c>
      <c r="J75" s="23"/>
      <c r="K75" s="24">
        <v>3857969</v>
      </c>
      <c r="L75" s="25">
        <f t="shared" si="12"/>
        <v>2594.1506744308022</v>
      </c>
      <c r="M75" s="27">
        <f t="shared" si="13"/>
        <v>3.7901547626347485</v>
      </c>
      <c r="N75" s="23"/>
      <c r="O75" s="25">
        <v>639263</v>
      </c>
      <c r="P75" s="26">
        <f t="shared" si="14"/>
        <v>3.1621285384670119</v>
      </c>
      <c r="Q75" s="23"/>
      <c r="R75" s="25">
        <v>2924000</v>
      </c>
      <c r="S75" s="25">
        <f t="shared" si="8"/>
        <v>2395.9863634529784</v>
      </c>
      <c r="T75" s="27">
        <f t="shared" si="9"/>
        <v>2.872602793320528</v>
      </c>
      <c r="U75" s="28">
        <f t="shared" si="10"/>
        <v>0.92361110211098119</v>
      </c>
      <c r="V75" s="23"/>
      <c r="W75" s="43">
        <f t="shared" si="15"/>
        <v>3.5006290174882642</v>
      </c>
    </row>
    <row r="76" spans="1:23">
      <c r="A76" s="29" t="s">
        <v>158</v>
      </c>
      <c r="B76" s="30" t="s">
        <v>159</v>
      </c>
      <c r="C76" s="31">
        <v>86949901</v>
      </c>
      <c r="D76" s="22">
        <v>66.069999999999993</v>
      </c>
      <c r="E76" s="23"/>
      <c r="F76" s="38">
        <v>1943660.27</v>
      </c>
      <c r="G76" s="38">
        <f t="shared" si="11"/>
        <v>29418.196912365675</v>
      </c>
      <c r="H76" s="23"/>
      <c r="I76" s="32">
        <v>0.28000000000000003</v>
      </c>
      <c r="J76" s="23"/>
      <c r="K76" s="24">
        <v>583805</v>
      </c>
      <c r="L76" s="25">
        <f t="shared" si="12"/>
        <v>8836.1586196458302</v>
      </c>
      <c r="M76" s="27">
        <f t="shared" si="13"/>
        <v>6.7142687143485071</v>
      </c>
      <c r="N76" s="23"/>
      <c r="O76" s="25">
        <v>181733</v>
      </c>
      <c r="P76" s="26">
        <f t="shared" si="14"/>
        <v>4.624180078134879</v>
      </c>
      <c r="Q76" s="23"/>
      <c r="R76" s="25">
        <v>230000</v>
      </c>
      <c r="S76" s="25">
        <f t="shared" si="8"/>
        <v>6231.7693355532019</v>
      </c>
      <c r="T76" s="27">
        <f t="shared" si="9"/>
        <v>2.6452014016669207</v>
      </c>
      <c r="U76" s="28">
        <f t="shared" si="10"/>
        <v>0.70525774873459457</v>
      </c>
      <c r="V76" s="23"/>
      <c r="W76" s="43">
        <f t="shared" si="15"/>
        <v>4.7352900378805494</v>
      </c>
    </row>
    <row r="77" spans="1:23">
      <c r="A77" s="29" t="s">
        <v>160</v>
      </c>
      <c r="B77" s="30" t="s">
        <v>161</v>
      </c>
      <c r="C77" s="31">
        <v>226366754</v>
      </c>
      <c r="D77" s="22">
        <v>341.08000000000004</v>
      </c>
      <c r="E77" s="23"/>
      <c r="F77" s="38">
        <v>3353042.31</v>
      </c>
      <c r="G77" s="38">
        <f t="shared" si="11"/>
        <v>9830.6623372815757</v>
      </c>
      <c r="H77" s="23"/>
      <c r="I77" s="32">
        <v>0.28000000000000003</v>
      </c>
      <c r="J77" s="23"/>
      <c r="K77" s="24">
        <v>1011387</v>
      </c>
      <c r="L77" s="25">
        <f t="shared" si="12"/>
        <v>2965.2486220241581</v>
      </c>
      <c r="M77" s="27">
        <f t="shared" si="13"/>
        <v>4.4679131636088218</v>
      </c>
      <c r="N77" s="23"/>
      <c r="O77" s="25">
        <v>218893</v>
      </c>
      <c r="P77" s="26">
        <f t="shared" si="14"/>
        <v>3.5009292928236273</v>
      </c>
      <c r="Q77" s="23"/>
      <c r="R77" s="25">
        <v>495000</v>
      </c>
      <c r="S77" s="25">
        <f t="shared" si="8"/>
        <v>2093.0368242054647</v>
      </c>
      <c r="T77" s="27">
        <f t="shared" si="9"/>
        <v>2.1867168709765568</v>
      </c>
      <c r="U77" s="28">
        <f t="shared" si="10"/>
        <v>0.70585542428368175</v>
      </c>
      <c r="V77" s="23"/>
      <c r="W77" s="43">
        <f t="shared" si="15"/>
        <v>3.1537007417617522</v>
      </c>
    </row>
    <row r="78" spans="1:23">
      <c r="A78" s="29" t="s">
        <v>162</v>
      </c>
      <c r="B78" s="30" t="s">
        <v>163</v>
      </c>
      <c r="C78" s="31">
        <v>3514818653</v>
      </c>
      <c r="D78" s="22">
        <v>4522.78</v>
      </c>
      <c r="E78" s="23"/>
      <c r="F78" s="38">
        <v>35152566.009999998</v>
      </c>
      <c r="G78" s="38">
        <f t="shared" si="11"/>
        <v>7772.3360433184898</v>
      </c>
      <c r="H78" s="23"/>
      <c r="I78" s="32">
        <v>0.2888</v>
      </c>
      <c r="J78" s="23"/>
      <c r="K78" s="24">
        <v>11017600</v>
      </c>
      <c r="L78" s="25">
        <f t="shared" si="12"/>
        <v>2436.0238614303594</v>
      </c>
      <c r="M78" s="27">
        <f t="shared" si="13"/>
        <v>3.1346140690917745</v>
      </c>
      <c r="N78" s="23"/>
      <c r="O78" s="25">
        <v>888986</v>
      </c>
      <c r="P78" s="26">
        <f t="shared" si="14"/>
        <v>2.8816889290589525</v>
      </c>
      <c r="Q78" s="23"/>
      <c r="R78" s="25">
        <v>9238151</v>
      </c>
      <c r="S78" s="25">
        <f t="shared" si="8"/>
        <v>2239.1398653040828</v>
      </c>
      <c r="T78" s="27">
        <f t="shared" si="9"/>
        <v>2.6283435681994489</v>
      </c>
      <c r="U78" s="28">
        <f t="shared" si="10"/>
        <v>0.91917813316874819</v>
      </c>
      <c r="V78" s="23"/>
      <c r="W78" s="43">
        <f t="shared" si="15"/>
        <v>2.8812687082322705</v>
      </c>
    </row>
    <row r="79" spans="1:23">
      <c r="A79" s="29" t="s">
        <v>164</v>
      </c>
      <c r="B79" s="30" t="s">
        <v>165</v>
      </c>
      <c r="C79" s="31">
        <v>817134873</v>
      </c>
      <c r="D79" s="22">
        <v>2185.8799999999997</v>
      </c>
      <c r="E79" s="23"/>
      <c r="F79" s="38">
        <v>18009780.09</v>
      </c>
      <c r="G79" s="38">
        <f t="shared" si="11"/>
        <v>8239.144001500541</v>
      </c>
      <c r="H79" s="23"/>
      <c r="I79" s="32">
        <v>0.28000000000000003</v>
      </c>
      <c r="J79" s="23"/>
      <c r="K79" s="24">
        <v>5410563</v>
      </c>
      <c r="L79" s="25">
        <f t="shared" si="12"/>
        <v>2475.2333156440432</v>
      </c>
      <c r="M79" s="27">
        <f t="shared" si="13"/>
        <v>6.6213830528806721</v>
      </c>
      <c r="N79" s="23"/>
      <c r="O79" s="25">
        <v>1670069</v>
      </c>
      <c r="P79" s="26">
        <f t="shared" si="14"/>
        <v>4.5775723489407358</v>
      </c>
      <c r="Q79" s="23"/>
      <c r="R79" s="25">
        <v>3207661</v>
      </c>
      <c r="S79" s="25">
        <f t="shared" si="8"/>
        <v>2231.4719929730823</v>
      </c>
      <c r="T79" s="27">
        <f t="shared" si="9"/>
        <v>3.9254976210028913</v>
      </c>
      <c r="U79" s="28">
        <f t="shared" si="10"/>
        <v>0.90151986031767861</v>
      </c>
      <c r="V79" s="23"/>
      <c r="W79" s="43">
        <f t="shared" si="15"/>
        <v>5.9693083249428271</v>
      </c>
    </row>
    <row r="80" spans="1:23">
      <c r="A80" s="29" t="s">
        <v>166</v>
      </c>
      <c r="B80" s="30" t="s">
        <v>167</v>
      </c>
      <c r="C80" s="31">
        <v>210954832</v>
      </c>
      <c r="D80" s="22">
        <v>97.679999999999993</v>
      </c>
      <c r="E80" s="23"/>
      <c r="F80" s="38">
        <v>435872.44</v>
      </c>
      <c r="G80" s="38">
        <f t="shared" si="11"/>
        <v>4462.2485667485671</v>
      </c>
      <c r="H80" s="23"/>
      <c r="I80" s="32">
        <v>0.37360000000000004</v>
      </c>
      <c r="J80" s="23"/>
      <c r="K80" s="24">
        <v>313342</v>
      </c>
      <c r="L80" s="25">
        <f t="shared" si="12"/>
        <v>3207.8419328419332</v>
      </c>
      <c r="M80" s="27">
        <f t="shared" si="13"/>
        <v>1.4853511390533116</v>
      </c>
      <c r="N80" s="23"/>
      <c r="O80" s="25">
        <v>0</v>
      </c>
      <c r="P80" s="26">
        <f t="shared" si="14"/>
        <v>1.4853511390533116</v>
      </c>
      <c r="Q80" s="23"/>
      <c r="R80" s="25">
        <v>190000</v>
      </c>
      <c r="S80" s="25">
        <f t="shared" si="8"/>
        <v>1945.1269451269452</v>
      </c>
      <c r="T80" s="27">
        <f t="shared" si="9"/>
        <v>0.9006667360906907</v>
      </c>
      <c r="U80" s="28">
        <f t="shared" si="10"/>
        <v>0.60636620689214982</v>
      </c>
      <c r="V80" s="23"/>
      <c r="W80" s="43">
        <f t="shared" si="15"/>
        <v>0.9006667360906907</v>
      </c>
    </row>
    <row r="81" spans="1:23">
      <c r="A81" s="29" t="s">
        <v>168</v>
      </c>
      <c r="B81" s="30" t="s">
        <v>169</v>
      </c>
      <c r="C81" s="31">
        <v>16814622811</v>
      </c>
      <c r="D81" s="22">
        <v>17957.5</v>
      </c>
      <c r="E81" s="23"/>
      <c r="F81" s="38">
        <v>148178216.56999999</v>
      </c>
      <c r="G81" s="38">
        <f t="shared" si="11"/>
        <v>8251.6061016288459</v>
      </c>
      <c r="H81" s="23"/>
      <c r="I81" s="32">
        <v>0.28000000000000003</v>
      </c>
      <c r="J81" s="23"/>
      <c r="K81" s="24">
        <v>44592456</v>
      </c>
      <c r="L81" s="25">
        <f t="shared" si="12"/>
        <v>2483.2218293192259</v>
      </c>
      <c r="M81" s="27">
        <f t="shared" si="13"/>
        <v>2.6520045380279327</v>
      </c>
      <c r="N81" s="23"/>
      <c r="O81" s="25">
        <v>992064</v>
      </c>
      <c r="P81" s="26">
        <f t="shared" si="14"/>
        <v>2.5930044634410083</v>
      </c>
      <c r="Q81" s="23"/>
      <c r="R81" s="25">
        <v>43600392</v>
      </c>
      <c r="S81" s="25">
        <f t="shared" si="8"/>
        <v>2483.2218293192259</v>
      </c>
      <c r="T81" s="27">
        <f t="shared" si="9"/>
        <v>2.5930044634410083</v>
      </c>
      <c r="U81" s="28">
        <f t="shared" si="10"/>
        <v>1</v>
      </c>
      <c r="V81" s="23"/>
      <c r="W81" s="43">
        <f t="shared" si="15"/>
        <v>2.6520045380279327</v>
      </c>
    </row>
    <row r="82" spans="1:23" ht="31.2">
      <c r="A82" s="29" t="s">
        <v>170</v>
      </c>
      <c r="B82" s="30" t="s">
        <v>171</v>
      </c>
      <c r="C82" s="31">
        <v>13287392739</v>
      </c>
      <c r="D82" s="22">
        <v>25239.53</v>
      </c>
      <c r="E82" s="23"/>
      <c r="F82" s="38">
        <v>201594377.77000001</v>
      </c>
      <c r="G82" s="38">
        <f t="shared" si="11"/>
        <v>7987.2476932018944</v>
      </c>
      <c r="H82" s="23"/>
      <c r="I82" s="32">
        <v>0.28000000000000003</v>
      </c>
      <c r="J82" s="23"/>
      <c r="K82" s="24">
        <v>59993101</v>
      </c>
      <c r="L82" s="25">
        <f t="shared" si="12"/>
        <v>2376.950006596795</v>
      </c>
      <c r="M82" s="27">
        <f t="shared" si="13"/>
        <v>4.5150393443187289</v>
      </c>
      <c r="N82" s="23"/>
      <c r="O82" s="25">
        <v>13165006</v>
      </c>
      <c r="P82" s="26">
        <f t="shared" si="14"/>
        <v>3.5242500857639474</v>
      </c>
      <c r="Q82" s="23"/>
      <c r="R82" s="25">
        <v>40800000</v>
      </c>
      <c r="S82" s="25">
        <f t="shared" si="8"/>
        <v>2138.1145369981136</v>
      </c>
      <c r="T82" s="27">
        <f t="shared" si="9"/>
        <v>3.0705798196396636</v>
      </c>
      <c r="U82" s="28">
        <f t="shared" si="10"/>
        <v>0.89952019649726056</v>
      </c>
      <c r="V82" s="23"/>
      <c r="W82" s="43">
        <f t="shared" si="15"/>
        <v>4.0613690781944456</v>
      </c>
    </row>
    <row r="83" spans="1:23">
      <c r="A83" s="29" t="s">
        <v>172</v>
      </c>
      <c r="B83" s="30" t="s">
        <v>173</v>
      </c>
      <c r="C83" s="31">
        <v>52784554</v>
      </c>
      <c r="D83" s="22">
        <v>26.490000000000002</v>
      </c>
      <c r="E83" s="23"/>
      <c r="F83" s="38">
        <v>421363.51999999996</v>
      </c>
      <c r="G83" s="38">
        <f t="shared" si="11"/>
        <v>15906.512646281613</v>
      </c>
      <c r="H83" s="23"/>
      <c r="I83" s="32">
        <v>0.28000000000000003</v>
      </c>
      <c r="J83" s="23"/>
      <c r="K83" s="24">
        <v>181309</v>
      </c>
      <c r="L83" s="25">
        <f t="shared" si="12"/>
        <v>6844.4318610796518</v>
      </c>
      <c r="M83" s="27">
        <f t="shared" si="13"/>
        <v>3.4348874104344995</v>
      </c>
      <c r="N83" s="23"/>
      <c r="O83" s="25">
        <v>23759</v>
      </c>
      <c r="P83" s="26">
        <f t="shared" si="14"/>
        <v>2.9847746748035417</v>
      </c>
      <c r="Q83" s="23"/>
      <c r="R83" s="25">
        <v>0</v>
      </c>
      <c r="S83" s="25">
        <f t="shared" si="8"/>
        <v>896.90449226123053</v>
      </c>
      <c r="T83" s="27">
        <f t="shared" si="9"/>
        <v>0</v>
      </c>
      <c r="U83" s="28">
        <f t="shared" si="10"/>
        <v>0.13104148166941521</v>
      </c>
      <c r="V83" s="23"/>
      <c r="W83" s="43">
        <f t="shared" si="15"/>
        <v>0.45011273563095749</v>
      </c>
    </row>
    <row r="84" spans="1:23">
      <c r="A84" s="29" t="s">
        <v>174</v>
      </c>
      <c r="B84" s="30" t="s">
        <v>175</v>
      </c>
      <c r="C84" s="31">
        <v>14208790454</v>
      </c>
      <c r="D84" s="22">
        <v>21192.969999999998</v>
      </c>
      <c r="E84" s="23"/>
      <c r="F84" s="38">
        <v>168260637.38</v>
      </c>
      <c r="G84" s="38">
        <f t="shared" si="11"/>
        <v>7939.4552712526847</v>
      </c>
      <c r="H84" s="23"/>
      <c r="I84" s="32">
        <v>0.28899999999999998</v>
      </c>
      <c r="J84" s="23"/>
      <c r="K84" s="24">
        <v>52424360</v>
      </c>
      <c r="L84" s="25">
        <f t="shared" si="12"/>
        <v>2473.6674472714303</v>
      </c>
      <c r="M84" s="27">
        <f t="shared" si="13"/>
        <v>3.689572322832146</v>
      </c>
      <c r="N84" s="23"/>
      <c r="O84" s="25">
        <v>7389961</v>
      </c>
      <c r="P84" s="26">
        <f t="shared" si="14"/>
        <v>3.169474498606748</v>
      </c>
      <c r="Q84" s="23"/>
      <c r="R84" s="25">
        <v>42000000</v>
      </c>
      <c r="S84" s="25">
        <f t="shared" si="8"/>
        <v>2330.4879401046669</v>
      </c>
      <c r="T84" s="27">
        <f t="shared" si="9"/>
        <v>2.9559166303403632</v>
      </c>
      <c r="U84" s="28">
        <f t="shared" si="10"/>
        <v>0.94211853039312254</v>
      </c>
      <c r="V84" s="23"/>
      <c r="W84" s="43">
        <f t="shared" si="15"/>
        <v>3.4760144545657607</v>
      </c>
    </row>
    <row r="85" spans="1:23">
      <c r="A85" s="29" t="s">
        <v>176</v>
      </c>
      <c r="B85" s="30" t="s">
        <v>177</v>
      </c>
      <c r="C85" s="31">
        <v>4536014614</v>
      </c>
      <c r="D85" s="22">
        <v>5016.21</v>
      </c>
      <c r="E85" s="23"/>
      <c r="F85" s="38">
        <v>41825470.479999997</v>
      </c>
      <c r="G85" s="38">
        <f t="shared" si="11"/>
        <v>8338.0620986760914</v>
      </c>
      <c r="H85" s="23"/>
      <c r="I85" s="32">
        <v>0.28000000000000003</v>
      </c>
      <c r="J85" s="23"/>
      <c r="K85" s="24">
        <v>12569243</v>
      </c>
      <c r="L85" s="25">
        <f t="shared" si="12"/>
        <v>2505.7250394221933</v>
      </c>
      <c r="M85" s="27">
        <f t="shared" si="13"/>
        <v>2.7709882065208005</v>
      </c>
      <c r="N85" s="23"/>
      <c r="O85" s="25">
        <v>535441</v>
      </c>
      <c r="P85" s="26">
        <f t="shared" si="14"/>
        <v>2.6529460383259691</v>
      </c>
      <c r="Q85" s="23"/>
      <c r="R85" s="25">
        <v>11210000</v>
      </c>
      <c r="S85" s="25">
        <f t="shared" si="8"/>
        <v>2341.4970665103733</v>
      </c>
      <c r="T85" s="27">
        <f t="shared" si="9"/>
        <v>2.4713324259144462</v>
      </c>
      <c r="U85" s="28">
        <f t="shared" si="10"/>
        <v>0.93445890098552475</v>
      </c>
      <c r="V85" s="23"/>
      <c r="W85" s="43">
        <f t="shared" si="15"/>
        <v>2.5893745941092772</v>
      </c>
    </row>
    <row r="86" spans="1:23">
      <c r="A86" s="29" t="s">
        <v>178</v>
      </c>
      <c r="B86" s="30" t="s">
        <v>179</v>
      </c>
      <c r="C86" s="31">
        <v>3534985734</v>
      </c>
      <c r="D86" s="22">
        <v>3346.4199999999996</v>
      </c>
      <c r="E86" s="23"/>
      <c r="F86" s="38">
        <v>26437952.93</v>
      </c>
      <c r="G86" s="38">
        <f t="shared" si="11"/>
        <v>7900.3690301874849</v>
      </c>
      <c r="H86" s="23"/>
      <c r="I86" s="32">
        <v>0.28820000000000001</v>
      </c>
      <c r="J86" s="23"/>
      <c r="K86" s="24">
        <v>8181776</v>
      </c>
      <c r="L86" s="25">
        <f t="shared" si="12"/>
        <v>2444.9339891585637</v>
      </c>
      <c r="M86" s="27">
        <f t="shared" si="13"/>
        <v>2.3145145739363255</v>
      </c>
      <c r="N86" s="23"/>
      <c r="O86" s="25">
        <v>0</v>
      </c>
      <c r="P86" s="26">
        <f t="shared" si="14"/>
        <v>2.3145145739363255</v>
      </c>
      <c r="Q86" s="23"/>
      <c r="R86" s="25">
        <v>7150000</v>
      </c>
      <c r="S86" s="25">
        <f t="shared" si="8"/>
        <v>2136.6116626125831</v>
      </c>
      <c r="T86" s="27">
        <f t="shared" si="9"/>
        <v>2.0226389971620744</v>
      </c>
      <c r="U86" s="28">
        <f t="shared" si="10"/>
        <v>0.87389339429483281</v>
      </c>
      <c r="V86" s="23"/>
      <c r="W86" s="43">
        <f t="shared" si="15"/>
        <v>2.0226389971620744</v>
      </c>
    </row>
    <row r="87" spans="1:23">
      <c r="A87" s="29" t="s">
        <v>180</v>
      </c>
      <c r="B87" s="30" t="s">
        <v>181</v>
      </c>
      <c r="C87" s="31">
        <v>379206963</v>
      </c>
      <c r="D87" s="22">
        <v>935.48</v>
      </c>
      <c r="E87" s="23"/>
      <c r="F87" s="38">
        <v>8383765.4900000002</v>
      </c>
      <c r="G87" s="38">
        <f t="shared" si="11"/>
        <v>8961.9932975584725</v>
      </c>
      <c r="H87" s="23"/>
      <c r="I87" s="32">
        <v>0.28000000000000003</v>
      </c>
      <c r="J87" s="23"/>
      <c r="K87" s="24">
        <v>2535734</v>
      </c>
      <c r="L87" s="25">
        <f t="shared" si="12"/>
        <v>2710.6234232693378</v>
      </c>
      <c r="M87" s="27">
        <f t="shared" si="13"/>
        <v>6.6869394484193583</v>
      </c>
      <c r="N87" s="23"/>
      <c r="O87" s="25">
        <v>787344</v>
      </c>
      <c r="P87" s="26">
        <f t="shared" si="14"/>
        <v>4.6106484600600544</v>
      </c>
      <c r="Q87" s="23"/>
      <c r="R87" s="25">
        <v>1400000</v>
      </c>
      <c r="S87" s="25">
        <f t="shared" si="8"/>
        <v>2338.2049856758026</v>
      </c>
      <c r="T87" s="27">
        <f t="shared" si="9"/>
        <v>3.6919153301517831</v>
      </c>
      <c r="U87" s="28">
        <f t="shared" si="10"/>
        <v>0.86260782873913433</v>
      </c>
      <c r="V87" s="23"/>
      <c r="W87" s="43">
        <f t="shared" si="15"/>
        <v>5.768206318511087</v>
      </c>
    </row>
    <row r="88" spans="1:23">
      <c r="A88" s="29" t="s">
        <v>182</v>
      </c>
      <c r="B88" s="30" t="s">
        <v>183</v>
      </c>
      <c r="C88" s="31">
        <v>4169013513</v>
      </c>
      <c r="D88" s="22">
        <v>7254.3700000000008</v>
      </c>
      <c r="E88" s="23"/>
      <c r="F88" s="38">
        <v>60361688.25</v>
      </c>
      <c r="G88" s="38">
        <f t="shared" si="11"/>
        <v>8320.7347088720308</v>
      </c>
      <c r="H88" s="23"/>
      <c r="I88" s="32">
        <v>0.28970000000000001</v>
      </c>
      <c r="J88" s="23"/>
      <c r="K88" s="24">
        <v>18773106</v>
      </c>
      <c r="L88" s="25">
        <f t="shared" si="12"/>
        <v>2587.8340917267797</v>
      </c>
      <c r="M88" s="27">
        <f t="shared" si="13"/>
        <v>4.503009151076359</v>
      </c>
      <c r="N88" s="23"/>
      <c r="O88" s="25">
        <v>3789838</v>
      </c>
      <c r="P88" s="26">
        <f t="shared" si="14"/>
        <v>3.5939600467301243</v>
      </c>
      <c r="Q88" s="23"/>
      <c r="R88" s="25">
        <v>13593970</v>
      </c>
      <c r="S88" s="25">
        <f t="shared" si="8"/>
        <v>2396.3222168155194</v>
      </c>
      <c r="T88" s="27">
        <f t="shared" si="9"/>
        <v>3.2607162240205483</v>
      </c>
      <c r="U88" s="28">
        <f t="shared" si="10"/>
        <v>0.92599530413347686</v>
      </c>
      <c r="V88" s="23"/>
      <c r="W88" s="43">
        <f t="shared" si="15"/>
        <v>4.1697653283667835</v>
      </c>
    </row>
    <row r="89" spans="1:23">
      <c r="A89" s="29" t="s">
        <v>184</v>
      </c>
      <c r="B89" s="30" t="s">
        <v>185</v>
      </c>
      <c r="C89" s="31">
        <v>562705096</v>
      </c>
      <c r="D89" s="22">
        <v>915.66</v>
      </c>
      <c r="E89" s="23"/>
      <c r="F89" s="38">
        <v>7145231.7799999993</v>
      </c>
      <c r="G89" s="38">
        <f t="shared" si="11"/>
        <v>7803.3678221173795</v>
      </c>
      <c r="H89" s="23"/>
      <c r="I89" s="32">
        <v>0.28000000000000003</v>
      </c>
      <c r="J89" s="23"/>
      <c r="K89" s="24">
        <v>2168881</v>
      </c>
      <c r="L89" s="25">
        <f t="shared" si="12"/>
        <v>2368.6532118908767</v>
      </c>
      <c r="M89" s="27">
        <f t="shared" si="13"/>
        <v>3.8543830781301471</v>
      </c>
      <c r="N89" s="23"/>
      <c r="O89" s="25">
        <v>371422</v>
      </c>
      <c r="P89" s="26">
        <f t="shared" si="14"/>
        <v>3.1943179700650872</v>
      </c>
      <c r="Q89" s="23"/>
      <c r="R89" s="25">
        <v>1413108</v>
      </c>
      <c r="S89" s="25">
        <f t="shared" si="8"/>
        <v>1948.900246816504</v>
      </c>
      <c r="T89" s="27">
        <f t="shared" si="9"/>
        <v>2.5112763506943607</v>
      </c>
      <c r="U89" s="28">
        <f t="shared" si="10"/>
        <v>0.82278834108464227</v>
      </c>
      <c r="V89" s="23"/>
      <c r="W89" s="43">
        <f t="shared" si="15"/>
        <v>3.1713414587594211</v>
      </c>
    </row>
    <row r="90" spans="1:23">
      <c r="A90" s="29" t="s">
        <v>186</v>
      </c>
      <c r="B90" s="30" t="s">
        <v>187</v>
      </c>
      <c r="C90" s="31">
        <v>64610458</v>
      </c>
      <c r="D90" s="22">
        <v>81.86</v>
      </c>
      <c r="E90" s="23"/>
      <c r="F90" s="38">
        <v>2036715.14</v>
      </c>
      <c r="G90" s="38">
        <f t="shared" si="11"/>
        <v>24880.468360615683</v>
      </c>
      <c r="H90" s="23"/>
      <c r="I90" s="32">
        <v>0.37759999999999999</v>
      </c>
      <c r="J90" s="23"/>
      <c r="K90" s="24">
        <v>824996</v>
      </c>
      <c r="L90" s="25">
        <f t="shared" si="12"/>
        <v>10078.133398485219</v>
      </c>
      <c r="M90" s="27">
        <f t="shared" si="13"/>
        <v>12.768768795912266</v>
      </c>
      <c r="N90" s="23"/>
      <c r="O90" s="25">
        <v>224013</v>
      </c>
      <c r="P90" s="26">
        <f t="shared" si="14"/>
        <v>9.3016365864485895</v>
      </c>
      <c r="Q90" s="23"/>
      <c r="R90" s="25">
        <v>220000</v>
      </c>
      <c r="S90" s="25">
        <f t="shared" si="8"/>
        <v>5424.0532616662595</v>
      </c>
      <c r="T90" s="27">
        <f t="shared" si="9"/>
        <v>3.4050215214385262</v>
      </c>
      <c r="U90" s="28">
        <f t="shared" si="10"/>
        <v>0.53820018521301927</v>
      </c>
      <c r="V90" s="23"/>
      <c r="W90" s="43">
        <f t="shared" si="15"/>
        <v>6.8721537309022009</v>
      </c>
    </row>
    <row r="91" spans="1:23">
      <c r="A91" s="29" t="s">
        <v>188</v>
      </c>
      <c r="B91" s="30" t="s">
        <v>189</v>
      </c>
      <c r="C91" s="31">
        <v>54470763</v>
      </c>
      <c r="D91" s="22">
        <v>69.02</v>
      </c>
      <c r="E91" s="23"/>
      <c r="F91" s="38">
        <v>1706802.43</v>
      </c>
      <c r="G91" s="38">
        <f t="shared" si="11"/>
        <v>24729.099246595189</v>
      </c>
      <c r="H91" s="23"/>
      <c r="I91" s="32">
        <v>0.28000000000000003</v>
      </c>
      <c r="J91" s="23"/>
      <c r="K91" s="24">
        <v>513208</v>
      </c>
      <c r="L91" s="25">
        <f t="shared" si="12"/>
        <v>7435.6418429440746</v>
      </c>
      <c r="M91" s="27">
        <f t="shared" si="13"/>
        <v>9.4217149115388743</v>
      </c>
      <c r="N91" s="23"/>
      <c r="O91" s="25">
        <v>187592</v>
      </c>
      <c r="P91" s="26">
        <f t="shared" si="14"/>
        <v>5.9778123541247261</v>
      </c>
      <c r="Q91" s="23"/>
      <c r="R91" s="25">
        <v>110000</v>
      </c>
      <c r="S91" s="25">
        <f t="shared" si="8"/>
        <v>4311.6777745580994</v>
      </c>
      <c r="T91" s="27">
        <f t="shared" si="9"/>
        <v>2.0194319657317816</v>
      </c>
      <c r="U91" s="28">
        <f t="shared" si="10"/>
        <v>0.57986625305918849</v>
      </c>
      <c r="V91" s="23"/>
      <c r="W91" s="43">
        <f t="shared" si="15"/>
        <v>5.4633345231459307</v>
      </c>
    </row>
    <row r="92" spans="1:23">
      <c r="A92" s="29" t="s">
        <v>190</v>
      </c>
      <c r="B92" s="30" t="s">
        <v>191</v>
      </c>
      <c r="C92" s="31">
        <v>927638728</v>
      </c>
      <c r="D92" s="22">
        <v>956.41000000000008</v>
      </c>
      <c r="E92" s="23"/>
      <c r="F92" s="38">
        <v>8785916.7800000012</v>
      </c>
      <c r="G92" s="38">
        <f t="shared" si="11"/>
        <v>9186.3497663136113</v>
      </c>
      <c r="H92" s="23"/>
      <c r="I92" s="32">
        <v>0.28000000000000003</v>
      </c>
      <c r="J92" s="23"/>
      <c r="K92" s="24">
        <v>2578564</v>
      </c>
      <c r="L92" s="25">
        <f t="shared" si="12"/>
        <v>2696.0864064574812</v>
      </c>
      <c r="M92" s="27">
        <f t="shared" si="13"/>
        <v>2.7797071447840631</v>
      </c>
      <c r="N92" s="23"/>
      <c r="O92" s="25">
        <v>114088</v>
      </c>
      <c r="P92" s="26">
        <f t="shared" si="14"/>
        <v>2.6567196103524475</v>
      </c>
      <c r="Q92" s="23"/>
      <c r="R92" s="25">
        <v>2179000</v>
      </c>
      <c r="S92" s="25">
        <f t="shared" si="8"/>
        <v>2397.5993559247599</v>
      </c>
      <c r="T92" s="27">
        <f t="shared" si="9"/>
        <v>2.3489748047690395</v>
      </c>
      <c r="U92" s="28">
        <f t="shared" si="10"/>
        <v>0.88928876692608749</v>
      </c>
      <c r="V92" s="23"/>
      <c r="W92" s="43">
        <f t="shared" si="15"/>
        <v>2.4719623392006547</v>
      </c>
    </row>
    <row r="93" spans="1:23" ht="31.2">
      <c r="A93" s="29" t="s">
        <v>192</v>
      </c>
      <c r="B93" s="30" t="s">
        <v>193</v>
      </c>
      <c r="C93" s="31">
        <v>259614793</v>
      </c>
      <c r="D93" s="22">
        <v>558.07999999999993</v>
      </c>
      <c r="E93" s="23"/>
      <c r="F93" s="38">
        <v>6282188.3099999996</v>
      </c>
      <c r="G93" s="38">
        <f t="shared" si="11"/>
        <v>11256.788112815368</v>
      </c>
      <c r="H93" s="23"/>
      <c r="I93" s="32">
        <v>0.28000000000000003</v>
      </c>
      <c r="J93" s="23"/>
      <c r="K93" s="24">
        <v>1692537</v>
      </c>
      <c r="L93" s="25">
        <f t="shared" si="12"/>
        <v>3032.785622133028</v>
      </c>
      <c r="M93" s="27">
        <f t="shared" si="13"/>
        <v>6.5194166343209883</v>
      </c>
      <c r="N93" s="23"/>
      <c r="O93" s="25">
        <v>517366</v>
      </c>
      <c r="P93" s="26">
        <f t="shared" si="14"/>
        <v>4.5265949078641299</v>
      </c>
      <c r="Q93" s="23"/>
      <c r="R93" s="25">
        <v>806000</v>
      </c>
      <c r="S93" s="25">
        <f t="shared" si="8"/>
        <v>2371.2836869266057</v>
      </c>
      <c r="T93" s="27">
        <f t="shared" si="9"/>
        <v>3.1045996674003087</v>
      </c>
      <c r="U93" s="28">
        <f t="shared" si="10"/>
        <v>0.78188305484606835</v>
      </c>
      <c r="V93" s="23"/>
      <c r="W93" s="43">
        <f t="shared" si="15"/>
        <v>5.097421393857168</v>
      </c>
    </row>
    <row r="94" spans="1:23">
      <c r="A94" s="29" t="s">
        <v>194</v>
      </c>
      <c r="B94" s="30" t="s">
        <v>195</v>
      </c>
      <c r="C94" s="31">
        <v>744692938</v>
      </c>
      <c r="D94" s="22">
        <v>3310.98</v>
      </c>
      <c r="E94" s="23"/>
      <c r="F94" s="38">
        <v>31454834.670000002</v>
      </c>
      <c r="G94" s="38">
        <f t="shared" si="11"/>
        <v>9500.1584636572861</v>
      </c>
      <c r="H94" s="23"/>
      <c r="I94" s="32">
        <v>0.28000000000000003</v>
      </c>
      <c r="J94" s="23"/>
      <c r="K94" s="24">
        <v>9477779</v>
      </c>
      <c r="L94" s="25">
        <f t="shared" si="12"/>
        <v>2862.5298250064934</v>
      </c>
      <c r="M94" s="27">
        <f t="shared" si="13"/>
        <v>12.727096654701993</v>
      </c>
      <c r="N94" s="23"/>
      <c r="O94" s="25">
        <v>3795431</v>
      </c>
      <c r="P94" s="26">
        <f t="shared" si="14"/>
        <v>7.6304577498222494</v>
      </c>
      <c r="Q94" s="23"/>
      <c r="R94" s="25">
        <v>1150000</v>
      </c>
      <c r="S94" s="25">
        <f t="shared" si="8"/>
        <v>1493.6456879836182</v>
      </c>
      <c r="T94" s="27">
        <f t="shared" si="9"/>
        <v>1.544260649346993</v>
      </c>
      <c r="U94" s="28">
        <f t="shared" si="10"/>
        <v>0.52179218359069146</v>
      </c>
      <c r="V94" s="23"/>
      <c r="W94" s="43">
        <f t="shared" si="15"/>
        <v>6.6408995542267375</v>
      </c>
    </row>
    <row r="95" spans="1:23">
      <c r="A95" s="29" t="s">
        <v>196</v>
      </c>
      <c r="B95" s="30" t="s">
        <v>197</v>
      </c>
      <c r="C95" s="31">
        <v>281372301</v>
      </c>
      <c r="D95" s="22">
        <v>1419.14</v>
      </c>
      <c r="E95" s="23"/>
      <c r="F95" s="38">
        <v>14226381.460000001</v>
      </c>
      <c r="G95" s="38">
        <f t="shared" si="11"/>
        <v>10024.649759713629</v>
      </c>
      <c r="H95" s="23"/>
      <c r="I95" s="32">
        <v>0.28000000000000003</v>
      </c>
      <c r="J95" s="23"/>
      <c r="K95" s="24">
        <v>4287623</v>
      </c>
      <c r="L95" s="25">
        <f t="shared" si="12"/>
        <v>3021.2826077765403</v>
      </c>
      <c r="M95" s="27">
        <f t="shared" si="13"/>
        <v>15.238255452870607</v>
      </c>
      <c r="N95" s="23"/>
      <c r="O95" s="25">
        <v>1787307</v>
      </c>
      <c r="P95" s="26">
        <f t="shared" si="14"/>
        <v>8.8861483206195206</v>
      </c>
      <c r="Q95" s="23"/>
      <c r="R95" s="25">
        <v>626683</v>
      </c>
      <c r="S95" s="25">
        <f t="shared" si="8"/>
        <v>1701.0231548684412</v>
      </c>
      <c r="T95" s="27">
        <f t="shared" si="9"/>
        <v>2.2272377123574789</v>
      </c>
      <c r="U95" s="28">
        <f t="shared" si="10"/>
        <v>0.5630135858493156</v>
      </c>
      <c r="V95" s="23"/>
      <c r="W95" s="43">
        <f t="shared" si="15"/>
        <v>8.5793448446085687</v>
      </c>
    </row>
    <row r="96" spans="1:23">
      <c r="A96" s="29" t="s">
        <v>198</v>
      </c>
      <c r="B96" s="30" t="s">
        <v>199</v>
      </c>
      <c r="C96" s="31">
        <v>1567259798</v>
      </c>
      <c r="D96" s="22">
        <v>2187.0700000000002</v>
      </c>
      <c r="E96" s="23"/>
      <c r="F96" s="38">
        <v>17157924.870000001</v>
      </c>
      <c r="G96" s="38">
        <f t="shared" si="11"/>
        <v>7845.1649329925422</v>
      </c>
      <c r="H96" s="23"/>
      <c r="I96" s="32">
        <v>0.28000000000000003</v>
      </c>
      <c r="J96" s="23"/>
      <c r="K96" s="24">
        <v>5191135</v>
      </c>
      <c r="L96" s="25">
        <f t="shared" si="12"/>
        <v>2373.5568591768892</v>
      </c>
      <c r="M96" s="27">
        <f t="shared" si="13"/>
        <v>3.3122364311420944</v>
      </c>
      <c r="N96" s="23"/>
      <c r="O96" s="25">
        <v>609708</v>
      </c>
      <c r="P96" s="26">
        <f t="shared" si="14"/>
        <v>2.9232083958552479</v>
      </c>
      <c r="Q96" s="23"/>
      <c r="R96" s="25">
        <v>4119783</v>
      </c>
      <c r="S96" s="25">
        <f t="shared" si="8"/>
        <v>2162.4781099827624</v>
      </c>
      <c r="T96" s="27">
        <f t="shared" si="9"/>
        <v>2.6286535297193909</v>
      </c>
      <c r="U96" s="28">
        <f t="shared" si="10"/>
        <v>0.91107070033817272</v>
      </c>
      <c r="V96" s="23"/>
      <c r="W96" s="43">
        <f t="shared" si="15"/>
        <v>3.0176815650062379</v>
      </c>
    </row>
    <row r="97" spans="1:23">
      <c r="A97" s="29" t="s">
        <v>200</v>
      </c>
      <c r="B97" s="30" t="s">
        <v>201</v>
      </c>
      <c r="C97" s="31">
        <v>772742515</v>
      </c>
      <c r="D97" s="22">
        <v>275.47000000000003</v>
      </c>
      <c r="E97" s="23"/>
      <c r="F97" s="38">
        <v>1594634.4100000001</v>
      </c>
      <c r="G97" s="38">
        <f t="shared" si="11"/>
        <v>5788.7770356118635</v>
      </c>
      <c r="H97" s="23"/>
      <c r="I97" s="32">
        <v>0.28000000000000003</v>
      </c>
      <c r="J97" s="23"/>
      <c r="K97" s="24">
        <v>657136</v>
      </c>
      <c r="L97" s="25">
        <f t="shared" si="12"/>
        <v>2385.5084038189275</v>
      </c>
      <c r="M97" s="27">
        <f t="shared" si="13"/>
        <v>0.8503945198356273</v>
      </c>
      <c r="N97" s="23"/>
      <c r="O97" s="25">
        <v>0</v>
      </c>
      <c r="P97" s="26">
        <f t="shared" si="14"/>
        <v>0.8503945198356273</v>
      </c>
      <c r="Q97" s="23"/>
      <c r="R97" s="25">
        <v>580000</v>
      </c>
      <c r="S97" s="25">
        <f t="shared" si="8"/>
        <v>2105.492431117726</v>
      </c>
      <c r="T97" s="27">
        <f t="shared" si="9"/>
        <v>0.75057343001245369</v>
      </c>
      <c r="U97" s="28">
        <f t="shared" si="10"/>
        <v>0.88261790557814512</v>
      </c>
      <c r="V97" s="23"/>
      <c r="W97" s="43">
        <f t="shared" si="15"/>
        <v>0.75057343001245369</v>
      </c>
    </row>
    <row r="98" spans="1:23">
      <c r="A98" s="29" t="s">
        <v>202</v>
      </c>
      <c r="B98" s="30" t="s">
        <v>203</v>
      </c>
      <c r="C98" s="31">
        <v>88919572</v>
      </c>
      <c r="D98" s="22">
        <v>79.239999999999995</v>
      </c>
      <c r="E98" s="23"/>
      <c r="F98" s="38">
        <v>492677.13</v>
      </c>
      <c r="G98" s="38">
        <f t="shared" si="11"/>
        <v>6217.5306663301371</v>
      </c>
      <c r="H98" s="23"/>
      <c r="I98" s="32">
        <v>0.28000000000000003</v>
      </c>
      <c r="J98" s="23"/>
      <c r="K98" s="24">
        <v>246790</v>
      </c>
      <c r="L98" s="25">
        <f t="shared" si="12"/>
        <v>3114.462392730944</v>
      </c>
      <c r="M98" s="27">
        <f t="shared" si="13"/>
        <v>2.7754294633806831</v>
      </c>
      <c r="N98" s="23"/>
      <c r="O98" s="25">
        <v>10757</v>
      </c>
      <c r="P98" s="26">
        <f t="shared" si="14"/>
        <v>2.654454971960504</v>
      </c>
      <c r="Q98" s="23"/>
      <c r="R98" s="25">
        <v>159000</v>
      </c>
      <c r="S98" s="25">
        <f t="shared" si="8"/>
        <v>2142.3144876325091</v>
      </c>
      <c r="T98" s="27">
        <f t="shared" si="9"/>
        <v>1.7881327633920685</v>
      </c>
      <c r="U98" s="28">
        <f t="shared" si="10"/>
        <v>0.68786012399205798</v>
      </c>
      <c r="V98" s="23"/>
      <c r="W98" s="43">
        <f t="shared" si="15"/>
        <v>1.9091072548122476</v>
      </c>
    </row>
    <row r="99" spans="1:23">
      <c r="A99" s="29" t="s">
        <v>204</v>
      </c>
      <c r="B99" s="30" t="s">
        <v>205</v>
      </c>
      <c r="C99" s="31">
        <v>116467396</v>
      </c>
      <c r="D99" s="22">
        <v>153.06</v>
      </c>
      <c r="E99" s="23"/>
      <c r="F99" s="38">
        <v>1059273.83</v>
      </c>
      <c r="G99" s="38">
        <f t="shared" si="11"/>
        <v>6920.6443878217697</v>
      </c>
      <c r="H99" s="23"/>
      <c r="I99" s="32">
        <v>0.37580000000000002</v>
      </c>
      <c r="J99" s="23"/>
      <c r="K99" s="24">
        <v>498526</v>
      </c>
      <c r="L99" s="25">
        <f t="shared" si="12"/>
        <v>3257.0625898340518</v>
      </c>
      <c r="M99" s="27">
        <f t="shared" si="13"/>
        <v>4.2803910546776542</v>
      </c>
      <c r="N99" s="23"/>
      <c r="O99" s="25">
        <v>38192</v>
      </c>
      <c r="P99" s="26">
        <f t="shared" si="14"/>
        <v>3.9524709559059774</v>
      </c>
      <c r="Q99" s="23"/>
      <c r="R99" s="25">
        <v>360000</v>
      </c>
      <c r="S99" s="25">
        <f t="shared" si="8"/>
        <v>2601.5418790016988</v>
      </c>
      <c r="T99" s="27">
        <f t="shared" si="9"/>
        <v>3.0909938091171885</v>
      </c>
      <c r="U99" s="28">
        <f t="shared" si="10"/>
        <v>0.79873868163345541</v>
      </c>
      <c r="V99" s="23"/>
      <c r="W99" s="43">
        <f t="shared" si="15"/>
        <v>3.4189139078888653</v>
      </c>
    </row>
    <row r="100" spans="1:23">
      <c r="A100" s="29" t="s">
        <v>206</v>
      </c>
      <c r="B100" s="30" t="s">
        <v>207</v>
      </c>
      <c r="C100" s="31">
        <v>1221019221</v>
      </c>
      <c r="D100" s="22">
        <v>911.69</v>
      </c>
      <c r="E100" s="23"/>
      <c r="F100" s="38">
        <v>5332946.6099999994</v>
      </c>
      <c r="G100" s="38">
        <f t="shared" si="11"/>
        <v>5849.517500466166</v>
      </c>
      <c r="H100" s="23"/>
      <c r="I100" s="32">
        <v>0.28000000000000003</v>
      </c>
      <c r="J100" s="23"/>
      <c r="K100" s="24">
        <v>2320061</v>
      </c>
      <c r="L100" s="25">
        <f t="shared" si="12"/>
        <v>2544.7915409843258</v>
      </c>
      <c r="M100" s="27">
        <f t="shared" si="13"/>
        <v>1.9001019476989871</v>
      </c>
      <c r="N100" s="23"/>
      <c r="O100" s="25">
        <v>0</v>
      </c>
      <c r="P100" s="26">
        <f t="shared" si="14"/>
        <v>1.9001019476989871</v>
      </c>
      <c r="Q100" s="23"/>
      <c r="R100" s="25">
        <v>2119000</v>
      </c>
      <c r="S100" s="25">
        <f t="shared" si="8"/>
        <v>2324.2549550834165</v>
      </c>
      <c r="T100" s="27">
        <f t="shared" si="9"/>
        <v>1.7354354162128296</v>
      </c>
      <c r="U100" s="28">
        <f t="shared" si="10"/>
        <v>0.91333805447356775</v>
      </c>
      <c r="V100" s="23"/>
      <c r="W100" s="43">
        <f t="shared" si="15"/>
        <v>1.7354354162128296</v>
      </c>
    </row>
    <row r="101" spans="1:23">
      <c r="A101" s="29" t="s">
        <v>208</v>
      </c>
      <c r="B101" s="30" t="s">
        <v>209</v>
      </c>
      <c r="C101" s="31">
        <v>104861472</v>
      </c>
      <c r="D101" s="22">
        <v>124.04</v>
      </c>
      <c r="E101" s="23"/>
      <c r="F101" s="38">
        <v>2083940.49</v>
      </c>
      <c r="G101" s="38">
        <f t="shared" si="11"/>
        <v>16800.552160593357</v>
      </c>
      <c r="H101" s="23"/>
      <c r="I101" s="32">
        <v>0.37010000000000004</v>
      </c>
      <c r="J101" s="23"/>
      <c r="K101" s="24">
        <v>827359</v>
      </c>
      <c r="L101" s="25">
        <f t="shared" si="12"/>
        <v>6670.0983553692358</v>
      </c>
      <c r="M101" s="27">
        <f t="shared" si="13"/>
        <v>7.8900189385096562</v>
      </c>
      <c r="N101" s="23"/>
      <c r="O101" s="25">
        <v>180128</v>
      </c>
      <c r="P101" s="26">
        <f t="shared" si="14"/>
        <v>6.1722478967298882</v>
      </c>
      <c r="Q101" s="23"/>
      <c r="R101" s="25">
        <v>464000</v>
      </c>
      <c r="S101" s="25">
        <f t="shared" si="8"/>
        <v>5192.9055143502092</v>
      </c>
      <c r="T101" s="27">
        <f t="shared" si="9"/>
        <v>4.4248854336128343</v>
      </c>
      <c r="U101" s="28">
        <f t="shared" si="10"/>
        <v>0.77853507365001162</v>
      </c>
      <c r="V101" s="23"/>
      <c r="W101" s="43">
        <f t="shared" si="15"/>
        <v>6.1426564753926014</v>
      </c>
    </row>
    <row r="102" spans="1:23">
      <c r="A102" s="29" t="s">
        <v>210</v>
      </c>
      <c r="B102" s="30" t="s">
        <v>211</v>
      </c>
      <c r="C102" s="31">
        <v>434487378</v>
      </c>
      <c r="D102" s="22">
        <v>1121.51</v>
      </c>
      <c r="E102" s="23"/>
      <c r="F102" s="38">
        <v>10091960.449999999</v>
      </c>
      <c r="G102" s="38">
        <f t="shared" si="11"/>
        <v>8998.5470035933686</v>
      </c>
      <c r="H102" s="23"/>
      <c r="I102" s="32">
        <v>0.28000000000000003</v>
      </c>
      <c r="J102" s="23"/>
      <c r="K102" s="24">
        <v>3050157</v>
      </c>
      <c r="L102" s="25">
        <f t="shared" si="12"/>
        <v>2719.6877424187032</v>
      </c>
      <c r="M102" s="27">
        <f t="shared" si="13"/>
        <v>7.0201279817155005</v>
      </c>
      <c r="N102" s="23"/>
      <c r="O102" s="25">
        <v>974573</v>
      </c>
      <c r="P102" s="26">
        <f t="shared" si="14"/>
        <v>4.7770869882438802</v>
      </c>
      <c r="Q102" s="23"/>
      <c r="R102" s="25">
        <v>1312928</v>
      </c>
      <c r="S102" s="25">
        <f t="shared" si="8"/>
        <v>2039.6617060926787</v>
      </c>
      <c r="T102" s="27">
        <f t="shared" si="9"/>
        <v>3.0217862853544162</v>
      </c>
      <c r="U102" s="28">
        <f t="shared" si="10"/>
        <v>0.74996172328178512</v>
      </c>
      <c r="V102" s="23"/>
      <c r="W102" s="43">
        <f t="shared" si="15"/>
        <v>5.2648272788260373</v>
      </c>
    </row>
    <row r="103" spans="1:23">
      <c r="A103" s="29" t="s">
        <v>212</v>
      </c>
      <c r="B103" s="30" t="s">
        <v>213</v>
      </c>
      <c r="C103" s="31">
        <v>16154394397</v>
      </c>
      <c r="D103" s="22">
        <v>17024.940000000002</v>
      </c>
      <c r="E103" s="23"/>
      <c r="F103" s="38">
        <v>148469949.62</v>
      </c>
      <c r="G103" s="38">
        <f t="shared" si="11"/>
        <v>8720.7326204967521</v>
      </c>
      <c r="H103" s="23"/>
      <c r="I103" s="32">
        <v>0.28949999999999998</v>
      </c>
      <c r="J103" s="23"/>
      <c r="K103" s="24">
        <v>45710201</v>
      </c>
      <c r="L103" s="25">
        <f t="shared" si="12"/>
        <v>2684.8964519111369</v>
      </c>
      <c r="M103" s="27">
        <f t="shared" si="13"/>
        <v>2.8295830766945214</v>
      </c>
      <c r="N103" s="23"/>
      <c r="O103" s="25">
        <v>1632029</v>
      </c>
      <c r="P103" s="26">
        <f t="shared" si="14"/>
        <v>2.7285561387671495</v>
      </c>
      <c r="Q103" s="23"/>
      <c r="R103" s="25">
        <v>37760000</v>
      </c>
      <c r="S103" s="25">
        <f t="shared" si="8"/>
        <v>2313.7837196489381</v>
      </c>
      <c r="T103" s="27">
        <f t="shared" si="9"/>
        <v>2.3374444793184157</v>
      </c>
      <c r="U103" s="28">
        <f t="shared" si="10"/>
        <v>0.86177763689991216</v>
      </c>
      <c r="V103" s="23"/>
      <c r="W103" s="43">
        <f t="shared" si="15"/>
        <v>2.4384714172457875</v>
      </c>
    </row>
    <row r="104" spans="1:23">
      <c r="A104" s="29" t="s">
        <v>214</v>
      </c>
      <c r="B104" s="30" t="s">
        <v>215</v>
      </c>
      <c r="C104" s="31">
        <v>1030707255</v>
      </c>
      <c r="D104" s="22">
        <v>1955.98</v>
      </c>
      <c r="E104" s="23"/>
      <c r="F104" s="38">
        <v>14207405.73</v>
      </c>
      <c r="G104" s="38">
        <f t="shared" si="11"/>
        <v>7263.5741316373378</v>
      </c>
      <c r="H104" s="23"/>
      <c r="I104" s="32">
        <v>0.28000000000000003</v>
      </c>
      <c r="J104" s="23"/>
      <c r="K104" s="24">
        <v>4312073</v>
      </c>
      <c r="L104" s="25">
        <f t="shared" si="12"/>
        <v>2204.5588400699394</v>
      </c>
      <c r="M104" s="27">
        <f t="shared" si="13"/>
        <v>4.1836059454146364</v>
      </c>
      <c r="N104" s="23"/>
      <c r="O104" s="25">
        <v>850254</v>
      </c>
      <c r="P104" s="26">
        <f t="shared" si="14"/>
        <v>3.3586830627286117</v>
      </c>
      <c r="Q104" s="23"/>
      <c r="R104" s="25">
        <v>3200000</v>
      </c>
      <c r="S104" s="25">
        <f t="shared" si="8"/>
        <v>2070.7031769240994</v>
      </c>
      <c r="T104" s="27">
        <f t="shared" si="9"/>
        <v>3.1046642821971795</v>
      </c>
      <c r="U104" s="28">
        <f t="shared" si="10"/>
        <v>0.93928233589737464</v>
      </c>
      <c r="V104" s="23"/>
      <c r="W104" s="43">
        <f t="shared" si="15"/>
        <v>3.9295871648832041</v>
      </c>
    </row>
    <row r="105" spans="1:23">
      <c r="A105" s="29" t="s">
        <v>216</v>
      </c>
      <c r="B105" s="30" t="s">
        <v>217</v>
      </c>
      <c r="C105" s="31">
        <v>1295799910</v>
      </c>
      <c r="D105" s="22">
        <v>463.63</v>
      </c>
      <c r="E105" s="23"/>
      <c r="F105" s="38">
        <v>3317174.71</v>
      </c>
      <c r="G105" s="38">
        <f t="shared" si="11"/>
        <v>7154.7887539632893</v>
      </c>
      <c r="H105" s="23"/>
      <c r="I105" s="32">
        <v>0.28000000000000003</v>
      </c>
      <c r="J105" s="23"/>
      <c r="K105" s="24">
        <v>1481254</v>
      </c>
      <c r="L105" s="25">
        <f t="shared" si="12"/>
        <v>3194.9054202704742</v>
      </c>
      <c r="M105" s="27">
        <f t="shared" si="13"/>
        <v>1.143119387930811</v>
      </c>
      <c r="N105" s="23"/>
      <c r="O105" s="25">
        <v>0</v>
      </c>
      <c r="P105" s="26">
        <f t="shared" si="14"/>
        <v>1.143119387930811</v>
      </c>
      <c r="Q105" s="23"/>
      <c r="R105" s="25">
        <v>1178475</v>
      </c>
      <c r="S105" s="25">
        <f t="shared" si="8"/>
        <v>2541.8437115803549</v>
      </c>
      <c r="T105" s="27">
        <f t="shared" si="9"/>
        <v>0.90945754117238675</v>
      </c>
      <c r="U105" s="28">
        <f t="shared" si="10"/>
        <v>0.79559278827263924</v>
      </c>
      <c r="V105" s="23"/>
      <c r="W105" s="43">
        <f t="shared" si="15"/>
        <v>0.90945754117238675</v>
      </c>
    </row>
    <row r="106" spans="1:23">
      <c r="A106" s="29" t="s">
        <v>218</v>
      </c>
      <c r="B106" s="30" t="s">
        <v>219</v>
      </c>
      <c r="C106" s="31">
        <v>674109313</v>
      </c>
      <c r="D106" s="22">
        <v>1863.21</v>
      </c>
      <c r="E106" s="23"/>
      <c r="F106" s="38">
        <v>16198162.950000001</v>
      </c>
      <c r="G106" s="38">
        <f t="shared" si="11"/>
        <v>8693.6861384385011</v>
      </c>
      <c r="H106" s="23"/>
      <c r="I106" s="32">
        <v>0.28000000000000003</v>
      </c>
      <c r="J106" s="23"/>
      <c r="K106" s="24">
        <v>4865339</v>
      </c>
      <c r="L106" s="25">
        <f t="shared" si="12"/>
        <v>2611.2671142812674</v>
      </c>
      <c r="M106" s="27">
        <f t="shared" si="13"/>
        <v>7.2174332948282522</v>
      </c>
      <c r="N106" s="23"/>
      <c r="O106" s="25">
        <v>1578640</v>
      </c>
      <c r="P106" s="26">
        <f t="shared" si="14"/>
        <v>4.8756172576420109</v>
      </c>
      <c r="Q106" s="23"/>
      <c r="R106" s="25">
        <v>2721703</v>
      </c>
      <c r="S106" s="25">
        <f t="shared" si="8"/>
        <v>2308.0291539869363</v>
      </c>
      <c r="T106" s="27">
        <f t="shared" si="9"/>
        <v>4.0374801942544885</v>
      </c>
      <c r="U106" s="28">
        <f t="shared" si="10"/>
        <v>0.88387325117530346</v>
      </c>
      <c r="V106" s="23"/>
      <c r="W106" s="43">
        <f t="shared" si="15"/>
        <v>6.3792962314407307</v>
      </c>
    </row>
    <row r="107" spans="1:23">
      <c r="A107" s="29" t="s">
        <v>220</v>
      </c>
      <c r="B107" s="30" t="s">
        <v>221</v>
      </c>
      <c r="C107" s="31">
        <v>69109313</v>
      </c>
      <c r="D107" s="22">
        <v>187.3</v>
      </c>
      <c r="E107" s="23"/>
      <c r="F107" s="38">
        <v>2686360.85</v>
      </c>
      <c r="G107" s="38">
        <f t="shared" si="11"/>
        <v>14342.556593699946</v>
      </c>
      <c r="H107" s="23"/>
      <c r="I107" s="32">
        <v>0.28000000000000003</v>
      </c>
      <c r="J107" s="23"/>
      <c r="K107" s="24">
        <v>806885</v>
      </c>
      <c r="L107" s="25">
        <f t="shared" si="12"/>
        <v>4307.9818473037903</v>
      </c>
      <c r="M107" s="27">
        <f t="shared" si="13"/>
        <v>11.675488656644582</v>
      </c>
      <c r="N107" s="23"/>
      <c r="O107" s="25">
        <v>315885</v>
      </c>
      <c r="P107" s="26">
        <f t="shared" si="14"/>
        <v>7.1046864552104578</v>
      </c>
      <c r="Q107" s="23"/>
      <c r="R107" s="25">
        <v>0</v>
      </c>
      <c r="S107" s="25">
        <f t="shared" si="8"/>
        <v>1686.5189535504537</v>
      </c>
      <c r="T107" s="27">
        <f t="shared" si="9"/>
        <v>0</v>
      </c>
      <c r="U107" s="28">
        <f t="shared" si="10"/>
        <v>0.39148701487820448</v>
      </c>
      <c r="V107" s="23"/>
      <c r="W107" s="43">
        <f t="shared" si="15"/>
        <v>4.570802201434125</v>
      </c>
    </row>
    <row r="108" spans="1:23">
      <c r="A108" s="29" t="s">
        <v>222</v>
      </c>
      <c r="B108" s="30" t="s">
        <v>223</v>
      </c>
      <c r="C108" s="31">
        <v>99062303</v>
      </c>
      <c r="D108" s="22">
        <v>33.5</v>
      </c>
      <c r="E108" s="23"/>
      <c r="F108" s="38">
        <v>521358.03</v>
      </c>
      <c r="G108" s="38">
        <f t="shared" si="11"/>
        <v>15562.926268656718</v>
      </c>
      <c r="H108" s="23"/>
      <c r="I108" s="32">
        <v>0.28000000000000003</v>
      </c>
      <c r="J108" s="23"/>
      <c r="K108" s="24">
        <v>169991</v>
      </c>
      <c r="L108" s="25">
        <f t="shared" si="12"/>
        <v>5074.3582089552237</v>
      </c>
      <c r="M108" s="27">
        <f t="shared" si="13"/>
        <v>1.7160008888547644</v>
      </c>
      <c r="N108" s="23"/>
      <c r="O108" s="25">
        <v>0</v>
      </c>
      <c r="P108" s="26">
        <f t="shared" si="14"/>
        <v>1.7160008888547644</v>
      </c>
      <c r="Q108" s="23"/>
      <c r="R108" s="25">
        <v>169991</v>
      </c>
      <c r="S108" s="25">
        <f t="shared" si="8"/>
        <v>5074.3582089552237</v>
      </c>
      <c r="T108" s="27">
        <f t="shared" si="9"/>
        <v>1.7160008888547644</v>
      </c>
      <c r="U108" s="28">
        <f t="shared" si="10"/>
        <v>1</v>
      </c>
      <c r="V108" s="23"/>
      <c r="W108" s="43">
        <f t="shared" si="15"/>
        <v>1.7160008888547644</v>
      </c>
    </row>
    <row r="109" spans="1:23">
      <c r="A109" s="29" t="s">
        <v>224</v>
      </c>
      <c r="B109" s="30" t="s">
        <v>225</v>
      </c>
      <c r="C109" s="31">
        <v>21388323729</v>
      </c>
      <c r="D109" s="22">
        <v>16038.37</v>
      </c>
      <c r="E109" s="23"/>
      <c r="F109" s="38">
        <v>112870856.72</v>
      </c>
      <c r="G109" s="38">
        <f t="shared" si="11"/>
        <v>7037.5516165296094</v>
      </c>
      <c r="H109" s="23"/>
      <c r="I109" s="32">
        <v>0.28970000000000001</v>
      </c>
      <c r="J109" s="23"/>
      <c r="K109" s="24">
        <v>35093801</v>
      </c>
      <c r="L109" s="25">
        <f t="shared" si="12"/>
        <v>2188.1151887629476</v>
      </c>
      <c r="M109" s="27">
        <f t="shared" si="13"/>
        <v>1.6407924924203863</v>
      </c>
      <c r="N109" s="23"/>
      <c r="O109" s="25">
        <v>0</v>
      </c>
      <c r="P109" s="26">
        <f t="shared" si="14"/>
        <v>1.6407924924203863</v>
      </c>
      <c r="Q109" s="23"/>
      <c r="R109" s="25">
        <v>35093801</v>
      </c>
      <c r="S109" s="25">
        <f t="shared" si="8"/>
        <v>2188.1151887629476</v>
      </c>
      <c r="T109" s="27">
        <f t="shared" si="9"/>
        <v>1.6407924924203863</v>
      </c>
      <c r="U109" s="28">
        <f t="shared" si="10"/>
        <v>1</v>
      </c>
      <c r="V109" s="23"/>
      <c r="W109" s="43">
        <f t="shared" si="15"/>
        <v>1.6407924924203863</v>
      </c>
    </row>
    <row r="110" spans="1:23">
      <c r="A110" s="29" t="s">
        <v>226</v>
      </c>
      <c r="B110" s="30" t="s">
        <v>227</v>
      </c>
      <c r="C110" s="31">
        <v>40870511</v>
      </c>
      <c r="D110" s="22">
        <v>57.89</v>
      </c>
      <c r="E110" s="23"/>
      <c r="F110" s="38">
        <v>1788376.94</v>
      </c>
      <c r="G110" s="38">
        <f t="shared" si="11"/>
        <v>30892.674727932284</v>
      </c>
      <c r="H110" s="23"/>
      <c r="I110" s="32">
        <v>0.379</v>
      </c>
      <c r="J110" s="23"/>
      <c r="K110" s="24">
        <v>728592</v>
      </c>
      <c r="L110" s="25">
        <f t="shared" si="12"/>
        <v>12585.800656417343</v>
      </c>
      <c r="M110" s="27">
        <f t="shared" si="13"/>
        <v>17.826838524235725</v>
      </c>
      <c r="N110" s="23"/>
      <c r="O110" s="25">
        <v>217353</v>
      </c>
      <c r="P110" s="26">
        <f t="shared" si="14"/>
        <v>12.508749890599606</v>
      </c>
      <c r="Q110" s="23"/>
      <c r="R110" s="25">
        <v>150000</v>
      </c>
      <c r="S110" s="25">
        <f t="shared" si="8"/>
        <v>6345.7073760580406</v>
      </c>
      <c r="T110" s="27">
        <f t="shared" si="9"/>
        <v>3.6701278337332264</v>
      </c>
      <c r="U110" s="28">
        <f t="shared" si="10"/>
        <v>0.50419576388431386</v>
      </c>
      <c r="V110" s="23"/>
      <c r="W110" s="43">
        <f t="shared" si="15"/>
        <v>8.9882164673693463</v>
      </c>
    </row>
    <row r="111" spans="1:23">
      <c r="A111" s="29" t="s">
        <v>228</v>
      </c>
      <c r="B111" s="30" t="s">
        <v>229</v>
      </c>
      <c r="C111" s="31">
        <v>1007324981</v>
      </c>
      <c r="D111" s="22">
        <v>997.87</v>
      </c>
      <c r="E111" s="23"/>
      <c r="F111" s="38">
        <v>7480607.7699999996</v>
      </c>
      <c r="G111" s="38">
        <f t="shared" si="11"/>
        <v>7496.5754757633758</v>
      </c>
      <c r="H111" s="23"/>
      <c r="I111" s="32">
        <v>0.28239999999999998</v>
      </c>
      <c r="J111" s="23"/>
      <c r="K111" s="24">
        <v>2268612</v>
      </c>
      <c r="L111" s="25">
        <f t="shared" si="12"/>
        <v>2273.4544579955304</v>
      </c>
      <c r="M111" s="27">
        <f t="shared" si="13"/>
        <v>2.2521152982306512</v>
      </c>
      <c r="N111" s="23"/>
      <c r="O111" s="25">
        <v>0</v>
      </c>
      <c r="P111" s="26">
        <f t="shared" si="14"/>
        <v>2.2521152982306512</v>
      </c>
      <c r="Q111" s="23"/>
      <c r="R111" s="25">
        <v>1671947</v>
      </c>
      <c r="S111" s="25">
        <f t="shared" si="8"/>
        <v>1675.5158487578542</v>
      </c>
      <c r="T111" s="27">
        <f t="shared" si="9"/>
        <v>1.6597890765502619</v>
      </c>
      <c r="U111" s="28">
        <f t="shared" si="10"/>
        <v>0.73699116464163994</v>
      </c>
      <c r="V111" s="23"/>
      <c r="W111" s="43">
        <f t="shared" si="15"/>
        <v>1.6597890765502619</v>
      </c>
    </row>
    <row r="112" spans="1:23">
      <c r="A112" s="29" t="s">
        <v>230</v>
      </c>
      <c r="B112" s="30" t="s">
        <v>231</v>
      </c>
      <c r="C112" s="31">
        <v>20814107</v>
      </c>
      <c r="D112" s="22">
        <v>65.510999999999996</v>
      </c>
      <c r="E112" s="23"/>
      <c r="F112" s="38">
        <v>691983.87</v>
      </c>
      <c r="G112" s="38">
        <f t="shared" si="11"/>
        <v>10562.865320327885</v>
      </c>
      <c r="H112" s="23"/>
      <c r="I112" s="32">
        <v>0.28000000000000003</v>
      </c>
      <c r="J112" s="23"/>
      <c r="K112" s="24">
        <v>351697</v>
      </c>
      <c r="L112" s="25">
        <f t="shared" si="12"/>
        <v>5368.5182641083184</v>
      </c>
      <c r="M112" s="27">
        <f t="shared" si="13"/>
        <v>16.897049678854827</v>
      </c>
      <c r="N112" s="23"/>
      <c r="O112" s="25">
        <v>149479</v>
      </c>
      <c r="P112" s="26">
        <f t="shared" si="14"/>
        <v>9.7154300206105404</v>
      </c>
      <c r="Q112" s="23"/>
      <c r="R112" s="25">
        <v>17726</v>
      </c>
      <c r="S112" s="25">
        <f t="shared" si="8"/>
        <v>2552.3194578009802</v>
      </c>
      <c r="T112" s="27">
        <f t="shared" si="9"/>
        <v>0.85163394230653278</v>
      </c>
      <c r="U112" s="28">
        <f t="shared" si="10"/>
        <v>0.47542344688751964</v>
      </c>
      <c r="V112" s="23"/>
      <c r="W112" s="43">
        <f t="shared" si="15"/>
        <v>8.0332536005508182</v>
      </c>
    </row>
    <row r="113" spans="1:23">
      <c r="A113" s="29" t="s">
        <v>232</v>
      </c>
      <c r="B113" s="30" t="s">
        <v>233</v>
      </c>
      <c r="C113" s="31">
        <v>2164272223</v>
      </c>
      <c r="D113" s="22">
        <v>4746.33</v>
      </c>
      <c r="E113" s="23"/>
      <c r="F113" s="38">
        <v>39101675.140000001</v>
      </c>
      <c r="G113" s="38">
        <f t="shared" si="11"/>
        <v>8238.2967766674465</v>
      </c>
      <c r="H113" s="23"/>
      <c r="I113" s="32">
        <v>0.28000000000000003</v>
      </c>
      <c r="J113" s="23"/>
      <c r="K113" s="24">
        <v>11713289</v>
      </c>
      <c r="L113" s="25">
        <f t="shared" si="12"/>
        <v>2467.8623273139456</v>
      </c>
      <c r="M113" s="27">
        <f t="shared" si="13"/>
        <v>5.4121144630150342</v>
      </c>
      <c r="N113" s="23"/>
      <c r="O113" s="25">
        <v>3114454</v>
      </c>
      <c r="P113" s="26">
        <f t="shared" si="14"/>
        <v>3.973083842512541</v>
      </c>
      <c r="Q113" s="23"/>
      <c r="R113" s="25">
        <v>7357066</v>
      </c>
      <c r="S113" s="25">
        <f t="shared" si="8"/>
        <v>2206.2351332503217</v>
      </c>
      <c r="T113" s="27">
        <f t="shared" si="9"/>
        <v>3.3993256124694073</v>
      </c>
      <c r="U113" s="28">
        <f t="shared" si="10"/>
        <v>0.89398630905461307</v>
      </c>
      <c r="V113" s="23"/>
      <c r="W113" s="43">
        <f t="shared" si="15"/>
        <v>4.8383562329718997</v>
      </c>
    </row>
    <row r="114" spans="1:23">
      <c r="A114" s="29" t="s">
        <v>234</v>
      </c>
      <c r="B114" s="30" t="s">
        <v>235</v>
      </c>
      <c r="C114" s="31">
        <v>6130023291</v>
      </c>
      <c r="D114" s="22">
        <v>14822.53</v>
      </c>
      <c r="E114" s="23"/>
      <c r="F114" s="38">
        <v>123837289.56</v>
      </c>
      <c r="G114" s="38">
        <f t="shared" si="11"/>
        <v>8354.666144038838</v>
      </c>
      <c r="H114" s="23"/>
      <c r="I114" s="32">
        <v>0.28000000000000003</v>
      </c>
      <c r="J114" s="23"/>
      <c r="K114" s="24">
        <v>36778149</v>
      </c>
      <c r="L114" s="25">
        <f t="shared" si="12"/>
        <v>2481.2328934399188</v>
      </c>
      <c r="M114" s="27">
        <f t="shared" si="13"/>
        <v>5.9996752465846388</v>
      </c>
      <c r="N114" s="23"/>
      <c r="O114" s="25">
        <v>10622756</v>
      </c>
      <c r="P114" s="26">
        <f t="shared" si="14"/>
        <v>4.2667689433416864</v>
      </c>
      <c r="Q114" s="23"/>
      <c r="R114" s="25">
        <v>19300000</v>
      </c>
      <c r="S114" s="25">
        <f t="shared" si="8"/>
        <v>2018.7347234244085</v>
      </c>
      <c r="T114" s="27">
        <f t="shared" si="9"/>
        <v>3.1484382821735677</v>
      </c>
      <c r="U114" s="28">
        <f t="shared" si="10"/>
        <v>0.81360146754530793</v>
      </c>
      <c r="V114" s="23"/>
      <c r="W114" s="43">
        <f t="shared" si="15"/>
        <v>4.8813445854165192</v>
      </c>
    </row>
    <row r="115" spans="1:23">
      <c r="A115" s="29" t="s">
        <v>236</v>
      </c>
      <c r="B115" s="30" t="s">
        <v>237</v>
      </c>
      <c r="C115" s="31">
        <v>21259766524</v>
      </c>
      <c r="D115" s="22">
        <v>26006.670000000002</v>
      </c>
      <c r="E115" s="23"/>
      <c r="F115" s="38">
        <v>206027860.68000001</v>
      </c>
      <c r="G115" s="38">
        <f t="shared" si="11"/>
        <v>7922.1161602004404</v>
      </c>
      <c r="H115" s="23"/>
      <c r="I115" s="32">
        <v>0.28889999999999999</v>
      </c>
      <c r="J115" s="23"/>
      <c r="K115" s="24">
        <v>63874199</v>
      </c>
      <c r="L115" s="25">
        <f t="shared" si="12"/>
        <v>2456.0698851486945</v>
      </c>
      <c r="M115" s="27">
        <f t="shared" si="13"/>
        <v>3.0044638038659959</v>
      </c>
      <c r="N115" s="23"/>
      <c r="O115" s="25">
        <v>4017967</v>
      </c>
      <c r="P115" s="26">
        <f t="shared" si="14"/>
        <v>2.8154698656934318</v>
      </c>
      <c r="Q115" s="23"/>
      <c r="R115" s="25">
        <v>56100000</v>
      </c>
      <c r="S115" s="25">
        <f t="shared" si="8"/>
        <v>2311.6364763347246</v>
      </c>
      <c r="T115" s="27">
        <f t="shared" si="9"/>
        <v>2.6387872104178149</v>
      </c>
      <c r="U115" s="28">
        <f t="shared" si="10"/>
        <v>0.94119328212632458</v>
      </c>
      <c r="V115" s="23"/>
      <c r="W115" s="43">
        <f t="shared" si="15"/>
        <v>2.8277811485903785</v>
      </c>
    </row>
    <row r="116" spans="1:23">
      <c r="A116" s="29" t="s">
        <v>238</v>
      </c>
      <c r="B116" s="30" t="s">
        <v>239</v>
      </c>
      <c r="C116" s="31">
        <v>508943051</v>
      </c>
      <c r="D116" s="22">
        <v>961.13</v>
      </c>
      <c r="E116" s="23"/>
      <c r="F116" s="38">
        <v>8290142.7200000007</v>
      </c>
      <c r="G116" s="38">
        <f t="shared" si="11"/>
        <v>8625.412504031714</v>
      </c>
      <c r="H116" s="23"/>
      <c r="I116" s="32">
        <v>0.28000000000000003</v>
      </c>
      <c r="J116" s="23"/>
      <c r="K116" s="24">
        <v>2450740</v>
      </c>
      <c r="L116" s="25">
        <f t="shared" si="12"/>
        <v>2549.8527774598651</v>
      </c>
      <c r="M116" s="27">
        <f t="shared" si="13"/>
        <v>4.8153521208014292</v>
      </c>
      <c r="N116" s="23"/>
      <c r="O116" s="25">
        <v>580626</v>
      </c>
      <c r="P116" s="26">
        <f t="shared" si="14"/>
        <v>3.6745054212362165</v>
      </c>
      <c r="Q116" s="23"/>
      <c r="R116" s="25">
        <v>892000</v>
      </c>
      <c r="S116" s="25">
        <f t="shared" si="8"/>
        <v>1532.18191087574</v>
      </c>
      <c r="T116" s="27">
        <f t="shared" si="9"/>
        <v>1.7526518895333145</v>
      </c>
      <c r="U116" s="28">
        <f t="shared" si="10"/>
        <v>0.60089034332487334</v>
      </c>
      <c r="V116" s="23"/>
      <c r="W116" s="43">
        <f t="shared" si="15"/>
        <v>2.8934985890985279</v>
      </c>
    </row>
    <row r="117" spans="1:23">
      <c r="A117" s="29" t="s">
        <v>240</v>
      </c>
      <c r="B117" s="30" t="s">
        <v>241</v>
      </c>
      <c r="C117" s="31">
        <v>477759604</v>
      </c>
      <c r="D117" s="22">
        <v>1483.66</v>
      </c>
      <c r="E117" s="23"/>
      <c r="F117" s="38">
        <v>12619466.42</v>
      </c>
      <c r="G117" s="38">
        <f t="shared" si="11"/>
        <v>8505.6323012010835</v>
      </c>
      <c r="H117" s="23"/>
      <c r="I117" s="32">
        <v>0.28000000000000003</v>
      </c>
      <c r="J117" s="23"/>
      <c r="K117" s="24">
        <v>3824278</v>
      </c>
      <c r="L117" s="25">
        <f t="shared" si="12"/>
        <v>2577.5972931803781</v>
      </c>
      <c r="M117" s="27">
        <f t="shared" si="13"/>
        <v>8.0046072710659733</v>
      </c>
      <c r="N117" s="23"/>
      <c r="O117" s="25">
        <v>1306772</v>
      </c>
      <c r="P117" s="26">
        <f t="shared" si="14"/>
        <v>5.2693990427872173</v>
      </c>
      <c r="Q117" s="23"/>
      <c r="R117" s="25">
        <v>2146205</v>
      </c>
      <c r="S117" s="25">
        <f t="shared" si="8"/>
        <v>2327.337125756575</v>
      </c>
      <c r="T117" s="27">
        <f t="shared" si="9"/>
        <v>4.4922278527340707</v>
      </c>
      <c r="U117" s="28">
        <f t="shared" si="10"/>
        <v>0.90290951651527429</v>
      </c>
      <c r="V117" s="23"/>
      <c r="W117" s="43">
        <f t="shared" si="15"/>
        <v>7.2274360810128266</v>
      </c>
    </row>
    <row r="118" spans="1:23">
      <c r="A118" s="29" t="s">
        <v>242</v>
      </c>
      <c r="B118" s="30" t="s">
        <v>243</v>
      </c>
      <c r="C118" s="31">
        <v>484346650.5</v>
      </c>
      <c r="D118" s="22">
        <v>705.76</v>
      </c>
      <c r="E118" s="23"/>
      <c r="F118" s="38">
        <v>6224623.6699999999</v>
      </c>
      <c r="G118" s="38">
        <f t="shared" si="11"/>
        <v>8819.7456217411018</v>
      </c>
      <c r="H118" s="23"/>
      <c r="I118" s="32">
        <v>0.28000000000000003</v>
      </c>
      <c r="J118" s="23"/>
      <c r="K118" s="24">
        <v>1869498</v>
      </c>
      <c r="L118" s="25">
        <f t="shared" si="12"/>
        <v>2648.9146452051691</v>
      </c>
      <c r="M118" s="27">
        <f t="shared" si="13"/>
        <v>3.8598346825978513</v>
      </c>
      <c r="N118" s="23"/>
      <c r="O118" s="25">
        <v>321108</v>
      </c>
      <c r="P118" s="26">
        <f t="shared" si="14"/>
        <v>3.1968632350436788</v>
      </c>
      <c r="Q118" s="23"/>
      <c r="R118" s="25">
        <v>1308000</v>
      </c>
      <c r="S118" s="25">
        <f t="shared" si="8"/>
        <v>2308.3031058716842</v>
      </c>
      <c r="T118" s="27">
        <f t="shared" si="9"/>
        <v>2.7005451542809835</v>
      </c>
      <c r="U118" s="28">
        <f t="shared" si="10"/>
        <v>0.87141467923474647</v>
      </c>
      <c r="V118" s="23"/>
      <c r="W118" s="43">
        <f t="shared" si="15"/>
        <v>3.3635166018351561</v>
      </c>
    </row>
    <row r="119" spans="1:23">
      <c r="A119" s="29" t="s">
        <v>244</v>
      </c>
      <c r="B119" s="30" t="s">
        <v>245</v>
      </c>
      <c r="C119" s="31">
        <v>48340321</v>
      </c>
      <c r="D119" s="22">
        <v>119.5</v>
      </c>
      <c r="E119" s="23"/>
      <c r="F119" s="38">
        <v>2007715.48</v>
      </c>
      <c r="G119" s="38">
        <f t="shared" si="11"/>
        <v>16800.966359832637</v>
      </c>
      <c r="H119" s="23"/>
      <c r="I119" s="32">
        <v>0.28000000000000003</v>
      </c>
      <c r="J119" s="23"/>
      <c r="K119" s="24">
        <v>603045</v>
      </c>
      <c r="L119" s="25">
        <f t="shared" si="12"/>
        <v>5046.4016736401672</v>
      </c>
      <c r="M119" s="27">
        <f t="shared" si="13"/>
        <v>12.474989564094949</v>
      </c>
      <c r="N119" s="23"/>
      <c r="O119" s="25">
        <v>240281</v>
      </c>
      <c r="P119" s="26">
        <f t="shared" si="14"/>
        <v>7.5043771430479334</v>
      </c>
      <c r="Q119" s="23"/>
      <c r="R119" s="25">
        <v>90000</v>
      </c>
      <c r="S119" s="25">
        <f t="shared" si="8"/>
        <v>2763.8577405857741</v>
      </c>
      <c r="T119" s="27">
        <f t="shared" si="9"/>
        <v>1.8617998006260654</v>
      </c>
      <c r="U119" s="28">
        <f t="shared" si="10"/>
        <v>0.54768881260934088</v>
      </c>
      <c r="V119" s="23"/>
      <c r="W119" s="43">
        <f t="shared" si="15"/>
        <v>6.8324122216730832</v>
      </c>
    </row>
    <row r="120" spans="1:23">
      <c r="A120" s="29" t="s">
        <v>246</v>
      </c>
      <c r="B120" s="30" t="s">
        <v>247</v>
      </c>
      <c r="C120" s="31">
        <v>738073155</v>
      </c>
      <c r="D120" s="22">
        <v>594.04999999999995</v>
      </c>
      <c r="E120" s="23"/>
      <c r="F120" s="38">
        <v>5825983.9800000004</v>
      </c>
      <c r="G120" s="38">
        <f t="shared" si="11"/>
        <v>9807.2283141149746</v>
      </c>
      <c r="H120" s="23"/>
      <c r="I120" s="32">
        <v>0.28000000000000003</v>
      </c>
      <c r="J120" s="23"/>
      <c r="K120" s="24">
        <v>1674682</v>
      </c>
      <c r="L120" s="25">
        <f t="shared" si="12"/>
        <v>2819.0926689672588</v>
      </c>
      <c r="M120" s="27">
        <f t="shared" si="13"/>
        <v>2.268991886041432</v>
      </c>
      <c r="N120" s="23"/>
      <c r="O120" s="25">
        <v>0</v>
      </c>
      <c r="P120" s="26">
        <f t="shared" si="14"/>
        <v>2.268991886041432</v>
      </c>
      <c r="Q120" s="23"/>
      <c r="R120" s="25">
        <v>1530000</v>
      </c>
      <c r="S120" s="25">
        <f t="shared" si="8"/>
        <v>2575.5407793956738</v>
      </c>
      <c r="T120" s="27">
        <f t="shared" si="9"/>
        <v>2.072965246920544</v>
      </c>
      <c r="U120" s="28">
        <f t="shared" si="10"/>
        <v>0.91360628465583316</v>
      </c>
      <c r="V120" s="23"/>
      <c r="W120" s="43">
        <f t="shared" si="15"/>
        <v>2.072965246920544</v>
      </c>
    </row>
    <row r="121" spans="1:23">
      <c r="A121" s="29" t="s">
        <v>248</v>
      </c>
      <c r="B121" s="30" t="s">
        <v>249</v>
      </c>
      <c r="C121" s="31">
        <v>878785186</v>
      </c>
      <c r="D121" s="22">
        <v>1489.6100000000001</v>
      </c>
      <c r="E121" s="23"/>
      <c r="F121" s="38">
        <v>11551008.800000001</v>
      </c>
      <c r="G121" s="38">
        <f t="shared" si="11"/>
        <v>7754.384570458039</v>
      </c>
      <c r="H121" s="23"/>
      <c r="I121" s="32">
        <v>0.28000000000000003</v>
      </c>
      <c r="J121" s="23"/>
      <c r="K121" s="24">
        <v>3473531</v>
      </c>
      <c r="L121" s="25">
        <f t="shared" si="12"/>
        <v>2331.8392062351891</v>
      </c>
      <c r="M121" s="27">
        <f t="shared" si="13"/>
        <v>3.9526508358778818</v>
      </c>
      <c r="N121" s="23"/>
      <c r="O121" s="25">
        <v>623162</v>
      </c>
      <c r="P121" s="26">
        <f t="shared" si="14"/>
        <v>3.2435332836846431</v>
      </c>
      <c r="Q121" s="23"/>
      <c r="R121" s="25">
        <v>2315250</v>
      </c>
      <c r="S121" s="25">
        <f t="shared" si="8"/>
        <v>1972.6049100100024</v>
      </c>
      <c r="T121" s="27">
        <f t="shared" si="9"/>
        <v>2.6346029005545843</v>
      </c>
      <c r="U121" s="28">
        <f t="shared" si="10"/>
        <v>0.8459437960968248</v>
      </c>
      <c r="V121" s="23"/>
      <c r="W121" s="43">
        <f t="shared" si="15"/>
        <v>3.3437204527478235</v>
      </c>
    </row>
    <row r="122" spans="1:23">
      <c r="A122" s="29" t="s">
        <v>250</v>
      </c>
      <c r="B122" s="30" t="s">
        <v>251</v>
      </c>
      <c r="C122" s="31">
        <v>144962315</v>
      </c>
      <c r="D122" s="22">
        <v>106.96</v>
      </c>
      <c r="E122" s="23"/>
      <c r="F122" s="38">
        <v>2018525.23</v>
      </c>
      <c r="G122" s="38">
        <f t="shared" si="11"/>
        <v>18871.776645474944</v>
      </c>
      <c r="H122" s="23"/>
      <c r="I122" s="32">
        <v>0.32750000000000001</v>
      </c>
      <c r="J122" s="23"/>
      <c r="K122" s="24">
        <v>709145</v>
      </c>
      <c r="L122" s="25">
        <f t="shared" si="12"/>
        <v>6630.0018698578915</v>
      </c>
      <c r="M122" s="27">
        <f t="shared" si="13"/>
        <v>4.8919265672599117</v>
      </c>
      <c r="N122" s="23"/>
      <c r="O122" s="25">
        <v>119461</v>
      </c>
      <c r="P122" s="26">
        <f t="shared" si="14"/>
        <v>4.0678434253757603</v>
      </c>
      <c r="Q122" s="23"/>
      <c r="R122" s="25">
        <v>498000</v>
      </c>
      <c r="S122" s="25">
        <f t="shared" si="8"/>
        <v>5772.8216155572181</v>
      </c>
      <c r="T122" s="27">
        <f t="shared" si="9"/>
        <v>3.4353756008932388</v>
      </c>
      <c r="U122" s="28">
        <f t="shared" si="10"/>
        <v>0.87071191364248501</v>
      </c>
      <c r="V122" s="23"/>
      <c r="W122" s="43">
        <f t="shared" si="15"/>
        <v>4.2594587427773893</v>
      </c>
    </row>
    <row r="123" spans="1:23">
      <c r="A123" s="29" t="s">
        <v>252</v>
      </c>
      <c r="B123" s="30" t="s">
        <v>253</v>
      </c>
      <c r="C123" s="31">
        <v>3091103621</v>
      </c>
      <c r="D123" s="22">
        <v>1297.6399999999999</v>
      </c>
      <c r="E123" s="23"/>
      <c r="F123" s="38">
        <v>12585260.060000001</v>
      </c>
      <c r="G123" s="38">
        <f t="shared" si="11"/>
        <v>9698.5759224438225</v>
      </c>
      <c r="H123" s="23"/>
      <c r="I123" s="32">
        <v>0.28000000000000003</v>
      </c>
      <c r="J123" s="23"/>
      <c r="K123" s="24">
        <v>3710805</v>
      </c>
      <c r="L123" s="25">
        <f t="shared" si="12"/>
        <v>2859.6567615055028</v>
      </c>
      <c r="M123" s="27">
        <f t="shared" si="13"/>
        <v>1.2004790052296987</v>
      </c>
      <c r="N123" s="23"/>
      <c r="O123" s="25">
        <v>0</v>
      </c>
      <c r="P123" s="26">
        <f t="shared" si="14"/>
        <v>1.2004790052296987</v>
      </c>
      <c r="Q123" s="23"/>
      <c r="R123" s="25">
        <v>2687000</v>
      </c>
      <c r="S123" s="25">
        <f t="shared" si="8"/>
        <v>2070.6821614623473</v>
      </c>
      <c r="T123" s="27">
        <f t="shared" si="9"/>
        <v>0.86926882093028357</v>
      </c>
      <c r="U123" s="28">
        <f t="shared" si="10"/>
        <v>0.72410164371342611</v>
      </c>
      <c r="V123" s="23"/>
      <c r="W123" s="43">
        <f t="shared" si="15"/>
        <v>0.86926882093028357</v>
      </c>
    </row>
    <row r="124" spans="1:23">
      <c r="A124" s="29" t="s">
        <v>254</v>
      </c>
      <c r="B124" s="30" t="s">
        <v>255</v>
      </c>
      <c r="C124" s="31">
        <v>4537307905</v>
      </c>
      <c r="D124" s="22">
        <v>7560.9800000000005</v>
      </c>
      <c r="E124" s="23"/>
      <c r="F124" s="38">
        <v>56417432.640000001</v>
      </c>
      <c r="G124" s="38">
        <f t="shared" si="11"/>
        <v>7461.6561133609657</v>
      </c>
      <c r="H124" s="23"/>
      <c r="I124" s="32">
        <v>0.28000000000000003</v>
      </c>
      <c r="J124" s="23"/>
      <c r="K124" s="24">
        <v>17046478</v>
      </c>
      <c r="L124" s="25">
        <f t="shared" si="12"/>
        <v>2254.5328780131676</v>
      </c>
      <c r="M124" s="27">
        <f t="shared" si="13"/>
        <v>3.7569586100196566</v>
      </c>
      <c r="N124" s="23"/>
      <c r="O124" s="25">
        <v>2773003</v>
      </c>
      <c r="P124" s="26">
        <f t="shared" si="14"/>
        <v>3.1458025989973009</v>
      </c>
      <c r="Q124" s="23"/>
      <c r="R124" s="25">
        <v>12500000</v>
      </c>
      <c r="S124" s="25">
        <f t="shared" si="8"/>
        <v>2019.9766432393683</v>
      </c>
      <c r="T124" s="27">
        <f t="shared" si="9"/>
        <v>2.7549375668830653</v>
      </c>
      <c r="U124" s="28">
        <f t="shared" si="10"/>
        <v>0.89596238002947004</v>
      </c>
      <c r="V124" s="23"/>
      <c r="W124" s="43">
        <f t="shared" si="15"/>
        <v>3.3660935779054211</v>
      </c>
    </row>
    <row r="125" spans="1:23" ht="31.2">
      <c r="A125" s="29" t="s">
        <v>256</v>
      </c>
      <c r="B125" s="30" t="s">
        <v>257</v>
      </c>
      <c r="C125" s="31">
        <v>42349360881</v>
      </c>
      <c r="D125" s="22">
        <v>23237.829999999998</v>
      </c>
      <c r="E125" s="23"/>
      <c r="F125" s="38">
        <v>170388886.20000002</v>
      </c>
      <c r="G125" s="38">
        <f t="shared" si="11"/>
        <v>7332.3923189041334</v>
      </c>
      <c r="H125" s="23"/>
      <c r="I125" s="32">
        <v>0.28889999999999999</v>
      </c>
      <c r="J125" s="23"/>
      <c r="K125" s="24">
        <v>52811529</v>
      </c>
      <c r="L125" s="25">
        <f t="shared" si="12"/>
        <v>2272.6532124557243</v>
      </c>
      <c r="M125" s="27">
        <f t="shared" si="13"/>
        <v>1.247044297749812</v>
      </c>
      <c r="N125" s="23"/>
      <c r="O125" s="25">
        <v>0</v>
      </c>
      <c r="P125" s="26">
        <f t="shared" si="14"/>
        <v>1.247044297749812</v>
      </c>
      <c r="Q125" s="23"/>
      <c r="R125" s="25">
        <v>49100000</v>
      </c>
      <c r="S125" s="25">
        <f t="shared" si="8"/>
        <v>2112.9339529551598</v>
      </c>
      <c r="T125" s="27">
        <f t="shared" si="9"/>
        <v>1.1594035654509409</v>
      </c>
      <c r="U125" s="28">
        <f t="shared" si="10"/>
        <v>0.92972123567942899</v>
      </c>
      <c r="V125" s="23"/>
      <c r="W125" s="43">
        <f t="shared" si="15"/>
        <v>1.1594035654509409</v>
      </c>
    </row>
    <row r="126" spans="1:23">
      <c r="A126" s="29" t="s">
        <v>258</v>
      </c>
      <c r="B126" s="30" t="s">
        <v>259</v>
      </c>
      <c r="C126" s="31">
        <v>2159007066</v>
      </c>
      <c r="D126" s="22">
        <v>2415.3500000000004</v>
      </c>
      <c r="E126" s="23"/>
      <c r="F126" s="38">
        <v>18398709.949999999</v>
      </c>
      <c r="G126" s="38">
        <f t="shared" si="11"/>
        <v>7617.4094644668457</v>
      </c>
      <c r="H126" s="23"/>
      <c r="I126" s="32">
        <v>0.28000000000000003</v>
      </c>
      <c r="J126" s="23"/>
      <c r="K126" s="24">
        <v>5564892</v>
      </c>
      <c r="L126" s="25">
        <f t="shared" si="12"/>
        <v>2303.9691970107847</v>
      </c>
      <c r="M126" s="27">
        <f t="shared" si="13"/>
        <v>2.5775237550797345</v>
      </c>
      <c r="N126" s="23"/>
      <c r="O126" s="25">
        <v>47489</v>
      </c>
      <c r="P126" s="26">
        <f t="shared" si="14"/>
        <v>2.5555279956642809</v>
      </c>
      <c r="Q126" s="23"/>
      <c r="R126" s="25">
        <v>5197753</v>
      </c>
      <c r="S126" s="25">
        <f t="shared" si="8"/>
        <v>2171.6281284285919</v>
      </c>
      <c r="T126" s="27">
        <f t="shared" si="9"/>
        <v>2.4074738252848311</v>
      </c>
      <c r="U126" s="28">
        <f t="shared" si="10"/>
        <v>0.94255953215264554</v>
      </c>
      <c r="V126" s="23"/>
      <c r="W126" s="43">
        <f t="shared" si="15"/>
        <v>2.4294695847002847</v>
      </c>
    </row>
    <row r="127" spans="1:23">
      <c r="A127" s="29" t="s">
        <v>260</v>
      </c>
      <c r="B127" s="30" t="s">
        <v>261</v>
      </c>
      <c r="C127" s="31">
        <v>35149153</v>
      </c>
      <c r="D127" s="22">
        <v>36.11</v>
      </c>
      <c r="E127" s="23"/>
      <c r="F127" s="38">
        <v>525341.48</v>
      </c>
      <c r="G127" s="38">
        <f t="shared" si="11"/>
        <v>14548.365549709222</v>
      </c>
      <c r="H127" s="23"/>
      <c r="I127" s="32">
        <v>0.2888</v>
      </c>
      <c r="J127" s="23"/>
      <c r="K127" s="24">
        <v>235881</v>
      </c>
      <c r="L127" s="25">
        <f t="shared" si="12"/>
        <v>6532.2902243145945</v>
      </c>
      <c r="M127" s="27">
        <f t="shared" si="13"/>
        <v>6.7108587225416212</v>
      </c>
      <c r="N127" s="23"/>
      <c r="O127" s="25">
        <v>69810</v>
      </c>
      <c r="P127" s="26">
        <f t="shared" si="14"/>
        <v>4.7247511198918506</v>
      </c>
      <c r="Q127" s="23"/>
      <c r="R127" s="25">
        <v>135000</v>
      </c>
      <c r="S127" s="25">
        <f t="shared" si="8"/>
        <v>5671.8360564940458</v>
      </c>
      <c r="T127" s="27">
        <f t="shared" si="9"/>
        <v>3.8407753381710221</v>
      </c>
      <c r="U127" s="28">
        <f t="shared" si="10"/>
        <v>0.86827680059012813</v>
      </c>
      <c r="V127" s="23"/>
      <c r="W127" s="43">
        <f t="shared" si="15"/>
        <v>5.8268829408207932</v>
      </c>
    </row>
    <row r="128" spans="1:23">
      <c r="A128" s="29" t="s">
        <v>262</v>
      </c>
      <c r="B128" s="30" t="s">
        <v>263</v>
      </c>
      <c r="C128" s="31">
        <v>523609346</v>
      </c>
      <c r="D128" s="22">
        <v>447.18</v>
      </c>
      <c r="E128" s="23"/>
      <c r="F128" s="38">
        <v>4761286.67</v>
      </c>
      <c r="G128" s="38">
        <f t="shared" si="11"/>
        <v>10647.360503600339</v>
      </c>
      <c r="H128" s="23"/>
      <c r="I128" s="32">
        <v>0.28000000000000003</v>
      </c>
      <c r="J128" s="23"/>
      <c r="K128" s="24">
        <v>1434196</v>
      </c>
      <c r="L128" s="25">
        <f t="shared" si="12"/>
        <v>3207.200679815734</v>
      </c>
      <c r="M128" s="27">
        <f t="shared" si="13"/>
        <v>2.7390572971170761</v>
      </c>
      <c r="N128" s="23"/>
      <c r="O128" s="25">
        <v>53913</v>
      </c>
      <c r="P128" s="26">
        <f t="shared" si="14"/>
        <v>2.6360931303926729</v>
      </c>
      <c r="Q128" s="23"/>
      <c r="R128" s="25">
        <v>1255092</v>
      </c>
      <c r="S128" s="25">
        <f t="shared" si="8"/>
        <v>2927.2440627935061</v>
      </c>
      <c r="T128" s="27">
        <f t="shared" si="9"/>
        <v>2.3970007594173079</v>
      </c>
      <c r="U128" s="28">
        <f t="shared" si="10"/>
        <v>0.91270997827354139</v>
      </c>
      <c r="V128" s="23"/>
      <c r="W128" s="43">
        <f t="shared" si="15"/>
        <v>2.4999649261417121</v>
      </c>
    </row>
    <row r="129" spans="1:23">
      <c r="A129" s="29" t="s">
        <v>264</v>
      </c>
      <c r="B129" s="30" t="s">
        <v>265</v>
      </c>
      <c r="C129" s="31">
        <v>212492372</v>
      </c>
      <c r="D129" s="22">
        <v>202.98</v>
      </c>
      <c r="E129" s="23"/>
      <c r="F129" s="38">
        <v>2823887.8800000004</v>
      </c>
      <c r="G129" s="38">
        <f t="shared" si="11"/>
        <v>13912.148389003845</v>
      </c>
      <c r="H129" s="23"/>
      <c r="I129" s="32">
        <v>0.29199999999999998</v>
      </c>
      <c r="J129" s="23"/>
      <c r="K129" s="24">
        <v>884545</v>
      </c>
      <c r="L129" s="25">
        <f t="shared" si="12"/>
        <v>4357.7938713173717</v>
      </c>
      <c r="M129" s="27">
        <f t="shared" si="13"/>
        <v>4.1627141326277819</v>
      </c>
      <c r="N129" s="23"/>
      <c r="O129" s="25">
        <v>154893</v>
      </c>
      <c r="P129" s="26">
        <f t="shared" si="14"/>
        <v>3.4337797311613616</v>
      </c>
      <c r="Q129" s="23"/>
      <c r="R129" s="25">
        <v>597879</v>
      </c>
      <c r="S129" s="25">
        <f t="shared" si="8"/>
        <v>3708.6018326928765</v>
      </c>
      <c r="T129" s="27">
        <f t="shared" si="9"/>
        <v>2.8136492353711406</v>
      </c>
      <c r="U129" s="28">
        <f t="shared" si="10"/>
        <v>0.85102736435116355</v>
      </c>
      <c r="V129" s="23"/>
      <c r="W129" s="43">
        <f t="shared" si="15"/>
        <v>3.5425836368375614</v>
      </c>
    </row>
    <row r="130" spans="1:23">
      <c r="A130" s="29" t="s">
        <v>266</v>
      </c>
      <c r="B130" s="30" t="s">
        <v>267</v>
      </c>
      <c r="C130" s="31">
        <v>5056913047</v>
      </c>
      <c r="D130" s="22">
        <v>6618.35</v>
      </c>
      <c r="E130" s="23"/>
      <c r="F130" s="38">
        <v>57772700.420000002</v>
      </c>
      <c r="G130" s="38">
        <f t="shared" si="11"/>
        <v>8729.1697205496839</v>
      </c>
      <c r="H130" s="23"/>
      <c r="I130" s="32">
        <v>0.28000000000000003</v>
      </c>
      <c r="J130" s="23"/>
      <c r="K130" s="24">
        <v>17383464</v>
      </c>
      <c r="L130" s="25">
        <f t="shared" si="12"/>
        <v>2626.5555614314744</v>
      </c>
      <c r="M130" s="27">
        <f t="shared" si="13"/>
        <v>3.4375643477422839</v>
      </c>
      <c r="N130" s="23"/>
      <c r="O130" s="25">
        <v>2285435</v>
      </c>
      <c r="P130" s="26">
        <f t="shared" si="14"/>
        <v>2.9856216351113383</v>
      </c>
      <c r="Q130" s="23"/>
      <c r="R130" s="25">
        <v>14154000</v>
      </c>
      <c r="S130" s="25">
        <f t="shared" si="8"/>
        <v>2483.9174416584192</v>
      </c>
      <c r="T130" s="27">
        <f t="shared" si="9"/>
        <v>2.7989407507010275</v>
      </c>
      <c r="U130" s="28">
        <f t="shared" si="10"/>
        <v>0.94569385020154784</v>
      </c>
      <c r="V130" s="23"/>
      <c r="W130" s="43">
        <f t="shared" si="15"/>
        <v>3.2508834633319732</v>
      </c>
    </row>
    <row r="131" spans="1:23">
      <c r="A131" s="29" t="s">
        <v>268</v>
      </c>
      <c r="B131" s="30" t="s">
        <v>269</v>
      </c>
      <c r="C131" s="31">
        <v>399498058</v>
      </c>
      <c r="D131" s="22">
        <v>393.14</v>
      </c>
      <c r="E131" s="23"/>
      <c r="F131" s="38">
        <v>2647361.87</v>
      </c>
      <c r="G131" s="38">
        <f t="shared" si="11"/>
        <v>6733.8909040036633</v>
      </c>
      <c r="H131" s="23"/>
      <c r="I131" s="32">
        <v>0.31009999999999999</v>
      </c>
      <c r="J131" s="23"/>
      <c r="K131" s="24">
        <v>1148906</v>
      </c>
      <c r="L131" s="25">
        <f t="shared" si="12"/>
        <v>2922.3838836038053</v>
      </c>
      <c r="M131" s="27">
        <f t="shared" si="13"/>
        <v>2.8758738046231005</v>
      </c>
      <c r="N131" s="23"/>
      <c r="O131" s="25">
        <v>12388</v>
      </c>
      <c r="P131" s="26">
        <f t="shared" si="14"/>
        <v>2.8448648929352243</v>
      </c>
      <c r="Q131" s="23"/>
      <c r="R131" s="25">
        <v>226000</v>
      </c>
      <c r="S131" s="25">
        <f t="shared" si="8"/>
        <v>606.36923233453729</v>
      </c>
      <c r="T131" s="27">
        <f t="shared" si="9"/>
        <v>0.5657098838763317</v>
      </c>
      <c r="U131" s="28">
        <f t="shared" si="10"/>
        <v>0.20749130041970362</v>
      </c>
      <c r="V131" s="23"/>
      <c r="W131" s="43">
        <f t="shared" si="15"/>
        <v>0.5967187955642077</v>
      </c>
    </row>
    <row r="132" spans="1:23">
      <c r="A132" s="29" t="s">
        <v>270</v>
      </c>
      <c r="B132" s="30" t="s">
        <v>271</v>
      </c>
      <c r="C132" s="31">
        <v>1470513190</v>
      </c>
      <c r="D132" s="22">
        <v>213</v>
      </c>
      <c r="E132" s="23"/>
      <c r="F132" s="38">
        <v>2711870.22</v>
      </c>
      <c r="G132" s="38">
        <f t="shared" si="11"/>
        <v>12731.785070422537</v>
      </c>
      <c r="H132" s="23"/>
      <c r="I132" s="32">
        <v>0.28000000000000003</v>
      </c>
      <c r="J132" s="23"/>
      <c r="K132" s="24">
        <v>814547</v>
      </c>
      <c r="L132" s="25">
        <f t="shared" si="12"/>
        <v>3824.1643192488264</v>
      </c>
      <c r="M132" s="27">
        <f t="shared" si="13"/>
        <v>0.55392022699231969</v>
      </c>
      <c r="N132" s="23"/>
      <c r="O132" s="25">
        <v>0</v>
      </c>
      <c r="P132" s="26">
        <f t="shared" si="14"/>
        <v>0.55392022699231969</v>
      </c>
      <c r="Q132" s="23"/>
      <c r="R132" s="25">
        <v>814547</v>
      </c>
      <c r="S132" s="25">
        <f t="shared" si="8"/>
        <v>3824.1643192488264</v>
      </c>
      <c r="T132" s="27">
        <f t="shared" si="9"/>
        <v>0.55392022699231969</v>
      </c>
      <c r="U132" s="28">
        <f t="shared" si="10"/>
        <v>1</v>
      </c>
      <c r="V132" s="23"/>
      <c r="W132" s="43">
        <f t="shared" si="15"/>
        <v>0.55392022699231969</v>
      </c>
    </row>
    <row r="133" spans="1:23">
      <c r="A133" s="29" t="s">
        <v>272</v>
      </c>
      <c r="B133" s="30" t="s">
        <v>273</v>
      </c>
      <c r="C133" s="31">
        <v>360458699</v>
      </c>
      <c r="D133" s="22">
        <v>297.04000000000002</v>
      </c>
      <c r="E133" s="23"/>
      <c r="F133" s="38">
        <v>3550195.32</v>
      </c>
      <c r="G133" s="38">
        <f t="shared" si="11"/>
        <v>11951.909911123079</v>
      </c>
      <c r="H133" s="23"/>
      <c r="I133" s="32">
        <v>0.28000000000000003</v>
      </c>
      <c r="J133" s="23"/>
      <c r="K133" s="24">
        <v>1066349</v>
      </c>
      <c r="L133" s="25">
        <f t="shared" si="12"/>
        <v>3589.9171828709937</v>
      </c>
      <c r="M133" s="27">
        <f t="shared" si="13"/>
        <v>2.9583111822750046</v>
      </c>
      <c r="N133" s="23"/>
      <c r="O133" s="25">
        <v>76425</v>
      </c>
      <c r="P133" s="26">
        <f t="shared" si="14"/>
        <v>2.7462896657683382</v>
      </c>
      <c r="Q133" s="23"/>
      <c r="R133" s="25">
        <v>377000</v>
      </c>
      <c r="S133" s="25">
        <f t="shared" si="8"/>
        <v>1526.4779154322648</v>
      </c>
      <c r="T133" s="27">
        <f t="shared" si="9"/>
        <v>1.0458895874780929</v>
      </c>
      <c r="U133" s="28">
        <f t="shared" si="10"/>
        <v>0.42521257111883631</v>
      </c>
      <c r="V133" s="23"/>
      <c r="W133" s="43">
        <f t="shared" si="15"/>
        <v>1.2579111039847592</v>
      </c>
    </row>
    <row r="134" spans="1:23">
      <c r="A134" s="29" t="s">
        <v>274</v>
      </c>
      <c r="B134" s="30" t="s">
        <v>275</v>
      </c>
      <c r="C134" s="31">
        <v>2246561835</v>
      </c>
      <c r="D134" s="22">
        <v>2702.25</v>
      </c>
      <c r="E134" s="23"/>
      <c r="F134" s="38">
        <v>21896522.080000002</v>
      </c>
      <c r="G134" s="38">
        <f t="shared" si="11"/>
        <v>8103.0704338976784</v>
      </c>
      <c r="H134" s="23"/>
      <c r="I134" s="32">
        <v>0.28000000000000003</v>
      </c>
      <c r="J134" s="23"/>
      <c r="K134" s="24">
        <v>6579551</v>
      </c>
      <c r="L134" s="25">
        <f t="shared" si="12"/>
        <v>2434.8417059857525</v>
      </c>
      <c r="M134" s="27">
        <f t="shared" si="13"/>
        <v>2.9287201881091334</v>
      </c>
      <c r="N134" s="23"/>
      <c r="O134" s="25">
        <v>442681</v>
      </c>
      <c r="P134" s="26">
        <f t="shared" si="14"/>
        <v>2.7316719728749419</v>
      </c>
      <c r="Q134" s="23"/>
      <c r="R134" s="25">
        <v>4500000</v>
      </c>
      <c r="S134" s="25">
        <f t="shared" si="8"/>
        <v>1829.0983439726153</v>
      </c>
      <c r="T134" s="27">
        <f t="shared" si="9"/>
        <v>2.0030608238299394</v>
      </c>
      <c r="U134" s="28">
        <f t="shared" si="10"/>
        <v>0.75121858619227966</v>
      </c>
      <c r="V134" s="23"/>
      <c r="W134" s="43">
        <f t="shared" si="15"/>
        <v>2.2001090390641309</v>
      </c>
    </row>
    <row r="135" spans="1:23">
      <c r="A135" s="29" t="s">
        <v>276</v>
      </c>
      <c r="B135" s="30" t="s">
        <v>277</v>
      </c>
      <c r="C135" s="31">
        <v>170519704</v>
      </c>
      <c r="D135" s="22">
        <v>904.06</v>
      </c>
      <c r="E135" s="23"/>
      <c r="F135" s="38">
        <v>9082366.790000001</v>
      </c>
      <c r="G135" s="38">
        <f t="shared" si="11"/>
        <v>10046.199135013165</v>
      </c>
      <c r="H135" s="23"/>
      <c r="I135" s="32">
        <v>0.28000000000000003</v>
      </c>
      <c r="J135" s="23"/>
      <c r="K135" s="24">
        <v>2728217</v>
      </c>
      <c r="L135" s="25">
        <f t="shared" si="12"/>
        <v>3017.7388668893659</v>
      </c>
      <c r="M135" s="27">
        <f t="shared" si="13"/>
        <v>15.999423738150519</v>
      </c>
      <c r="N135" s="23"/>
      <c r="O135" s="25">
        <v>1148068</v>
      </c>
      <c r="P135" s="26">
        <f t="shared" si="14"/>
        <v>9.266665159118503</v>
      </c>
      <c r="Q135" s="23"/>
      <c r="R135" s="25">
        <v>195000</v>
      </c>
      <c r="S135" s="25">
        <f t="shared" si="8"/>
        <v>1485.5960887551712</v>
      </c>
      <c r="T135" s="27">
        <f t="shared" si="9"/>
        <v>1.1435628576976651</v>
      </c>
      <c r="U135" s="28">
        <f t="shared" si="10"/>
        <v>0.49228782021371464</v>
      </c>
      <c r="V135" s="23"/>
      <c r="W135" s="43">
        <f t="shared" si="15"/>
        <v>7.8763214367296808</v>
      </c>
    </row>
    <row r="136" spans="1:23">
      <c r="A136" s="29" t="s">
        <v>278</v>
      </c>
      <c r="B136" s="30" t="s">
        <v>279</v>
      </c>
      <c r="C136" s="31">
        <v>56020840</v>
      </c>
      <c r="D136" s="22">
        <v>79.84</v>
      </c>
      <c r="E136" s="23"/>
      <c r="F136" s="38">
        <v>1876554.63</v>
      </c>
      <c r="G136" s="38">
        <f t="shared" si="11"/>
        <v>23503.940756513024</v>
      </c>
      <c r="H136" s="23"/>
      <c r="I136" s="32">
        <v>0.32</v>
      </c>
      <c r="J136" s="23"/>
      <c r="K136" s="24">
        <v>644170</v>
      </c>
      <c r="L136" s="25">
        <f t="shared" si="12"/>
        <v>8068.2615230460915</v>
      </c>
      <c r="M136" s="27">
        <f t="shared" si="13"/>
        <v>11.498756534175497</v>
      </c>
      <c r="N136" s="23"/>
      <c r="O136" s="25">
        <v>210850</v>
      </c>
      <c r="P136" s="26">
        <f t="shared" si="14"/>
        <v>7.7349786258113946</v>
      </c>
      <c r="Q136" s="23"/>
      <c r="R136" s="25">
        <v>125000</v>
      </c>
      <c r="S136" s="25">
        <f t="shared" ref="S136:S199" si="16">(O136+R136)/D136</f>
        <v>4206.5380761523047</v>
      </c>
      <c r="T136" s="27">
        <f t="shared" ref="T136:T199" si="17">R136/C136*1000</f>
        <v>2.2313124901375989</v>
      </c>
      <c r="U136" s="28">
        <f t="shared" ref="U136:U199" si="18">(O136+R136)/K136</f>
        <v>0.52136858282751453</v>
      </c>
      <c r="V136" s="23"/>
      <c r="W136" s="43">
        <f t="shared" si="15"/>
        <v>5.9950903985017003</v>
      </c>
    </row>
    <row r="137" spans="1:23">
      <c r="A137" s="29" t="s">
        <v>280</v>
      </c>
      <c r="B137" s="30" t="s">
        <v>281</v>
      </c>
      <c r="C137" s="31">
        <v>1087160696</v>
      </c>
      <c r="D137" s="22">
        <v>577.05000000000007</v>
      </c>
      <c r="E137" s="23"/>
      <c r="F137" s="38">
        <v>6183572.9699999997</v>
      </c>
      <c r="G137" s="38">
        <f t="shared" ref="G137:G200" si="19">F137/D137</f>
        <v>10715.835664153885</v>
      </c>
      <c r="H137" s="23"/>
      <c r="I137" s="32">
        <v>0.28000000000000003</v>
      </c>
      <c r="J137" s="23"/>
      <c r="K137" s="24">
        <v>1861960</v>
      </c>
      <c r="L137" s="25">
        <f t="shared" ref="L137:L200" si="20">K137/D137</f>
        <v>3226.6874620916728</v>
      </c>
      <c r="M137" s="27">
        <f t="shared" ref="M137:M200" si="21">K137/C137*1000</f>
        <v>1.7126814893609803</v>
      </c>
      <c r="N137" s="23"/>
      <c r="O137" s="25">
        <v>0</v>
      </c>
      <c r="P137" s="26">
        <f t="shared" ref="P137:P200" si="22">(K137-O137)/C137*1000</f>
        <v>1.7126814893609803</v>
      </c>
      <c r="Q137" s="23"/>
      <c r="R137" s="25">
        <v>1043811</v>
      </c>
      <c r="S137" s="25">
        <f t="shared" si="16"/>
        <v>1808.8744476215231</v>
      </c>
      <c r="T137" s="27">
        <f t="shared" si="17"/>
        <v>0.96012576966818519</v>
      </c>
      <c r="U137" s="28">
        <f t="shared" si="18"/>
        <v>0.56059797202947437</v>
      </c>
      <c r="V137" s="23"/>
      <c r="W137" s="43">
        <f t="shared" ref="W137:W200" si="23">(R137+O137)/C137*1000</f>
        <v>0.96012576966818519</v>
      </c>
    </row>
    <row r="138" spans="1:23">
      <c r="A138" s="29" t="s">
        <v>282</v>
      </c>
      <c r="B138" s="30" t="s">
        <v>283</v>
      </c>
      <c r="C138" s="31">
        <v>202643814</v>
      </c>
      <c r="D138" s="22">
        <v>180.6</v>
      </c>
      <c r="E138" s="23"/>
      <c r="F138" s="38">
        <v>2270263.2799999998</v>
      </c>
      <c r="G138" s="38">
        <f t="shared" si="19"/>
        <v>12570.671539313398</v>
      </c>
      <c r="H138" s="23"/>
      <c r="I138" s="32">
        <v>0.28000000000000003</v>
      </c>
      <c r="J138" s="23"/>
      <c r="K138" s="24">
        <v>681904</v>
      </c>
      <c r="L138" s="25">
        <f t="shared" si="20"/>
        <v>3775.7696566998893</v>
      </c>
      <c r="M138" s="27">
        <f t="shared" si="21"/>
        <v>3.3650373359040704</v>
      </c>
      <c r="N138" s="23"/>
      <c r="O138" s="25">
        <v>84276</v>
      </c>
      <c r="P138" s="26">
        <f t="shared" si="22"/>
        <v>2.9491549147411922</v>
      </c>
      <c r="Q138" s="23"/>
      <c r="R138" s="25">
        <v>485000</v>
      </c>
      <c r="S138" s="25">
        <f t="shared" si="16"/>
        <v>3152.1373200442968</v>
      </c>
      <c r="T138" s="27">
        <f t="shared" si="17"/>
        <v>2.3933619804451571</v>
      </c>
      <c r="U138" s="28">
        <f t="shared" si="18"/>
        <v>0.83483305567939181</v>
      </c>
      <c r="V138" s="23"/>
      <c r="W138" s="43">
        <f t="shared" si="23"/>
        <v>2.8092444016080353</v>
      </c>
    </row>
    <row r="139" spans="1:23">
      <c r="A139" s="29" t="s">
        <v>284</v>
      </c>
      <c r="B139" s="30" t="s">
        <v>285</v>
      </c>
      <c r="C139" s="31">
        <v>173498884</v>
      </c>
      <c r="D139" s="22">
        <v>514.67000000000007</v>
      </c>
      <c r="E139" s="23"/>
      <c r="F139" s="38">
        <v>5637424.4299999997</v>
      </c>
      <c r="G139" s="38">
        <f t="shared" si="19"/>
        <v>10953.473934754307</v>
      </c>
      <c r="H139" s="23"/>
      <c r="I139" s="32">
        <v>0.28000000000000003</v>
      </c>
      <c r="J139" s="23"/>
      <c r="K139" s="24">
        <v>1592799</v>
      </c>
      <c r="L139" s="25">
        <f t="shared" si="20"/>
        <v>3094.7966658247028</v>
      </c>
      <c r="M139" s="27">
        <f t="shared" si="21"/>
        <v>9.1804567457621218</v>
      </c>
      <c r="N139" s="23"/>
      <c r="O139" s="25">
        <v>576566</v>
      </c>
      <c r="P139" s="26">
        <f t="shared" si="22"/>
        <v>5.85728839616052</v>
      </c>
      <c r="Q139" s="23"/>
      <c r="R139" s="25">
        <v>225000</v>
      </c>
      <c r="S139" s="25">
        <f t="shared" si="16"/>
        <v>1557.4368041657758</v>
      </c>
      <c r="T139" s="27">
        <f t="shared" si="17"/>
        <v>1.2968383128043637</v>
      </c>
      <c r="U139" s="28">
        <f t="shared" si="18"/>
        <v>0.50324366100179618</v>
      </c>
      <c r="V139" s="23"/>
      <c r="W139" s="43">
        <f t="shared" si="23"/>
        <v>4.6200066624059675</v>
      </c>
    </row>
    <row r="140" spans="1:23">
      <c r="A140" s="29" t="s">
        <v>286</v>
      </c>
      <c r="B140" s="30" t="s">
        <v>287</v>
      </c>
      <c r="C140" s="31">
        <v>7398014349</v>
      </c>
      <c r="D140" s="22">
        <v>11025.439999999999</v>
      </c>
      <c r="E140" s="23"/>
      <c r="F140" s="38">
        <v>91121740.840000004</v>
      </c>
      <c r="G140" s="38">
        <f t="shared" si="19"/>
        <v>8264.6806694336028</v>
      </c>
      <c r="H140" s="23"/>
      <c r="I140" s="32">
        <v>0.28000000000000003</v>
      </c>
      <c r="J140" s="23"/>
      <c r="K140" s="24">
        <v>27459053</v>
      </c>
      <c r="L140" s="25">
        <f t="shared" si="20"/>
        <v>2490.5176573451945</v>
      </c>
      <c r="M140" s="27">
        <f t="shared" si="21"/>
        <v>3.7116787971236738</v>
      </c>
      <c r="N140" s="23"/>
      <c r="O140" s="25">
        <v>4357053</v>
      </c>
      <c r="P140" s="26">
        <f t="shared" si="22"/>
        <v>3.1227298177818117</v>
      </c>
      <c r="Q140" s="23"/>
      <c r="R140" s="25">
        <v>21225000</v>
      </c>
      <c r="S140" s="25">
        <f t="shared" si="16"/>
        <v>2320.275018502663</v>
      </c>
      <c r="T140" s="27">
        <f t="shared" si="17"/>
        <v>2.8690130890147589</v>
      </c>
      <c r="U140" s="28">
        <f t="shared" si="18"/>
        <v>0.93164367321771802</v>
      </c>
      <c r="V140" s="23"/>
      <c r="W140" s="43">
        <f t="shared" si="23"/>
        <v>3.457962068356621</v>
      </c>
    </row>
    <row r="141" spans="1:23">
      <c r="A141" s="29" t="s">
        <v>288</v>
      </c>
      <c r="B141" s="30" t="s">
        <v>289</v>
      </c>
      <c r="C141" s="31">
        <v>221875062</v>
      </c>
      <c r="D141" s="22">
        <v>401.07999999999993</v>
      </c>
      <c r="E141" s="23"/>
      <c r="F141" s="38">
        <v>2280742.63</v>
      </c>
      <c r="G141" s="38">
        <f t="shared" si="19"/>
        <v>5686.5030168544936</v>
      </c>
      <c r="H141" s="23"/>
      <c r="I141" s="32">
        <v>0.28000000000000003</v>
      </c>
      <c r="J141" s="23"/>
      <c r="K141" s="24">
        <v>980667</v>
      </c>
      <c r="L141" s="25">
        <f t="shared" si="20"/>
        <v>2445.0658222798447</v>
      </c>
      <c r="M141" s="27">
        <f t="shared" si="21"/>
        <v>4.4199063705501072</v>
      </c>
      <c r="N141" s="23"/>
      <c r="O141" s="25">
        <v>209224</v>
      </c>
      <c r="P141" s="26">
        <f t="shared" si="22"/>
        <v>3.4769252256028667</v>
      </c>
      <c r="Q141" s="23"/>
      <c r="R141" s="25">
        <v>512000</v>
      </c>
      <c r="S141" s="25">
        <f t="shared" si="16"/>
        <v>1798.2048469133342</v>
      </c>
      <c r="T141" s="27">
        <f t="shared" si="17"/>
        <v>2.3076049889734791</v>
      </c>
      <c r="U141" s="28">
        <f t="shared" si="18"/>
        <v>0.73544230610390682</v>
      </c>
      <c r="V141" s="23"/>
      <c r="W141" s="43">
        <f t="shared" si="23"/>
        <v>3.2505861339207196</v>
      </c>
    </row>
    <row r="142" spans="1:23">
      <c r="A142" s="29" t="s">
        <v>290</v>
      </c>
      <c r="B142" s="30" t="s">
        <v>291</v>
      </c>
      <c r="C142" s="31">
        <v>5100102205</v>
      </c>
      <c r="D142" s="22">
        <v>9094.39</v>
      </c>
      <c r="E142" s="23"/>
      <c r="F142" s="38">
        <v>67649779.129999995</v>
      </c>
      <c r="G142" s="38">
        <f t="shared" si="19"/>
        <v>7438.627453847922</v>
      </c>
      <c r="H142" s="23"/>
      <c r="I142" s="32">
        <v>0.28000000000000003</v>
      </c>
      <c r="J142" s="23"/>
      <c r="K142" s="24">
        <v>20379827</v>
      </c>
      <c r="L142" s="25">
        <f t="shared" si="20"/>
        <v>2240.922920613697</v>
      </c>
      <c r="M142" s="27">
        <f t="shared" si="21"/>
        <v>3.9959644298932235</v>
      </c>
      <c r="N142" s="23"/>
      <c r="O142" s="25">
        <v>3728142</v>
      </c>
      <c r="P142" s="26">
        <f t="shared" si="22"/>
        <v>3.2649708438539027</v>
      </c>
      <c r="Q142" s="23"/>
      <c r="R142" s="25">
        <v>15400000</v>
      </c>
      <c r="S142" s="25">
        <f t="shared" si="16"/>
        <v>2103.2902701555577</v>
      </c>
      <c r="T142" s="27">
        <f t="shared" si="17"/>
        <v>3.0195473308166769</v>
      </c>
      <c r="U142" s="28">
        <f t="shared" si="18"/>
        <v>0.93858215773863041</v>
      </c>
      <c r="V142" s="23"/>
      <c r="W142" s="43">
        <f t="shared" si="23"/>
        <v>3.7505409168559982</v>
      </c>
    </row>
    <row r="143" spans="1:23">
      <c r="A143" s="29" t="s">
        <v>292</v>
      </c>
      <c r="B143" s="30" t="s">
        <v>293</v>
      </c>
      <c r="C143" s="31">
        <v>571495591</v>
      </c>
      <c r="D143" s="22">
        <v>1963.1100000000001</v>
      </c>
      <c r="E143" s="23"/>
      <c r="F143" s="38">
        <v>15725407.560000001</v>
      </c>
      <c r="G143" s="38">
        <f t="shared" si="19"/>
        <v>8010.4566529639196</v>
      </c>
      <c r="H143" s="23"/>
      <c r="I143" s="32">
        <v>0.28000000000000003</v>
      </c>
      <c r="J143" s="23"/>
      <c r="K143" s="24">
        <v>4728574</v>
      </c>
      <c r="L143" s="25">
        <f t="shared" si="20"/>
        <v>2408.7157622344134</v>
      </c>
      <c r="M143" s="27">
        <f t="shared" si="21"/>
        <v>8.2740340861177355</v>
      </c>
      <c r="N143" s="23"/>
      <c r="O143" s="25">
        <v>1640199</v>
      </c>
      <c r="P143" s="26">
        <f t="shared" si="22"/>
        <v>5.4040224432807564</v>
      </c>
      <c r="Q143" s="23"/>
      <c r="R143" s="25">
        <v>940979</v>
      </c>
      <c r="S143" s="25">
        <f t="shared" si="16"/>
        <v>1314.8412467971739</v>
      </c>
      <c r="T143" s="27">
        <f t="shared" si="17"/>
        <v>1.6465201391203732</v>
      </c>
      <c r="U143" s="28">
        <f t="shared" si="18"/>
        <v>0.5458681623677667</v>
      </c>
      <c r="V143" s="23"/>
      <c r="W143" s="43">
        <f t="shared" si="23"/>
        <v>4.5165317819573518</v>
      </c>
    </row>
    <row r="144" spans="1:23">
      <c r="A144" s="29" t="s">
        <v>294</v>
      </c>
      <c r="B144" s="30" t="s">
        <v>295</v>
      </c>
      <c r="C144" s="31">
        <v>10244684686</v>
      </c>
      <c r="D144" s="22">
        <v>3957.46</v>
      </c>
      <c r="E144" s="23"/>
      <c r="F144" s="38">
        <v>29000181.219999999</v>
      </c>
      <c r="G144" s="38">
        <f t="shared" si="19"/>
        <v>7327.9783548033329</v>
      </c>
      <c r="H144" s="23"/>
      <c r="I144" s="32">
        <v>0.37670000000000003</v>
      </c>
      <c r="J144" s="23"/>
      <c r="K144" s="24">
        <v>11725650</v>
      </c>
      <c r="L144" s="25">
        <f t="shared" si="20"/>
        <v>2962.923188105502</v>
      </c>
      <c r="M144" s="27">
        <f t="shared" si="21"/>
        <v>1.1445593846361941</v>
      </c>
      <c r="N144" s="23"/>
      <c r="O144" s="25">
        <v>0</v>
      </c>
      <c r="P144" s="26">
        <f t="shared" si="22"/>
        <v>1.1445593846361941</v>
      </c>
      <c r="Q144" s="23"/>
      <c r="R144" s="25">
        <v>11725650</v>
      </c>
      <c r="S144" s="25">
        <f t="shared" si="16"/>
        <v>2962.923188105502</v>
      </c>
      <c r="T144" s="27">
        <f t="shared" si="17"/>
        <v>1.1445593846361941</v>
      </c>
      <c r="U144" s="28">
        <f t="shared" si="18"/>
        <v>1</v>
      </c>
      <c r="V144" s="23"/>
      <c r="W144" s="43">
        <f t="shared" si="23"/>
        <v>1.1445593846361941</v>
      </c>
    </row>
    <row r="145" spans="1:23">
      <c r="A145" s="29" t="s">
        <v>296</v>
      </c>
      <c r="B145" s="30" t="s">
        <v>297</v>
      </c>
      <c r="C145" s="31">
        <v>1228332944</v>
      </c>
      <c r="D145" s="22">
        <v>2071.1999999999998</v>
      </c>
      <c r="E145" s="23"/>
      <c r="F145" s="38">
        <v>15414852.75</v>
      </c>
      <c r="G145" s="38">
        <f t="shared" si="19"/>
        <v>7442.474290266513</v>
      </c>
      <c r="H145" s="23"/>
      <c r="I145" s="32">
        <v>0.28000000000000003</v>
      </c>
      <c r="J145" s="23"/>
      <c r="K145" s="24">
        <v>4631782</v>
      </c>
      <c r="L145" s="25">
        <f t="shared" si="20"/>
        <v>2236.279451525686</v>
      </c>
      <c r="M145" s="27">
        <f t="shared" si="21"/>
        <v>3.7707870839292577</v>
      </c>
      <c r="N145" s="23"/>
      <c r="O145" s="25">
        <v>759268</v>
      </c>
      <c r="P145" s="26">
        <f t="shared" si="22"/>
        <v>3.1526582584273668</v>
      </c>
      <c r="Q145" s="23"/>
      <c r="R145" s="25">
        <v>2740000</v>
      </c>
      <c r="S145" s="25">
        <f t="shared" si="16"/>
        <v>1689.4882193897258</v>
      </c>
      <c r="T145" s="27">
        <f t="shared" si="17"/>
        <v>2.2306655645637394</v>
      </c>
      <c r="U145" s="28">
        <f t="shared" si="18"/>
        <v>0.75549065133030868</v>
      </c>
      <c r="V145" s="23"/>
      <c r="W145" s="43">
        <f t="shared" si="23"/>
        <v>2.8487943900656303</v>
      </c>
    </row>
    <row r="146" spans="1:23">
      <c r="A146" s="29" t="s">
        <v>298</v>
      </c>
      <c r="B146" s="30" t="s">
        <v>299</v>
      </c>
      <c r="C146" s="31">
        <v>1337620937</v>
      </c>
      <c r="D146" s="22">
        <v>509.51</v>
      </c>
      <c r="E146" s="23"/>
      <c r="F146" s="38">
        <v>5100413.5299999993</v>
      </c>
      <c r="G146" s="38">
        <f t="shared" si="19"/>
        <v>10010.428706011657</v>
      </c>
      <c r="H146" s="23"/>
      <c r="I146" s="32">
        <v>0.28000000000000003</v>
      </c>
      <c r="J146" s="23"/>
      <c r="K146" s="24">
        <v>1532710</v>
      </c>
      <c r="L146" s="25">
        <f t="shared" si="20"/>
        <v>3008.2039606680928</v>
      </c>
      <c r="M146" s="27">
        <f t="shared" si="21"/>
        <v>1.1458477940974394</v>
      </c>
      <c r="N146" s="23"/>
      <c r="O146" s="25">
        <v>0</v>
      </c>
      <c r="P146" s="26">
        <f t="shared" si="22"/>
        <v>1.1458477940974394</v>
      </c>
      <c r="Q146" s="23"/>
      <c r="R146" s="25">
        <v>1532710</v>
      </c>
      <c r="S146" s="25">
        <f t="shared" si="16"/>
        <v>3008.2039606680928</v>
      </c>
      <c r="T146" s="27">
        <f t="shared" si="17"/>
        <v>1.1458477940974394</v>
      </c>
      <c r="U146" s="28">
        <f t="shared" si="18"/>
        <v>1</v>
      </c>
      <c r="V146" s="23"/>
      <c r="W146" s="43">
        <f t="shared" si="23"/>
        <v>1.1458477940974394</v>
      </c>
    </row>
    <row r="147" spans="1:23">
      <c r="A147" s="29" t="s">
        <v>300</v>
      </c>
      <c r="B147" s="30" t="s">
        <v>301</v>
      </c>
      <c r="C147" s="31">
        <v>54610069</v>
      </c>
      <c r="D147" s="22">
        <v>71.39</v>
      </c>
      <c r="E147" s="23"/>
      <c r="F147" s="38">
        <v>776250.04</v>
      </c>
      <c r="G147" s="38">
        <f t="shared" si="19"/>
        <v>10873.372180977729</v>
      </c>
      <c r="H147" s="23"/>
      <c r="I147" s="32">
        <v>0.28000000000000003</v>
      </c>
      <c r="J147" s="23"/>
      <c r="K147" s="24">
        <v>266651</v>
      </c>
      <c r="L147" s="25">
        <f t="shared" si="20"/>
        <v>3735.1309707241912</v>
      </c>
      <c r="M147" s="27">
        <f t="shared" si="21"/>
        <v>4.8828174892069818</v>
      </c>
      <c r="N147" s="23"/>
      <c r="O147" s="25">
        <v>64123</v>
      </c>
      <c r="P147" s="26">
        <f t="shared" si="22"/>
        <v>3.7086201081342707</v>
      </c>
      <c r="Q147" s="23"/>
      <c r="R147" s="25">
        <v>0</v>
      </c>
      <c r="S147" s="25">
        <f t="shared" si="16"/>
        <v>898.20703179717043</v>
      </c>
      <c r="T147" s="27">
        <f t="shared" si="17"/>
        <v>0</v>
      </c>
      <c r="U147" s="28">
        <f t="shared" si="18"/>
        <v>0.2404753779284533</v>
      </c>
      <c r="V147" s="23"/>
      <c r="W147" s="43">
        <f t="shared" si="23"/>
        <v>1.1741973810727102</v>
      </c>
    </row>
    <row r="148" spans="1:23">
      <c r="A148" s="29" t="s">
        <v>302</v>
      </c>
      <c r="B148" s="30" t="s">
        <v>303</v>
      </c>
      <c r="C148" s="31">
        <v>5359103969</v>
      </c>
      <c r="D148" s="22">
        <v>7679.9</v>
      </c>
      <c r="E148" s="23"/>
      <c r="F148" s="38">
        <v>55401903.159999996</v>
      </c>
      <c r="G148" s="38">
        <f t="shared" si="19"/>
        <v>7213.8834047318323</v>
      </c>
      <c r="H148" s="23"/>
      <c r="I148" s="32">
        <v>0.28000000000000003</v>
      </c>
      <c r="J148" s="23"/>
      <c r="K148" s="24">
        <v>16636694</v>
      </c>
      <c r="L148" s="25">
        <f t="shared" si="20"/>
        <v>2166.2644044844333</v>
      </c>
      <c r="M148" s="27">
        <f t="shared" si="21"/>
        <v>3.104379779947501</v>
      </c>
      <c r="N148" s="23"/>
      <c r="O148" s="25">
        <v>1527531</v>
      </c>
      <c r="P148" s="26">
        <f t="shared" si="22"/>
        <v>2.8193450038289414</v>
      </c>
      <c r="Q148" s="23"/>
      <c r="R148" s="25">
        <v>13700000</v>
      </c>
      <c r="S148" s="25">
        <f t="shared" si="16"/>
        <v>1982.7772497037722</v>
      </c>
      <c r="T148" s="27">
        <f t="shared" si="17"/>
        <v>2.5563975021287741</v>
      </c>
      <c r="U148" s="28">
        <f t="shared" si="18"/>
        <v>0.91529789512267279</v>
      </c>
      <c r="V148" s="23"/>
      <c r="W148" s="43">
        <f t="shared" si="23"/>
        <v>2.8414322782473342</v>
      </c>
    </row>
    <row r="149" spans="1:23">
      <c r="A149" s="29" t="s">
        <v>304</v>
      </c>
      <c r="B149" s="30" t="s">
        <v>305</v>
      </c>
      <c r="C149" s="31">
        <v>703636030</v>
      </c>
      <c r="D149" s="22">
        <v>1208.19</v>
      </c>
      <c r="E149" s="23"/>
      <c r="F149" s="38">
        <v>9607245.8300000001</v>
      </c>
      <c r="G149" s="38">
        <f t="shared" si="19"/>
        <v>7951.7673793029235</v>
      </c>
      <c r="H149" s="23"/>
      <c r="I149" s="32">
        <v>0.28000000000000003</v>
      </c>
      <c r="J149" s="23"/>
      <c r="K149" s="24">
        <v>2887190</v>
      </c>
      <c r="L149" s="25">
        <f t="shared" si="20"/>
        <v>2389.6820864268038</v>
      </c>
      <c r="M149" s="27">
        <f t="shared" si="21"/>
        <v>4.1032435476619922</v>
      </c>
      <c r="N149" s="23"/>
      <c r="O149" s="25">
        <v>552252</v>
      </c>
      <c r="P149" s="26">
        <f t="shared" si="22"/>
        <v>3.3183889119492647</v>
      </c>
      <c r="Q149" s="23"/>
      <c r="R149" s="25">
        <v>2018000</v>
      </c>
      <c r="S149" s="25">
        <f t="shared" si="16"/>
        <v>2127.3574520563816</v>
      </c>
      <c r="T149" s="27">
        <f t="shared" si="17"/>
        <v>2.8679600162032637</v>
      </c>
      <c r="U149" s="28">
        <f t="shared" si="18"/>
        <v>0.89022613683200624</v>
      </c>
      <c r="V149" s="23"/>
      <c r="W149" s="43">
        <f t="shared" si="23"/>
        <v>3.6528146519159912</v>
      </c>
    </row>
    <row r="150" spans="1:23">
      <c r="A150" s="29" t="s">
        <v>306</v>
      </c>
      <c r="B150" s="30" t="s">
        <v>307</v>
      </c>
      <c r="C150" s="31">
        <v>332922891</v>
      </c>
      <c r="D150" s="22">
        <v>316.79999999999995</v>
      </c>
      <c r="E150" s="23"/>
      <c r="F150" s="38">
        <v>3441573.03</v>
      </c>
      <c r="G150" s="38">
        <f t="shared" si="19"/>
        <v>10863.551231060606</v>
      </c>
      <c r="H150" s="23"/>
      <c r="I150" s="32">
        <v>0.28000000000000003</v>
      </c>
      <c r="J150" s="23"/>
      <c r="K150" s="24">
        <v>1042429</v>
      </c>
      <c r="L150" s="25">
        <f t="shared" si="20"/>
        <v>3290.4955808080813</v>
      </c>
      <c r="M150" s="27">
        <f t="shared" si="21"/>
        <v>3.1311424602521547</v>
      </c>
      <c r="N150" s="23"/>
      <c r="O150" s="25">
        <v>99517</v>
      </c>
      <c r="P150" s="26">
        <f t="shared" si="22"/>
        <v>2.8322233931339977</v>
      </c>
      <c r="Q150" s="23"/>
      <c r="R150" s="25">
        <v>665000</v>
      </c>
      <c r="S150" s="25">
        <f t="shared" si="16"/>
        <v>2413.2481060606065</v>
      </c>
      <c r="T150" s="27">
        <f t="shared" si="17"/>
        <v>1.9974595258455807</v>
      </c>
      <c r="U150" s="28">
        <f t="shared" si="18"/>
        <v>0.73339958884489975</v>
      </c>
      <c r="V150" s="23"/>
      <c r="W150" s="43">
        <f t="shared" si="23"/>
        <v>2.2963785929637384</v>
      </c>
    </row>
    <row r="151" spans="1:23">
      <c r="A151" s="29" t="s">
        <v>308</v>
      </c>
      <c r="B151" s="30" t="s">
        <v>309</v>
      </c>
      <c r="C151" s="31">
        <v>5000620217</v>
      </c>
      <c r="D151" s="22">
        <v>7268.13</v>
      </c>
      <c r="E151" s="23"/>
      <c r="F151" s="38">
        <v>61658217.259999998</v>
      </c>
      <c r="G151" s="38">
        <f t="shared" si="19"/>
        <v>8483.3674218815559</v>
      </c>
      <c r="H151" s="23"/>
      <c r="I151" s="32">
        <v>0.28000000000000003</v>
      </c>
      <c r="J151" s="23"/>
      <c r="K151" s="24">
        <v>18594363</v>
      </c>
      <c r="L151" s="25">
        <f t="shared" si="20"/>
        <v>2558.342104502809</v>
      </c>
      <c r="M151" s="27">
        <f t="shared" si="21"/>
        <v>3.7184113556128513</v>
      </c>
      <c r="N151" s="23"/>
      <c r="O151" s="25">
        <v>2960695</v>
      </c>
      <c r="P151" s="26">
        <f t="shared" si="22"/>
        <v>3.1263457974377102</v>
      </c>
      <c r="Q151" s="23"/>
      <c r="R151" s="25">
        <v>10309658</v>
      </c>
      <c r="S151" s="25">
        <f t="shared" si="16"/>
        <v>1825.8276888278003</v>
      </c>
      <c r="T151" s="27">
        <f t="shared" si="17"/>
        <v>2.0616758627162906</v>
      </c>
      <c r="U151" s="28">
        <f t="shared" si="18"/>
        <v>0.71367612862027052</v>
      </c>
      <c r="V151" s="23"/>
      <c r="W151" s="43">
        <f t="shared" si="23"/>
        <v>2.6537414208914316</v>
      </c>
    </row>
    <row r="152" spans="1:23">
      <c r="A152" s="29" t="s">
        <v>310</v>
      </c>
      <c r="B152" s="30" t="s">
        <v>311</v>
      </c>
      <c r="C152" s="31">
        <v>480953270</v>
      </c>
      <c r="D152" s="22">
        <v>579.32000000000005</v>
      </c>
      <c r="E152" s="23"/>
      <c r="F152" s="38">
        <v>5338692.79</v>
      </c>
      <c r="G152" s="38">
        <f t="shared" si="19"/>
        <v>9215.4470586204516</v>
      </c>
      <c r="H152" s="23"/>
      <c r="I152" s="32">
        <v>0.28000000000000003</v>
      </c>
      <c r="J152" s="23"/>
      <c r="K152" s="24">
        <v>1603549</v>
      </c>
      <c r="L152" s="25">
        <f t="shared" si="20"/>
        <v>2767.9848788234481</v>
      </c>
      <c r="M152" s="27">
        <f t="shared" si="21"/>
        <v>3.3341056190344647</v>
      </c>
      <c r="N152" s="23"/>
      <c r="O152" s="25">
        <v>192388</v>
      </c>
      <c r="P152" s="26">
        <f t="shared" si="22"/>
        <v>2.9340917050007791</v>
      </c>
      <c r="Q152" s="23"/>
      <c r="R152" s="25">
        <v>550000</v>
      </c>
      <c r="S152" s="25">
        <f t="shared" si="16"/>
        <v>1281.4817372091416</v>
      </c>
      <c r="T152" s="27">
        <f t="shared" si="17"/>
        <v>1.1435622425438547</v>
      </c>
      <c r="U152" s="28">
        <f t="shared" si="18"/>
        <v>0.4629655844629631</v>
      </c>
      <c r="V152" s="23"/>
      <c r="W152" s="43">
        <f t="shared" si="23"/>
        <v>1.5435761565775403</v>
      </c>
    </row>
    <row r="153" spans="1:23">
      <c r="A153" s="29" t="s">
        <v>312</v>
      </c>
      <c r="B153" s="30" t="s">
        <v>313</v>
      </c>
      <c r="C153" s="31">
        <v>162242568</v>
      </c>
      <c r="D153" s="22">
        <v>944.76</v>
      </c>
      <c r="E153" s="23"/>
      <c r="F153" s="38">
        <v>9912171.629999999</v>
      </c>
      <c r="G153" s="38">
        <f t="shared" si="19"/>
        <v>10491.735075574748</v>
      </c>
      <c r="H153" s="23"/>
      <c r="I153" s="32">
        <v>0.28000000000000003</v>
      </c>
      <c r="J153" s="23"/>
      <c r="K153" s="24">
        <v>2984681</v>
      </c>
      <c r="L153" s="25">
        <f t="shared" si="20"/>
        <v>3159.1949278123543</v>
      </c>
      <c r="M153" s="27">
        <f t="shared" si="21"/>
        <v>18.396411230374508</v>
      </c>
      <c r="N153" s="23"/>
      <c r="O153" s="25">
        <v>1286775</v>
      </c>
      <c r="P153" s="26">
        <f t="shared" si="22"/>
        <v>10.465231294908991</v>
      </c>
      <c r="Q153" s="23"/>
      <c r="R153" s="25">
        <v>114000</v>
      </c>
      <c r="S153" s="25">
        <f t="shared" si="16"/>
        <v>1482.678140480122</v>
      </c>
      <c r="T153" s="27">
        <f t="shared" si="17"/>
        <v>0.70265160004124194</v>
      </c>
      <c r="U153" s="28">
        <f t="shared" si="18"/>
        <v>0.46932151208119061</v>
      </c>
      <c r="V153" s="23"/>
      <c r="W153" s="43">
        <f t="shared" si="23"/>
        <v>8.6338315355067596</v>
      </c>
    </row>
    <row r="154" spans="1:23">
      <c r="A154" s="29" t="s">
        <v>314</v>
      </c>
      <c r="B154" s="30" t="s">
        <v>315</v>
      </c>
      <c r="C154" s="31">
        <v>1859263786</v>
      </c>
      <c r="D154" s="22">
        <v>2040.52</v>
      </c>
      <c r="E154" s="23"/>
      <c r="F154" s="38">
        <v>18024654.710000001</v>
      </c>
      <c r="G154" s="38">
        <f t="shared" si="19"/>
        <v>8833.3634122674612</v>
      </c>
      <c r="H154" s="23"/>
      <c r="I154" s="32">
        <v>0.28000000000000003</v>
      </c>
      <c r="J154" s="23"/>
      <c r="K154" s="24">
        <v>5417815</v>
      </c>
      <c r="L154" s="25">
        <f t="shared" si="20"/>
        <v>2655.1148726795132</v>
      </c>
      <c r="M154" s="27">
        <f t="shared" si="21"/>
        <v>2.9139571484129365</v>
      </c>
      <c r="N154" s="23"/>
      <c r="O154" s="25">
        <v>353255</v>
      </c>
      <c r="P154" s="26">
        <f t="shared" si="22"/>
        <v>2.7239599018361131</v>
      </c>
      <c r="Q154" s="23"/>
      <c r="R154" s="25">
        <v>4164000</v>
      </c>
      <c r="S154" s="25">
        <f t="shared" si="16"/>
        <v>2213.7763903318764</v>
      </c>
      <c r="T154" s="27">
        <f t="shared" si="17"/>
        <v>2.2395961408780969</v>
      </c>
      <c r="U154" s="28">
        <f t="shared" si="18"/>
        <v>0.83377800829301107</v>
      </c>
      <c r="V154" s="23"/>
      <c r="W154" s="43">
        <f t="shared" si="23"/>
        <v>2.4295933874549203</v>
      </c>
    </row>
    <row r="155" spans="1:23">
      <c r="A155" s="29" t="s">
        <v>316</v>
      </c>
      <c r="B155" s="30" t="s">
        <v>317</v>
      </c>
      <c r="C155" s="31">
        <v>50039043.5</v>
      </c>
      <c r="D155" s="22">
        <v>66.17</v>
      </c>
      <c r="E155" s="23"/>
      <c r="F155" s="38">
        <v>440742.62</v>
      </c>
      <c r="G155" s="38">
        <f t="shared" si="19"/>
        <v>6660.7619767266133</v>
      </c>
      <c r="H155" s="23"/>
      <c r="I155" s="32">
        <v>0.37459999999999999</v>
      </c>
      <c r="J155" s="23"/>
      <c r="K155" s="24">
        <v>226266</v>
      </c>
      <c r="L155" s="25">
        <f t="shared" si="20"/>
        <v>3419.4650143569593</v>
      </c>
      <c r="M155" s="27">
        <f t="shared" si="21"/>
        <v>4.5217890705684649</v>
      </c>
      <c r="N155" s="23"/>
      <c r="O155" s="25">
        <v>21166</v>
      </c>
      <c r="P155" s="26">
        <f t="shared" si="22"/>
        <v>4.0987993705355299</v>
      </c>
      <c r="Q155" s="23"/>
      <c r="R155" s="25">
        <v>0</v>
      </c>
      <c r="S155" s="25">
        <f t="shared" si="16"/>
        <v>319.87305425419373</v>
      </c>
      <c r="T155" s="27">
        <f t="shared" si="17"/>
        <v>0</v>
      </c>
      <c r="U155" s="28">
        <f t="shared" si="18"/>
        <v>9.3544765895008528E-2</v>
      </c>
      <c r="V155" s="23"/>
      <c r="W155" s="43">
        <f t="shared" si="23"/>
        <v>0.42298970003293529</v>
      </c>
    </row>
    <row r="156" spans="1:23">
      <c r="A156" s="29" t="s">
        <v>318</v>
      </c>
      <c r="B156" s="30" t="s">
        <v>319</v>
      </c>
      <c r="C156" s="31">
        <v>3766367403</v>
      </c>
      <c r="D156" s="22">
        <v>5703</v>
      </c>
      <c r="E156" s="23"/>
      <c r="F156" s="38">
        <v>53690955.509999998</v>
      </c>
      <c r="G156" s="38">
        <f t="shared" si="19"/>
        <v>9414.510873224619</v>
      </c>
      <c r="H156" s="23"/>
      <c r="I156" s="32">
        <v>0.28000000000000003</v>
      </c>
      <c r="J156" s="23"/>
      <c r="K156" s="24">
        <v>15823258</v>
      </c>
      <c r="L156" s="25">
        <f t="shared" si="20"/>
        <v>2774.549886024899</v>
      </c>
      <c r="M156" s="27">
        <f t="shared" si="21"/>
        <v>4.2011987432230864</v>
      </c>
      <c r="N156" s="23"/>
      <c r="O156" s="25">
        <v>3140551</v>
      </c>
      <c r="P156" s="26">
        <f t="shared" si="22"/>
        <v>3.3673578923548257</v>
      </c>
      <c r="Q156" s="23"/>
      <c r="R156" s="25">
        <v>11110584</v>
      </c>
      <c r="S156" s="25">
        <f t="shared" si="16"/>
        <v>2498.8839207434685</v>
      </c>
      <c r="T156" s="27">
        <f t="shared" si="17"/>
        <v>2.949946941222505</v>
      </c>
      <c r="U156" s="28">
        <f t="shared" si="18"/>
        <v>0.90064479767693861</v>
      </c>
      <c r="V156" s="23"/>
      <c r="W156" s="43">
        <f t="shared" si="23"/>
        <v>3.7837877920907652</v>
      </c>
    </row>
    <row r="157" spans="1:23">
      <c r="A157" s="29" t="s">
        <v>320</v>
      </c>
      <c r="B157" s="30" t="s">
        <v>321</v>
      </c>
      <c r="C157" s="31">
        <v>14906928148</v>
      </c>
      <c r="D157" s="22">
        <v>13662.96</v>
      </c>
      <c r="E157" s="23"/>
      <c r="F157" s="38">
        <v>113130455.95</v>
      </c>
      <c r="G157" s="38">
        <f t="shared" si="19"/>
        <v>8280.083960576625</v>
      </c>
      <c r="H157" s="23"/>
      <c r="I157" s="32">
        <v>0.28000000000000003</v>
      </c>
      <c r="J157" s="23"/>
      <c r="K157" s="24">
        <v>33349648</v>
      </c>
      <c r="L157" s="25">
        <f t="shared" si="20"/>
        <v>2440.8801606679667</v>
      </c>
      <c r="M157" s="27">
        <f t="shared" si="21"/>
        <v>2.2371911683544528</v>
      </c>
      <c r="N157" s="23"/>
      <c r="O157" s="25">
        <v>0</v>
      </c>
      <c r="P157" s="26">
        <f t="shared" si="22"/>
        <v>2.2371911683544528</v>
      </c>
      <c r="Q157" s="23"/>
      <c r="R157" s="25">
        <v>32000000</v>
      </c>
      <c r="S157" s="25">
        <f t="shared" si="16"/>
        <v>2342.0986374841177</v>
      </c>
      <c r="T157" s="27">
        <f t="shared" si="17"/>
        <v>2.1466528638425957</v>
      </c>
      <c r="U157" s="28">
        <f t="shared" si="18"/>
        <v>0.95953036745695186</v>
      </c>
      <c r="V157" s="23"/>
      <c r="W157" s="43">
        <f t="shared" si="23"/>
        <v>2.1466528638425957</v>
      </c>
    </row>
    <row r="158" spans="1:23">
      <c r="A158" s="29" t="s">
        <v>322</v>
      </c>
      <c r="B158" s="30" t="s">
        <v>323</v>
      </c>
      <c r="C158" s="31">
        <v>830044577</v>
      </c>
      <c r="D158" s="22">
        <v>1416.94</v>
      </c>
      <c r="E158" s="23"/>
      <c r="F158" s="38">
        <v>11013234.719999999</v>
      </c>
      <c r="G158" s="38">
        <f t="shared" si="19"/>
        <v>7772.5483930159344</v>
      </c>
      <c r="H158" s="23"/>
      <c r="I158" s="32">
        <v>0.28000000000000003</v>
      </c>
      <c r="J158" s="23"/>
      <c r="K158" s="24">
        <v>3344533</v>
      </c>
      <c r="L158" s="25">
        <f t="shared" si="20"/>
        <v>2360.3914068344461</v>
      </c>
      <c r="M158" s="27">
        <f t="shared" si="21"/>
        <v>4.029341426562925</v>
      </c>
      <c r="N158" s="23"/>
      <c r="O158" s="25">
        <v>620772</v>
      </c>
      <c r="P158" s="26">
        <f t="shared" si="22"/>
        <v>3.2814635207236589</v>
      </c>
      <c r="Q158" s="23"/>
      <c r="R158" s="25">
        <v>2328205</v>
      </c>
      <c r="S158" s="25">
        <f t="shared" si="16"/>
        <v>2081.2292687058025</v>
      </c>
      <c r="T158" s="27">
        <f t="shared" si="17"/>
        <v>2.8049156208149046</v>
      </c>
      <c r="U158" s="28">
        <f t="shared" si="18"/>
        <v>0.88173057344627781</v>
      </c>
      <c r="V158" s="23"/>
      <c r="W158" s="43">
        <f t="shared" si="23"/>
        <v>3.5527935266541717</v>
      </c>
    </row>
    <row r="159" spans="1:23">
      <c r="A159" s="29" t="s">
        <v>324</v>
      </c>
      <c r="B159" s="30" t="s">
        <v>325</v>
      </c>
      <c r="C159" s="31">
        <v>376455528</v>
      </c>
      <c r="D159" s="22">
        <v>718.4799999999999</v>
      </c>
      <c r="E159" s="23"/>
      <c r="F159" s="38">
        <v>6394297.4500000002</v>
      </c>
      <c r="G159" s="38">
        <f t="shared" si="19"/>
        <v>8899.757056563858</v>
      </c>
      <c r="H159" s="23"/>
      <c r="I159" s="32">
        <v>0.28000000000000003</v>
      </c>
      <c r="J159" s="23"/>
      <c r="K159" s="24">
        <v>1846441</v>
      </c>
      <c r="L159" s="25">
        <f t="shared" si="20"/>
        <v>2569.9267898897674</v>
      </c>
      <c r="M159" s="27">
        <f t="shared" si="21"/>
        <v>4.9048051168476929</v>
      </c>
      <c r="N159" s="23"/>
      <c r="O159" s="25">
        <v>446173</v>
      </c>
      <c r="P159" s="26">
        <f t="shared" si="22"/>
        <v>3.7196106733754752</v>
      </c>
      <c r="Q159" s="23"/>
      <c r="R159" s="25">
        <v>800000</v>
      </c>
      <c r="S159" s="25">
        <f t="shared" si="16"/>
        <v>1734.4574657610513</v>
      </c>
      <c r="T159" s="27">
        <f t="shared" si="17"/>
        <v>2.1250850113695234</v>
      </c>
      <c r="U159" s="28">
        <f t="shared" si="18"/>
        <v>0.6749053990893833</v>
      </c>
      <c r="V159" s="23"/>
      <c r="W159" s="43">
        <f t="shared" si="23"/>
        <v>3.3102794548417416</v>
      </c>
    </row>
    <row r="160" spans="1:23" ht="31.2">
      <c r="A160" s="29" t="s">
        <v>326</v>
      </c>
      <c r="B160" s="30" t="s">
        <v>327</v>
      </c>
      <c r="C160" s="31">
        <v>230130640</v>
      </c>
      <c r="D160" s="22">
        <v>311.64999999999998</v>
      </c>
      <c r="E160" s="23"/>
      <c r="F160" s="38">
        <v>3533742.92</v>
      </c>
      <c r="G160" s="38">
        <f t="shared" si="19"/>
        <v>11338.818931493663</v>
      </c>
      <c r="H160" s="23"/>
      <c r="I160" s="32">
        <v>0.28000000000000003</v>
      </c>
      <c r="J160" s="23"/>
      <c r="K160" s="24">
        <v>1062509</v>
      </c>
      <c r="L160" s="25">
        <f t="shared" si="20"/>
        <v>3409.3021017166698</v>
      </c>
      <c r="M160" s="27">
        <f t="shared" si="21"/>
        <v>4.6169819021056906</v>
      </c>
      <c r="N160" s="23"/>
      <c r="O160" s="25">
        <v>239617</v>
      </c>
      <c r="P160" s="26">
        <f t="shared" si="22"/>
        <v>3.5757602725130386</v>
      </c>
      <c r="Q160" s="23"/>
      <c r="R160" s="25">
        <v>695000</v>
      </c>
      <c r="S160" s="25">
        <f t="shared" si="16"/>
        <v>2998.9314936627629</v>
      </c>
      <c r="T160" s="27">
        <f t="shared" si="17"/>
        <v>3.0200237569408399</v>
      </c>
      <c r="U160" s="28">
        <f t="shared" si="18"/>
        <v>0.87963207841062996</v>
      </c>
      <c r="V160" s="23"/>
      <c r="W160" s="43">
        <f t="shared" si="23"/>
        <v>4.0612453865334928</v>
      </c>
    </row>
    <row r="161" spans="1:23">
      <c r="A161" s="29" t="s">
        <v>328</v>
      </c>
      <c r="B161" s="30" t="s">
        <v>329</v>
      </c>
      <c r="C161" s="31">
        <v>15281273</v>
      </c>
      <c r="D161" s="22">
        <v>213.46</v>
      </c>
      <c r="E161" s="23"/>
      <c r="F161" s="38">
        <v>1757616.4</v>
      </c>
      <c r="G161" s="38">
        <f t="shared" si="19"/>
        <v>8233.9379743277423</v>
      </c>
      <c r="H161" s="23"/>
      <c r="I161" s="32">
        <v>0.28000000000000003</v>
      </c>
      <c r="J161" s="23"/>
      <c r="K161" s="24">
        <v>703244</v>
      </c>
      <c r="L161" s="25">
        <f t="shared" si="20"/>
        <v>3294.5001405415533</v>
      </c>
      <c r="M161" s="27">
        <f t="shared" si="21"/>
        <v>46.019987994455697</v>
      </c>
      <c r="N161" s="23"/>
      <c r="O161" s="25">
        <v>332261</v>
      </c>
      <c r="P161" s="26">
        <f t="shared" si="22"/>
        <v>24.276969595399546</v>
      </c>
      <c r="Q161" s="23"/>
      <c r="R161" s="25">
        <v>13000</v>
      </c>
      <c r="S161" s="25">
        <f t="shared" si="16"/>
        <v>1617.4505762203692</v>
      </c>
      <c r="T161" s="27">
        <f t="shared" si="17"/>
        <v>0.85071446600031286</v>
      </c>
      <c r="U161" s="28">
        <f t="shared" si="18"/>
        <v>0.49095477529847392</v>
      </c>
      <c r="V161" s="23"/>
      <c r="W161" s="43">
        <f t="shared" si="23"/>
        <v>22.593732865056467</v>
      </c>
    </row>
    <row r="162" spans="1:23">
      <c r="A162" s="29" t="s">
        <v>330</v>
      </c>
      <c r="B162" s="30" t="s">
        <v>331</v>
      </c>
      <c r="C162" s="31">
        <v>890219825</v>
      </c>
      <c r="D162" s="22">
        <v>1056.43</v>
      </c>
      <c r="E162" s="23"/>
      <c r="F162" s="38">
        <v>10198125.68</v>
      </c>
      <c r="G162" s="38">
        <f t="shared" si="19"/>
        <v>9653.3851556657792</v>
      </c>
      <c r="H162" s="23"/>
      <c r="I162" s="32">
        <v>0.28000000000000003</v>
      </c>
      <c r="J162" s="23"/>
      <c r="K162" s="24">
        <v>3063349</v>
      </c>
      <c r="L162" s="25">
        <f t="shared" si="20"/>
        <v>2899.717917893282</v>
      </c>
      <c r="M162" s="27">
        <f t="shared" si="21"/>
        <v>3.4411152324090288</v>
      </c>
      <c r="N162" s="23"/>
      <c r="O162" s="25">
        <v>404056</v>
      </c>
      <c r="P162" s="26">
        <f t="shared" si="22"/>
        <v>2.9872318334406898</v>
      </c>
      <c r="Q162" s="23"/>
      <c r="R162" s="25">
        <v>1114690</v>
      </c>
      <c r="S162" s="25">
        <f t="shared" si="16"/>
        <v>1437.6210444610622</v>
      </c>
      <c r="T162" s="27">
        <f t="shared" si="17"/>
        <v>1.2521513997961122</v>
      </c>
      <c r="U162" s="28">
        <f t="shared" si="18"/>
        <v>0.49577961897256889</v>
      </c>
      <c r="V162" s="23"/>
      <c r="W162" s="43">
        <f t="shared" si="23"/>
        <v>1.7060347987644513</v>
      </c>
    </row>
    <row r="163" spans="1:23">
      <c r="A163" s="29" t="s">
        <v>332</v>
      </c>
      <c r="B163" s="30" t="s">
        <v>333</v>
      </c>
      <c r="C163" s="31">
        <v>894546478</v>
      </c>
      <c r="D163" s="22">
        <v>1631.51</v>
      </c>
      <c r="E163" s="23"/>
      <c r="F163" s="38">
        <v>12428766.75</v>
      </c>
      <c r="G163" s="38">
        <f t="shared" si="19"/>
        <v>7617.9531538268229</v>
      </c>
      <c r="H163" s="23"/>
      <c r="I163" s="32">
        <v>0.28000000000000003</v>
      </c>
      <c r="J163" s="23"/>
      <c r="K163" s="24">
        <v>3754973</v>
      </c>
      <c r="L163" s="25">
        <f t="shared" si="20"/>
        <v>2301.5323228175125</v>
      </c>
      <c r="M163" s="27">
        <f t="shared" si="21"/>
        <v>4.1976276161695418</v>
      </c>
      <c r="N163" s="23"/>
      <c r="O163" s="25">
        <v>744197</v>
      </c>
      <c r="P163" s="26">
        <f t="shared" si="22"/>
        <v>3.3657010273310806</v>
      </c>
      <c r="Q163" s="23"/>
      <c r="R163" s="25">
        <v>2320000</v>
      </c>
      <c r="S163" s="25">
        <f t="shared" si="16"/>
        <v>1878.1355921814761</v>
      </c>
      <c r="T163" s="27">
        <f t="shared" si="17"/>
        <v>2.5934929677292855</v>
      </c>
      <c r="U163" s="28">
        <f t="shared" si="18"/>
        <v>0.81603702609845663</v>
      </c>
      <c r="V163" s="23"/>
      <c r="W163" s="43">
        <f t="shared" si="23"/>
        <v>3.4254195565677472</v>
      </c>
    </row>
    <row r="164" spans="1:23">
      <c r="A164" s="29" t="s">
        <v>334</v>
      </c>
      <c r="B164" s="30" t="s">
        <v>335</v>
      </c>
      <c r="C164" s="31">
        <v>1013755195</v>
      </c>
      <c r="D164" s="22">
        <v>1542.04</v>
      </c>
      <c r="E164" s="23"/>
      <c r="F164" s="38">
        <v>13636988.140000001</v>
      </c>
      <c r="G164" s="38">
        <f t="shared" si="19"/>
        <v>8843.472374257477</v>
      </c>
      <c r="H164" s="23"/>
      <c r="I164" s="32">
        <v>0.28000000000000003</v>
      </c>
      <c r="J164" s="23"/>
      <c r="K164" s="24">
        <v>4102168</v>
      </c>
      <c r="L164" s="25">
        <f t="shared" si="20"/>
        <v>2660.2215247334702</v>
      </c>
      <c r="M164" s="27">
        <f t="shared" si="21"/>
        <v>4.0465075002648945</v>
      </c>
      <c r="N164" s="23"/>
      <c r="O164" s="25">
        <v>766495</v>
      </c>
      <c r="P164" s="26">
        <f t="shared" si="22"/>
        <v>3.2904127312511577</v>
      </c>
      <c r="Q164" s="23"/>
      <c r="R164" s="25">
        <v>2800000</v>
      </c>
      <c r="S164" s="25">
        <f t="shared" si="16"/>
        <v>2312.8420793234936</v>
      </c>
      <c r="T164" s="27">
        <f t="shared" si="17"/>
        <v>2.7620080408071299</v>
      </c>
      <c r="U164" s="28">
        <f t="shared" si="18"/>
        <v>0.86941709847085735</v>
      </c>
      <c r="V164" s="23"/>
      <c r="W164" s="43">
        <f t="shared" si="23"/>
        <v>3.5181028098208662</v>
      </c>
    </row>
    <row r="165" spans="1:23">
      <c r="A165" s="29" t="s">
        <v>336</v>
      </c>
      <c r="B165" s="30" t="s">
        <v>337</v>
      </c>
      <c r="C165" s="31">
        <v>1920200131</v>
      </c>
      <c r="D165" s="22">
        <v>641.89</v>
      </c>
      <c r="E165" s="23"/>
      <c r="F165" s="38">
        <v>5602517.2800000003</v>
      </c>
      <c r="G165" s="38">
        <f t="shared" si="19"/>
        <v>8728.1579086759411</v>
      </c>
      <c r="H165" s="23"/>
      <c r="I165" s="32">
        <v>0.28000000000000003</v>
      </c>
      <c r="J165" s="23"/>
      <c r="K165" s="24">
        <v>1682792</v>
      </c>
      <c r="L165" s="25">
        <f t="shared" si="20"/>
        <v>2621.6205268815529</v>
      </c>
      <c r="M165" s="27">
        <f t="shared" si="21"/>
        <v>0.87636281907950764</v>
      </c>
      <c r="N165" s="23"/>
      <c r="O165" s="25">
        <v>0</v>
      </c>
      <c r="P165" s="26">
        <f t="shared" si="22"/>
        <v>0.87636281907950764</v>
      </c>
      <c r="Q165" s="23"/>
      <c r="R165" s="25">
        <v>1469840</v>
      </c>
      <c r="S165" s="25">
        <f t="shared" si="16"/>
        <v>2289.8627490691551</v>
      </c>
      <c r="T165" s="27">
        <f t="shared" si="17"/>
        <v>0.76546187882746264</v>
      </c>
      <c r="U165" s="28">
        <f t="shared" si="18"/>
        <v>0.87345316592900368</v>
      </c>
      <c r="V165" s="23"/>
      <c r="W165" s="43">
        <f t="shared" si="23"/>
        <v>0.76546187882746264</v>
      </c>
    </row>
    <row r="166" spans="1:23">
      <c r="A166" s="29" t="s">
        <v>338</v>
      </c>
      <c r="B166" s="30" t="s">
        <v>339</v>
      </c>
      <c r="C166" s="31">
        <v>701150330</v>
      </c>
      <c r="D166" s="22">
        <v>1851.5700000000002</v>
      </c>
      <c r="E166" s="23"/>
      <c r="F166" s="38">
        <v>17740204.170000002</v>
      </c>
      <c r="G166" s="38">
        <f t="shared" si="19"/>
        <v>9581.1685056465594</v>
      </c>
      <c r="H166" s="23"/>
      <c r="I166" s="32">
        <v>0.35700000000000004</v>
      </c>
      <c r="J166" s="23"/>
      <c r="K166" s="24">
        <v>6790245</v>
      </c>
      <c r="L166" s="25">
        <f t="shared" si="20"/>
        <v>3667.2904616082565</v>
      </c>
      <c r="M166" s="27">
        <f t="shared" si="21"/>
        <v>9.6844352907884961</v>
      </c>
      <c r="N166" s="23"/>
      <c r="O166" s="25">
        <v>1774526</v>
      </c>
      <c r="P166" s="26">
        <f t="shared" si="22"/>
        <v>7.1535572121887183</v>
      </c>
      <c r="Q166" s="23"/>
      <c r="R166" s="25">
        <v>1700000</v>
      </c>
      <c r="S166" s="25">
        <f t="shared" si="16"/>
        <v>1876.5296478123969</v>
      </c>
      <c r="T166" s="27">
        <f t="shared" si="17"/>
        <v>2.4245870354222041</v>
      </c>
      <c r="U166" s="28">
        <f t="shared" si="18"/>
        <v>0.51169376068168382</v>
      </c>
      <c r="V166" s="23"/>
      <c r="W166" s="43">
        <f t="shared" si="23"/>
        <v>4.9554651140219814</v>
      </c>
    </row>
    <row r="167" spans="1:23">
      <c r="A167" s="29" t="s">
        <v>340</v>
      </c>
      <c r="B167" s="30" t="s">
        <v>341</v>
      </c>
      <c r="C167" s="31">
        <v>7738380352</v>
      </c>
      <c r="D167" s="22">
        <v>6453.75</v>
      </c>
      <c r="E167" s="23"/>
      <c r="F167" s="38">
        <v>51551444.149999999</v>
      </c>
      <c r="G167" s="38">
        <f t="shared" si="19"/>
        <v>7987.8278752663182</v>
      </c>
      <c r="H167" s="23"/>
      <c r="I167" s="32">
        <v>0.28000000000000003</v>
      </c>
      <c r="J167" s="23"/>
      <c r="K167" s="24">
        <v>15535790</v>
      </c>
      <c r="L167" s="25">
        <f t="shared" si="20"/>
        <v>2407.2500484214602</v>
      </c>
      <c r="M167" s="27">
        <f t="shared" si="21"/>
        <v>2.0076281202674076</v>
      </c>
      <c r="N167" s="23"/>
      <c r="O167" s="25">
        <v>0</v>
      </c>
      <c r="P167" s="26">
        <f t="shared" si="22"/>
        <v>2.0076281202674076</v>
      </c>
      <c r="Q167" s="23"/>
      <c r="R167" s="25">
        <v>13200000</v>
      </c>
      <c r="S167" s="25">
        <f t="shared" si="16"/>
        <v>2045.3224869262058</v>
      </c>
      <c r="T167" s="27">
        <f t="shared" si="17"/>
        <v>1.7057833034258174</v>
      </c>
      <c r="U167" s="28">
        <f t="shared" si="18"/>
        <v>0.84965103158577715</v>
      </c>
      <c r="V167" s="23"/>
      <c r="W167" s="43">
        <f t="shared" si="23"/>
        <v>1.7057833034258174</v>
      </c>
    </row>
    <row r="168" spans="1:23">
      <c r="A168" s="29" t="s">
        <v>342</v>
      </c>
      <c r="B168" s="30" t="s">
        <v>343</v>
      </c>
      <c r="C168" s="31">
        <v>2008981116</v>
      </c>
      <c r="D168" s="22">
        <v>2043.0800000000002</v>
      </c>
      <c r="E168" s="23"/>
      <c r="F168" s="38">
        <v>17752220.899999999</v>
      </c>
      <c r="G168" s="38">
        <f t="shared" si="19"/>
        <v>8688.9504571529251</v>
      </c>
      <c r="H168" s="23"/>
      <c r="I168" s="32">
        <v>0.28000000000000003</v>
      </c>
      <c r="J168" s="23"/>
      <c r="K168" s="24">
        <v>5206403</v>
      </c>
      <c r="L168" s="25">
        <f t="shared" si="20"/>
        <v>2548.3108835679463</v>
      </c>
      <c r="M168" s="27">
        <f t="shared" si="21"/>
        <v>2.591563931853305</v>
      </c>
      <c r="N168" s="23"/>
      <c r="O168" s="25">
        <v>58251</v>
      </c>
      <c r="P168" s="26">
        <f t="shared" si="22"/>
        <v>2.5625686369069882</v>
      </c>
      <c r="Q168" s="23"/>
      <c r="R168" s="25">
        <v>3533292</v>
      </c>
      <c r="S168" s="25">
        <f t="shared" si="16"/>
        <v>1757.9062004424691</v>
      </c>
      <c r="T168" s="27">
        <f t="shared" si="17"/>
        <v>1.7587482390252593</v>
      </c>
      <c r="U168" s="28">
        <f t="shared" si="18"/>
        <v>0.68983192426709961</v>
      </c>
      <c r="V168" s="23"/>
      <c r="W168" s="43">
        <f t="shared" si="23"/>
        <v>1.7877435339715755</v>
      </c>
    </row>
    <row r="169" spans="1:23">
      <c r="A169" s="29" t="s">
        <v>344</v>
      </c>
      <c r="B169" s="30" t="s">
        <v>345</v>
      </c>
      <c r="C169" s="31">
        <v>52709625</v>
      </c>
      <c r="D169" s="22">
        <v>41.89</v>
      </c>
      <c r="E169" s="23"/>
      <c r="F169" s="38">
        <v>1645553.79</v>
      </c>
      <c r="G169" s="38">
        <f t="shared" si="19"/>
        <v>39282.735497732159</v>
      </c>
      <c r="H169" s="23"/>
      <c r="I169" s="32">
        <v>0.28000000000000003</v>
      </c>
      <c r="J169" s="23"/>
      <c r="K169" s="24">
        <v>444838</v>
      </c>
      <c r="L169" s="25">
        <f t="shared" si="20"/>
        <v>10619.193124850799</v>
      </c>
      <c r="M169" s="27">
        <f t="shared" si="21"/>
        <v>8.4394074137313631</v>
      </c>
      <c r="N169" s="23"/>
      <c r="O169" s="25">
        <v>155641</v>
      </c>
      <c r="P169" s="26">
        <f t="shared" si="22"/>
        <v>5.4866070475743287</v>
      </c>
      <c r="Q169" s="23"/>
      <c r="R169" s="25">
        <v>0</v>
      </c>
      <c r="S169" s="25">
        <f t="shared" si="16"/>
        <v>3715.4690857006444</v>
      </c>
      <c r="T169" s="27">
        <f t="shared" si="17"/>
        <v>0</v>
      </c>
      <c r="U169" s="28">
        <f t="shared" si="18"/>
        <v>0.34988242910902395</v>
      </c>
      <c r="V169" s="23"/>
      <c r="W169" s="43">
        <f t="shared" si="23"/>
        <v>2.9528003661570352</v>
      </c>
    </row>
    <row r="170" spans="1:23">
      <c r="A170" s="29" t="s">
        <v>346</v>
      </c>
      <c r="B170" s="30" t="s">
        <v>347</v>
      </c>
      <c r="C170" s="31">
        <v>11367474204</v>
      </c>
      <c r="D170" s="22">
        <v>13316.62</v>
      </c>
      <c r="E170" s="23"/>
      <c r="F170" s="38">
        <v>104449612.5</v>
      </c>
      <c r="G170" s="38">
        <f t="shared" si="19"/>
        <v>7843.5528309736246</v>
      </c>
      <c r="H170" s="23"/>
      <c r="I170" s="32">
        <v>0.28000000000000003</v>
      </c>
      <c r="J170" s="23"/>
      <c r="K170" s="24">
        <v>31515502</v>
      </c>
      <c r="L170" s="25">
        <f t="shared" si="20"/>
        <v>2366.6292197269277</v>
      </c>
      <c r="M170" s="27">
        <f t="shared" si="21"/>
        <v>2.7724278440772965</v>
      </c>
      <c r="N170" s="23"/>
      <c r="O170" s="25">
        <v>1352938</v>
      </c>
      <c r="P170" s="26">
        <f t="shared" si="22"/>
        <v>2.6534094961382326</v>
      </c>
      <c r="Q170" s="23"/>
      <c r="R170" s="25">
        <v>27500000</v>
      </c>
      <c r="S170" s="25">
        <f t="shared" si="16"/>
        <v>2166.6862912661018</v>
      </c>
      <c r="T170" s="27">
        <f t="shared" si="17"/>
        <v>2.4191829694518479</v>
      </c>
      <c r="U170" s="28">
        <f t="shared" si="18"/>
        <v>0.91551573571634681</v>
      </c>
      <c r="V170" s="23"/>
      <c r="W170" s="43">
        <f t="shared" si="23"/>
        <v>2.5382013173909113</v>
      </c>
    </row>
    <row r="171" spans="1:23">
      <c r="A171" s="29" t="s">
        <v>348</v>
      </c>
      <c r="B171" s="30" t="s">
        <v>349</v>
      </c>
      <c r="C171" s="31">
        <v>166273135</v>
      </c>
      <c r="D171" s="22">
        <v>342.51000000000005</v>
      </c>
      <c r="E171" s="23"/>
      <c r="F171" s="38">
        <v>3440946.8899999997</v>
      </c>
      <c r="G171" s="38">
        <f t="shared" si="19"/>
        <v>10046.266941111206</v>
      </c>
      <c r="H171" s="23"/>
      <c r="I171" s="32">
        <v>0.28000000000000003</v>
      </c>
      <c r="J171" s="23"/>
      <c r="K171" s="24">
        <v>1008604</v>
      </c>
      <c r="L171" s="25">
        <f t="shared" si="20"/>
        <v>2944.7432191760822</v>
      </c>
      <c r="M171" s="27">
        <f t="shared" si="21"/>
        <v>6.0659468530499527</v>
      </c>
      <c r="N171" s="23"/>
      <c r="O171" s="25">
        <v>293636</v>
      </c>
      <c r="P171" s="26">
        <f t="shared" si="22"/>
        <v>4.2999610249725553</v>
      </c>
      <c r="Q171" s="23"/>
      <c r="R171" s="25">
        <v>250000</v>
      </c>
      <c r="S171" s="25">
        <f t="shared" si="16"/>
        <v>1587.2120522028551</v>
      </c>
      <c r="T171" s="27">
        <f t="shared" si="17"/>
        <v>1.5035501676202834</v>
      </c>
      <c r="U171" s="28">
        <f t="shared" si="18"/>
        <v>0.53899845727361784</v>
      </c>
      <c r="V171" s="23"/>
      <c r="W171" s="43">
        <f t="shared" si="23"/>
        <v>3.2695359956976815</v>
      </c>
    </row>
    <row r="172" spans="1:23">
      <c r="A172" s="29" t="s">
        <v>350</v>
      </c>
      <c r="B172" s="30" t="s">
        <v>351</v>
      </c>
      <c r="C172" s="31">
        <v>23667332954</v>
      </c>
      <c r="D172" s="22">
        <v>18681.169999999998</v>
      </c>
      <c r="E172" s="23"/>
      <c r="F172" s="38">
        <v>143658857.94</v>
      </c>
      <c r="G172" s="38">
        <f t="shared" si="19"/>
        <v>7690.0353639520445</v>
      </c>
      <c r="H172" s="23"/>
      <c r="I172" s="32">
        <v>0.28899999999999998</v>
      </c>
      <c r="J172" s="23"/>
      <c r="K172" s="24">
        <v>44547688</v>
      </c>
      <c r="L172" s="25">
        <f t="shared" si="20"/>
        <v>2384.6305129710827</v>
      </c>
      <c r="M172" s="27">
        <f t="shared" si="21"/>
        <v>1.8822436852763769</v>
      </c>
      <c r="N172" s="23"/>
      <c r="O172" s="25">
        <v>0</v>
      </c>
      <c r="P172" s="26">
        <f t="shared" si="22"/>
        <v>1.8822436852763769</v>
      </c>
      <c r="Q172" s="23"/>
      <c r="R172" s="25">
        <v>44500000</v>
      </c>
      <c r="S172" s="25">
        <f t="shared" si="16"/>
        <v>2382.0777820661128</v>
      </c>
      <c r="T172" s="27">
        <f t="shared" si="17"/>
        <v>1.8802287560871571</v>
      </c>
      <c r="U172" s="28">
        <f t="shared" si="18"/>
        <v>0.99892950673444603</v>
      </c>
      <c r="V172" s="23"/>
      <c r="W172" s="43">
        <f t="shared" si="23"/>
        <v>1.8802287560871571</v>
      </c>
    </row>
    <row r="173" spans="1:23">
      <c r="A173" s="29" t="s">
        <v>352</v>
      </c>
      <c r="B173" s="30" t="s">
        <v>353</v>
      </c>
      <c r="C173" s="31">
        <v>3998286107</v>
      </c>
      <c r="D173" s="22">
        <v>5344.88</v>
      </c>
      <c r="E173" s="23"/>
      <c r="F173" s="38">
        <v>43139358.07</v>
      </c>
      <c r="G173" s="38">
        <f t="shared" si="19"/>
        <v>8071.1555862807018</v>
      </c>
      <c r="H173" s="23"/>
      <c r="I173" s="32">
        <v>0.28000000000000003</v>
      </c>
      <c r="J173" s="23"/>
      <c r="K173" s="24">
        <v>12954842</v>
      </c>
      <c r="L173" s="25">
        <f t="shared" si="20"/>
        <v>2423.7853796530512</v>
      </c>
      <c r="M173" s="27">
        <f t="shared" si="21"/>
        <v>3.2400987956612979</v>
      </c>
      <c r="N173" s="23"/>
      <c r="O173" s="25">
        <v>1411438</v>
      </c>
      <c r="P173" s="26">
        <f t="shared" si="22"/>
        <v>2.887088039995533</v>
      </c>
      <c r="Q173" s="23"/>
      <c r="R173" s="25">
        <v>3200000</v>
      </c>
      <c r="S173" s="25">
        <f t="shared" si="16"/>
        <v>862.77671341545556</v>
      </c>
      <c r="T173" s="27">
        <f t="shared" si="17"/>
        <v>0.80034292553441821</v>
      </c>
      <c r="U173" s="28">
        <f t="shared" si="18"/>
        <v>0.35596250421271058</v>
      </c>
      <c r="V173" s="23"/>
      <c r="W173" s="43">
        <f t="shared" si="23"/>
        <v>1.1533536812001832</v>
      </c>
    </row>
    <row r="174" spans="1:23">
      <c r="A174" s="29" t="s">
        <v>354</v>
      </c>
      <c r="B174" s="30" t="s">
        <v>355</v>
      </c>
      <c r="C174" s="31">
        <v>94451689</v>
      </c>
      <c r="D174" s="22">
        <v>111.46000000000001</v>
      </c>
      <c r="E174" s="23"/>
      <c r="F174" s="38">
        <v>2056759.12</v>
      </c>
      <c r="G174" s="38">
        <f t="shared" si="19"/>
        <v>18452.890005383098</v>
      </c>
      <c r="H174" s="23"/>
      <c r="I174" s="32">
        <v>0.28000000000000003</v>
      </c>
      <c r="J174" s="23"/>
      <c r="K174" s="24">
        <v>619253</v>
      </c>
      <c r="L174" s="25">
        <f t="shared" si="20"/>
        <v>5555.8316884981159</v>
      </c>
      <c r="M174" s="27">
        <f t="shared" si="21"/>
        <v>6.5562935565927258</v>
      </c>
      <c r="N174" s="23"/>
      <c r="O174" s="25">
        <v>189951</v>
      </c>
      <c r="P174" s="26">
        <f t="shared" si="22"/>
        <v>4.5452019391627818</v>
      </c>
      <c r="Q174" s="23"/>
      <c r="R174" s="25">
        <v>333000</v>
      </c>
      <c r="S174" s="25">
        <f t="shared" si="16"/>
        <v>4691.8266642741792</v>
      </c>
      <c r="T174" s="27">
        <f t="shared" si="17"/>
        <v>3.5256119136207293</v>
      </c>
      <c r="U174" s="28">
        <f t="shared" si="18"/>
        <v>0.84448682525559016</v>
      </c>
      <c r="V174" s="23"/>
      <c r="W174" s="43">
        <f t="shared" si="23"/>
        <v>5.5367035310506729</v>
      </c>
    </row>
    <row r="175" spans="1:23">
      <c r="A175" s="29" t="s">
        <v>356</v>
      </c>
      <c r="B175" s="30" t="s">
        <v>357</v>
      </c>
      <c r="C175" s="31">
        <v>147599910</v>
      </c>
      <c r="D175" s="22">
        <v>274.53999999999996</v>
      </c>
      <c r="E175" s="23"/>
      <c r="F175" s="38">
        <v>3336387.6799999997</v>
      </c>
      <c r="G175" s="38">
        <f t="shared" si="19"/>
        <v>12152.646900269543</v>
      </c>
      <c r="H175" s="23"/>
      <c r="I175" s="32">
        <v>0.28000000000000003</v>
      </c>
      <c r="J175" s="23"/>
      <c r="K175" s="24">
        <v>1005159</v>
      </c>
      <c r="L175" s="25">
        <f t="shared" si="20"/>
        <v>3661.2479055875287</v>
      </c>
      <c r="M175" s="27">
        <f t="shared" si="21"/>
        <v>6.8100244776572012</v>
      </c>
      <c r="N175" s="23"/>
      <c r="O175" s="25">
        <v>315570</v>
      </c>
      <c r="P175" s="26">
        <f t="shared" si="22"/>
        <v>4.6720150439116122</v>
      </c>
      <c r="Q175" s="23"/>
      <c r="R175" s="25">
        <v>306400</v>
      </c>
      <c r="S175" s="25">
        <f t="shared" si="16"/>
        <v>2265.4986522911054</v>
      </c>
      <c r="T175" s="27">
        <f t="shared" si="17"/>
        <v>2.0758820245893106</v>
      </c>
      <c r="U175" s="28">
        <f t="shared" si="18"/>
        <v>0.61877772571304634</v>
      </c>
      <c r="V175" s="23"/>
      <c r="W175" s="43">
        <f t="shared" si="23"/>
        <v>4.2138914583349001</v>
      </c>
    </row>
    <row r="176" spans="1:23">
      <c r="A176" s="29" t="s">
        <v>358</v>
      </c>
      <c r="B176" s="30" t="s">
        <v>359</v>
      </c>
      <c r="C176" s="31">
        <v>2119596716</v>
      </c>
      <c r="D176" s="22">
        <v>877.66</v>
      </c>
      <c r="E176" s="23"/>
      <c r="F176" s="38">
        <v>8647589.5500000007</v>
      </c>
      <c r="G176" s="38">
        <f t="shared" si="19"/>
        <v>9853.0063464211671</v>
      </c>
      <c r="H176" s="23"/>
      <c r="I176" s="32">
        <v>0.28000000000000003</v>
      </c>
      <c r="J176" s="23"/>
      <c r="K176" s="24">
        <v>2597876</v>
      </c>
      <c r="L176" s="25">
        <f t="shared" si="20"/>
        <v>2960.002734544129</v>
      </c>
      <c r="M176" s="27">
        <f t="shared" si="21"/>
        <v>1.2256463601729792</v>
      </c>
      <c r="N176" s="23"/>
      <c r="O176" s="25">
        <v>0</v>
      </c>
      <c r="P176" s="26">
        <f t="shared" si="22"/>
        <v>1.2256463601729792</v>
      </c>
      <c r="Q176" s="23"/>
      <c r="R176" s="25">
        <v>2588182</v>
      </c>
      <c r="S176" s="25">
        <f t="shared" si="16"/>
        <v>2948.957455050931</v>
      </c>
      <c r="T176" s="27">
        <f t="shared" si="17"/>
        <v>1.2210728486522151</v>
      </c>
      <c r="U176" s="28">
        <f t="shared" si="18"/>
        <v>0.99626849010499341</v>
      </c>
      <c r="V176" s="23"/>
      <c r="W176" s="43">
        <f t="shared" si="23"/>
        <v>1.2210728486522151</v>
      </c>
    </row>
    <row r="177" spans="1:23">
      <c r="A177" s="29" t="s">
        <v>360</v>
      </c>
      <c r="B177" s="30" t="s">
        <v>361</v>
      </c>
      <c r="C177" s="31">
        <v>852125247</v>
      </c>
      <c r="D177" s="22">
        <v>651.16</v>
      </c>
      <c r="E177" s="23"/>
      <c r="F177" s="38">
        <v>6532650.2299999995</v>
      </c>
      <c r="G177" s="38">
        <f t="shared" si="19"/>
        <v>10032.327277474045</v>
      </c>
      <c r="H177" s="23"/>
      <c r="I177" s="32">
        <v>0.28000000000000003</v>
      </c>
      <c r="J177" s="23"/>
      <c r="K177" s="24">
        <v>1962171</v>
      </c>
      <c r="L177" s="25">
        <f t="shared" si="20"/>
        <v>3013.3469500583574</v>
      </c>
      <c r="M177" s="27">
        <f t="shared" si="21"/>
        <v>2.302679103697534</v>
      </c>
      <c r="N177" s="23"/>
      <c r="O177" s="25">
        <v>0</v>
      </c>
      <c r="P177" s="26">
        <f t="shared" si="22"/>
        <v>2.302679103697534</v>
      </c>
      <c r="Q177" s="23"/>
      <c r="R177" s="25">
        <v>1493197</v>
      </c>
      <c r="S177" s="25">
        <f t="shared" si="16"/>
        <v>2293.133792001966</v>
      </c>
      <c r="T177" s="27">
        <f t="shared" si="17"/>
        <v>1.7523210411344614</v>
      </c>
      <c r="U177" s="28">
        <f t="shared" si="18"/>
        <v>0.7609922886435484</v>
      </c>
      <c r="V177" s="23"/>
      <c r="W177" s="43">
        <f t="shared" si="23"/>
        <v>1.7523210411344614</v>
      </c>
    </row>
    <row r="178" spans="1:23">
      <c r="A178" s="29" t="s">
        <v>362</v>
      </c>
      <c r="B178" s="30" t="s">
        <v>363</v>
      </c>
      <c r="C178" s="31">
        <v>175393298</v>
      </c>
      <c r="D178" s="22">
        <v>206.97</v>
      </c>
      <c r="E178" s="23"/>
      <c r="F178" s="38">
        <v>2877254.61</v>
      </c>
      <c r="G178" s="38">
        <f t="shared" si="19"/>
        <v>13901.79547760545</v>
      </c>
      <c r="H178" s="23"/>
      <c r="I178" s="32">
        <v>0.37670000000000003</v>
      </c>
      <c r="J178" s="23"/>
      <c r="K178" s="24">
        <v>1163627</v>
      </c>
      <c r="L178" s="25">
        <f t="shared" si="20"/>
        <v>5622.2012852104172</v>
      </c>
      <c r="M178" s="27">
        <f t="shared" si="21"/>
        <v>6.6343869079877837</v>
      </c>
      <c r="N178" s="23"/>
      <c r="O178" s="25">
        <v>210267</v>
      </c>
      <c r="P178" s="26">
        <f t="shared" si="22"/>
        <v>5.435555468031624</v>
      </c>
      <c r="Q178" s="23"/>
      <c r="R178" s="25">
        <v>698000</v>
      </c>
      <c r="S178" s="25">
        <f t="shared" si="16"/>
        <v>4388.3992849205197</v>
      </c>
      <c r="T178" s="27">
        <f t="shared" si="17"/>
        <v>3.9796275454037016</v>
      </c>
      <c r="U178" s="28">
        <f t="shared" si="18"/>
        <v>0.78054823409907126</v>
      </c>
      <c r="V178" s="23"/>
      <c r="W178" s="43">
        <f t="shared" si="23"/>
        <v>5.178458985359863</v>
      </c>
    </row>
    <row r="179" spans="1:23">
      <c r="A179" s="29" t="s">
        <v>364</v>
      </c>
      <c r="B179" s="30" t="s">
        <v>365</v>
      </c>
      <c r="C179" s="31">
        <v>344643227</v>
      </c>
      <c r="D179" s="22">
        <v>1011.8399999999999</v>
      </c>
      <c r="E179" s="23"/>
      <c r="F179" s="38">
        <v>9335367.8499999996</v>
      </c>
      <c r="G179" s="38">
        <f t="shared" si="19"/>
        <v>9226.1304652909548</v>
      </c>
      <c r="H179" s="23"/>
      <c r="I179" s="32">
        <v>0.28000000000000003</v>
      </c>
      <c r="J179" s="23"/>
      <c r="K179" s="24">
        <v>2811266</v>
      </c>
      <c r="L179" s="25">
        <f t="shared" si="20"/>
        <v>2778.3700980392159</v>
      </c>
      <c r="M179" s="27">
        <f t="shared" si="21"/>
        <v>8.1570324897172579</v>
      </c>
      <c r="N179" s="23"/>
      <c r="O179" s="25">
        <v>969022</v>
      </c>
      <c r="P179" s="26">
        <f t="shared" si="22"/>
        <v>5.3453654552741288</v>
      </c>
      <c r="Q179" s="23"/>
      <c r="R179" s="25">
        <v>814579</v>
      </c>
      <c r="S179" s="25">
        <f t="shared" si="16"/>
        <v>1762.7302735610374</v>
      </c>
      <c r="T179" s="27">
        <f t="shared" si="17"/>
        <v>2.3635427485130878</v>
      </c>
      <c r="U179" s="28">
        <f t="shared" si="18"/>
        <v>0.63444761185885645</v>
      </c>
      <c r="V179" s="23"/>
      <c r="W179" s="43">
        <f t="shared" si="23"/>
        <v>5.175209782956216</v>
      </c>
    </row>
    <row r="180" spans="1:23">
      <c r="A180" s="29" t="s">
        <v>366</v>
      </c>
      <c r="B180" s="30" t="s">
        <v>367</v>
      </c>
      <c r="C180" s="31">
        <v>8952915230</v>
      </c>
      <c r="D180" s="22">
        <v>8662.7799999999988</v>
      </c>
      <c r="E180" s="23"/>
      <c r="F180" s="38">
        <v>69681757.650000006</v>
      </c>
      <c r="G180" s="38">
        <f t="shared" si="19"/>
        <v>8043.8101452420606</v>
      </c>
      <c r="H180" s="23"/>
      <c r="I180" s="32">
        <v>0.28339999999999999</v>
      </c>
      <c r="J180" s="23"/>
      <c r="K180" s="24">
        <v>20641490</v>
      </c>
      <c r="L180" s="25">
        <f t="shared" si="20"/>
        <v>2382.7789693377881</v>
      </c>
      <c r="M180" s="27">
        <f t="shared" si="21"/>
        <v>2.3055607553205886</v>
      </c>
      <c r="N180" s="23"/>
      <c r="O180" s="25">
        <v>0</v>
      </c>
      <c r="P180" s="26">
        <f t="shared" si="22"/>
        <v>2.3055607553205886</v>
      </c>
      <c r="Q180" s="23"/>
      <c r="R180" s="25">
        <v>20641490</v>
      </c>
      <c r="S180" s="25">
        <f t="shared" si="16"/>
        <v>2382.7789693377881</v>
      </c>
      <c r="T180" s="27">
        <f t="shared" si="17"/>
        <v>2.3055607553205886</v>
      </c>
      <c r="U180" s="28">
        <f t="shared" si="18"/>
        <v>1</v>
      </c>
      <c r="V180" s="23"/>
      <c r="W180" s="43">
        <f t="shared" si="23"/>
        <v>2.3055607553205886</v>
      </c>
    </row>
    <row r="181" spans="1:23">
      <c r="A181" s="29" t="s">
        <v>368</v>
      </c>
      <c r="B181" s="30" t="s">
        <v>369</v>
      </c>
      <c r="C181" s="31">
        <v>798934874</v>
      </c>
      <c r="D181" s="22">
        <v>1617.32</v>
      </c>
      <c r="E181" s="23"/>
      <c r="F181" s="38">
        <v>14870434.859999999</v>
      </c>
      <c r="G181" s="38">
        <f t="shared" si="19"/>
        <v>9194.4914179012194</v>
      </c>
      <c r="H181" s="23"/>
      <c r="I181" s="32">
        <v>0.28000000000000003</v>
      </c>
      <c r="J181" s="23"/>
      <c r="K181" s="24">
        <v>4465169</v>
      </c>
      <c r="L181" s="25">
        <f t="shared" si="20"/>
        <v>2760.8444834664756</v>
      </c>
      <c r="M181" s="27">
        <f t="shared" si="21"/>
        <v>5.5889023565142315</v>
      </c>
      <c r="N181" s="23"/>
      <c r="O181" s="25">
        <v>1220171</v>
      </c>
      <c r="P181" s="26">
        <f t="shared" si="22"/>
        <v>4.0616552182199523</v>
      </c>
      <c r="Q181" s="23"/>
      <c r="R181" s="25">
        <v>1488093</v>
      </c>
      <c r="S181" s="25">
        <f t="shared" si="16"/>
        <v>1674.5381247990504</v>
      </c>
      <c r="T181" s="27">
        <f t="shared" si="17"/>
        <v>1.862596124449563</v>
      </c>
      <c r="U181" s="28">
        <f t="shared" si="18"/>
        <v>0.60653113017670779</v>
      </c>
      <c r="V181" s="23"/>
      <c r="W181" s="43">
        <f t="shared" si="23"/>
        <v>3.3898432627438413</v>
      </c>
    </row>
    <row r="182" spans="1:23">
      <c r="A182" s="29" t="s">
        <v>370</v>
      </c>
      <c r="B182" s="30" t="s">
        <v>371</v>
      </c>
      <c r="C182" s="31">
        <v>470629818</v>
      </c>
      <c r="D182" s="22">
        <v>872.18999999999994</v>
      </c>
      <c r="E182" s="23"/>
      <c r="F182" s="38">
        <v>7440315.6499999994</v>
      </c>
      <c r="G182" s="38">
        <f t="shared" si="19"/>
        <v>8530.6133411297997</v>
      </c>
      <c r="H182" s="23"/>
      <c r="I182" s="32">
        <v>0.28000000000000003</v>
      </c>
      <c r="J182" s="23"/>
      <c r="K182" s="24">
        <v>2238073</v>
      </c>
      <c r="L182" s="25">
        <f t="shared" si="20"/>
        <v>2566.0383632006788</v>
      </c>
      <c r="M182" s="27">
        <f t="shared" si="21"/>
        <v>4.7554849148975933</v>
      </c>
      <c r="N182" s="23"/>
      <c r="O182" s="25">
        <v>522813</v>
      </c>
      <c r="P182" s="26">
        <f t="shared" si="22"/>
        <v>3.644605450817398</v>
      </c>
      <c r="Q182" s="23"/>
      <c r="R182" s="25">
        <v>970000</v>
      </c>
      <c r="S182" s="25">
        <f t="shared" si="16"/>
        <v>1711.568580240544</v>
      </c>
      <c r="T182" s="27">
        <f t="shared" si="17"/>
        <v>2.0610678773438873</v>
      </c>
      <c r="U182" s="28">
        <f t="shared" si="18"/>
        <v>0.66700818069830614</v>
      </c>
      <c r="V182" s="23"/>
      <c r="W182" s="43">
        <f t="shared" si="23"/>
        <v>3.1719473414240831</v>
      </c>
    </row>
    <row r="183" spans="1:23">
      <c r="A183" s="29" t="s">
        <v>372</v>
      </c>
      <c r="B183" s="30" t="s">
        <v>373</v>
      </c>
      <c r="C183" s="31">
        <v>26423176</v>
      </c>
      <c r="D183" s="22">
        <v>61.22</v>
      </c>
      <c r="E183" s="23"/>
      <c r="F183" s="38">
        <v>801861.77</v>
      </c>
      <c r="G183" s="38">
        <f t="shared" si="19"/>
        <v>13098.036099313951</v>
      </c>
      <c r="H183" s="23"/>
      <c r="I183" s="32">
        <v>0.28000000000000003</v>
      </c>
      <c r="J183" s="23"/>
      <c r="K183" s="24">
        <v>284960</v>
      </c>
      <c r="L183" s="25">
        <f t="shared" si="20"/>
        <v>4654.6880104540996</v>
      </c>
      <c r="M183" s="27">
        <f t="shared" si="21"/>
        <v>10.784471934789368</v>
      </c>
      <c r="N183" s="23"/>
      <c r="O183" s="25">
        <v>109000</v>
      </c>
      <c r="P183" s="26">
        <f t="shared" si="22"/>
        <v>6.6593054521530641</v>
      </c>
      <c r="Q183" s="23"/>
      <c r="R183" s="25">
        <v>50000</v>
      </c>
      <c r="S183" s="25">
        <f t="shared" si="16"/>
        <v>2597.1904606337798</v>
      </c>
      <c r="T183" s="27">
        <f t="shared" si="17"/>
        <v>1.892278203044176</v>
      </c>
      <c r="U183" s="28">
        <f t="shared" si="18"/>
        <v>0.55797304884896126</v>
      </c>
      <c r="V183" s="23"/>
      <c r="W183" s="43">
        <f t="shared" si="23"/>
        <v>6.0174446856804797</v>
      </c>
    </row>
    <row r="184" spans="1:23">
      <c r="A184" s="29" t="s">
        <v>374</v>
      </c>
      <c r="B184" s="30" t="s">
        <v>375</v>
      </c>
      <c r="C184" s="31">
        <v>3231379698</v>
      </c>
      <c r="D184" s="22">
        <v>518.79</v>
      </c>
      <c r="E184" s="23"/>
      <c r="F184" s="38">
        <v>4718538.25</v>
      </c>
      <c r="G184" s="38">
        <f t="shared" si="19"/>
        <v>9095.2760269087685</v>
      </c>
      <c r="H184" s="23"/>
      <c r="I184" s="32">
        <v>0.28000000000000003</v>
      </c>
      <c r="J184" s="23"/>
      <c r="K184" s="24">
        <v>1417277</v>
      </c>
      <c r="L184" s="25">
        <f t="shared" si="20"/>
        <v>2731.8895892364926</v>
      </c>
      <c r="M184" s="27">
        <f t="shared" si="21"/>
        <v>0.4385981012621934</v>
      </c>
      <c r="N184" s="23"/>
      <c r="O184" s="25">
        <v>0</v>
      </c>
      <c r="P184" s="26">
        <f t="shared" si="22"/>
        <v>0.4385981012621934</v>
      </c>
      <c r="Q184" s="23"/>
      <c r="R184" s="25">
        <v>1417277</v>
      </c>
      <c r="S184" s="25">
        <f t="shared" si="16"/>
        <v>2731.8895892364926</v>
      </c>
      <c r="T184" s="27">
        <f t="shared" si="17"/>
        <v>0.4385981012621934</v>
      </c>
      <c r="U184" s="28">
        <f t="shared" si="18"/>
        <v>1</v>
      </c>
      <c r="V184" s="23"/>
      <c r="W184" s="43">
        <f t="shared" si="23"/>
        <v>0.4385981012621934</v>
      </c>
    </row>
    <row r="185" spans="1:23">
      <c r="A185" s="29" t="s">
        <v>376</v>
      </c>
      <c r="B185" s="30" t="s">
        <v>377</v>
      </c>
      <c r="C185" s="31">
        <v>96291930</v>
      </c>
      <c r="D185" s="22">
        <v>95.699999999999989</v>
      </c>
      <c r="E185" s="23"/>
      <c r="F185" s="38">
        <v>761834.13</v>
      </c>
      <c r="G185" s="38">
        <f t="shared" si="19"/>
        <v>7960.6492163009416</v>
      </c>
      <c r="H185" s="23"/>
      <c r="I185" s="32">
        <v>0.28000000000000003</v>
      </c>
      <c r="J185" s="23"/>
      <c r="K185" s="24">
        <v>275420</v>
      </c>
      <c r="L185" s="25">
        <f t="shared" si="20"/>
        <v>2877.9519331243473</v>
      </c>
      <c r="M185" s="27">
        <f t="shared" si="21"/>
        <v>2.8602604600406289</v>
      </c>
      <c r="N185" s="23"/>
      <c r="O185" s="25">
        <v>15697</v>
      </c>
      <c r="P185" s="26">
        <f t="shared" si="22"/>
        <v>2.6972457608856737</v>
      </c>
      <c r="Q185" s="23"/>
      <c r="R185" s="25">
        <v>105000</v>
      </c>
      <c r="S185" s="25">
        <f t="shared" si="16"/>
        <v>1261.2016718913271</v>
      </c>
      <c r="T185" s="27">
        <f t="shared" si="17"/>
        <v>1.0904340581811995</v>
      </c>
      <c r="U185" s="28">
        <f t="shared" si="18"/>
        <v>0.43822888679108268</v>
      </c>
      <c r="V185" s="23"/>
      <c r="W185" s="43">
        <f t="shared" si="23"/>
        <v>1.2534487573361548</v>
      </c>
    </row>
    <row r="186" spans="1:23">
      <c r="A186" s="29" t="s">
        <v>378</v>
      </c>
      <c r="B186" s="30" t="s">
        <v>379</v>
      </c>
      <c r="C186" s="31">
        <v>97048133</v>
      </c>
      <c r="D186" s="22">
        <v>230.54999999999998</v>
      </c>
      <c r="E186" s="23"/>
      <c r="F186" s="38">
        <v>2064526.45</v>
      </c>
      <c r="G186" s="38">
        <f t="shared" si="19"/>
        <v>8954.7883322489706</v>
      </c>
      <c r="H186" s="23"/>
      <c r="I186" s="32">
        <v>0.28000000000000003</v>
      </c>
      <c r="J186" s="23"/>
      <c r="K186" s="24">
        <v>675598</v>
      </c>
      <c r="L186" s="25">
        <f t="shared" si="20"/>
        <v>2930.3751897636089</v>
      </c>
      <c r="M186" s="27">
        <f t="shared" si="21"/>
        <v>6.9614734371036278</v>
      </c>
      <c r="N186" s="23"/>
      <c r="O186" s="25">
        <v>214848</v>
      </c>
      <c r="P186" s="26">
        <f t="shared" si="22"/>
        <v>4.7476441406657459</v>
      </c>
      <c r="Q186" s="23"/>
      <c r="R186" s="25">
        <v>75000</v>
      </c>
      <c r="S186" s="25">
        <f t="shared" si="16"/>
        <v>1257.2023422251139</v>
      </c>
      <c r="T186" s="27">
        <f t="shared" si="17"/>
        <v>0.77281239403132052</v>
      </c>
      <c r="U186" s="28">
        <f t="shared" si="18"/>
        <v>0.42902436064049926</v>
      </c>
      <c r="V186" s="23"/>
      <c r="W186" s="43">
        <f t="shared" si="23"/>
        <v>2.9866416904692028</v>
      </c>
    </row>
    <row r="187" spans="1:23">
      <c r="A187" s="29" t="s">
        <v>380</v>
      </c>
      <c r="B187" s="30" t="s">
        <v>381</v>
      </c>
      <c r="C187" s="31">
        <v>362861621</v>
      </c>
      <c r="D187" s="22">
        <v>275.64999999999998</v>
      </c>
      <c r="E187" s="23"/>
      <c r="F187" s="38">
        <v>2239507.7199999997</v>
      </c>
      <c r="G187" s="38">
        <f t="shared" si="19"/>
        <v>8124.4611645202249</v>
      </c>
      <c r="H187" s="23"/>
      <c r="I187" s="32">
        <v>0.37509999999999999</v>
      </c>
      <c r="J187" s="23"/>
      <c r="K187" s="24">
        <v>1193132</v>
      </c>
      <c r="L187" s="25">
        <f t="shared" si="20"/>
        <v>4328.4309813168875</v>
      </c>
      <c r="M187" s="27">
        <f t="shared" si="21"/>
        <v>3.2881184753347061</v>
      </c>
      <c r="N187" s="23"/>
      <c r="O187" s="25">
        <v>0</v>
      </c>
      <c r="P187" s="26">
        <f t="shared" si="22"/>
        <v>3.2881184753347061</v>
      </c>
      <c r="Q187" s="23"/>
      <c r="R187" s="25">
        <v>723966</v>
      </c>
      <c r="S187" s="25">
        <f t="shared" si="16"/>
        <v>2626.3957917649195</v>
      </c>
      <c r="T187" s="27">
        <f t="shared" si="17"/>
        <v>1.9951572668524233</v>
      </c>
      <c r="U187" s="28">
        <f t="shared" si="18"/>
        <v>0.60677779156036382</v>
      </c>
      <c r="V187" s="23"/>
      <c r="W187" s="43">
        <f t="shared" si="23"/>
        <v>1.9951572668524233</v>
      </c>
    </row>
    <row r="188" spans="1:23">
      <c r="A188" s="29" t="s">
        <v>382</v>
      </c>
      <c r="B188" s="30" t="s">
        <v>383</v>
      </c>
      <c r="C188" s="31">
        <v>812217486</v>
      </c>
      <c r="D188" s="22">
        <v>589.20000000000005</v>
      </c>
      <c r="E188" s="23"/>
      <c r="F188" s="38">
        <v>6056973.7300000004</v>
      </c>
      <c r="G188" s="38">
        <f t="shared" si="19"/>
        <v>10279.996147318398</v>
      </c>
      <c r="H188" s="23"/>
      <c r="I188" s="32">
        <v>0.28000000000000003</v>
      </c>
      <c r="J188" s="23"/>
      <c r="K188" s="24">
        <v>1819941</v>
      </c>
      <c r="L188" s="25">
        <f t="shared" si="20"/>
        <v>3088.8340122199588</v>
      </c>
      <c r="M188" s="27">
        <f t="shared" si="21"/>
        <v>2.2407064996382018</v>
      </c>
      <c r="N188" s="23"/>
      <c r="O188" s="25">
        <v>0</v>
      </c>
      <c r="P188" s="26">
        <f t="shared" si="22"/>
        <v>2.2407064996382018</v>
      </c>
      <c r="Q188" s="23"/>
      <c r="R188" s="25">
        <v>1497371</v>
      </c>
      <c r="S188" s="25">
        <f t="shared" si="16"/>
        <v>2541.3628649015614</v>
      </c>
      <c r="T188" s="27">
        <f t="shared" si="17"/>
        <v>1.8435591769566999</v>
      </c>
      <c r="U188" s="28">
        <f t="shared" si="18"/>
        <v>0.82275799050628562</v>
      </c>
      <c r="V188" s="23"/>
      <c r="W188" s="43">
        <f t="shared" si="23"/>
        <v>1.8435591769566999</v>
      </c>
    </row>
    <row r="189" spans="1:23">
      <c r="A189" s="29" t="s">
        <v>384</v>
      </c>
      <c r="B189" s="30" t="s">
        <v>385</v>
      </c>
      <c r="C189" s="31">
        <v>1316525490</v>
      </c>
      <c r="D189" s="22">
        <v>2214.0100000000002</v>
      </c>
      <c r="E189" s="23"/>
      <c r="F189" s="38">
        <v>17506635.469999999</v>
      </c>
      <c r="G189" s="38">
        <f t="shared" si="19"/>
        <v>7907.2070451352965</v>
      </c>
      <c r="H189" s="23"/>
      <c r="I189" s="32">
        <v>0.2878</v>
      </c>
      <c r="J189" s="23"/>
      <c r="K189" s="24">
        <v>5425946</v>
      </c>
      <c r="L189" s="25">
        <f t="shared" si="20"/>
        <v>2450.7323815158916</v>
      </c>
      <c r="M189" s="27">
        <f t="shared" si="21"/>
        <v>4.1214135550083419</v>
      </c>
      <c r="N189" s="23"/>
      <c r="O189" s="25">
        <v>971527</v>
      </c>
      <c r="P189" s="26">
        <f t="shared" si="22"/>
        <v>3.383465822602493</v>
      </c>
      <c r="Q189" s="23"/>
      <c r="R189" s="25">
        <v>3762000</v>
      </c>
      <c r="S189" s="25">
        <f t="shared" si="16"/>
        <v>2137.9880849679989</v>
      </c>
      <c r="T189" s="27">
        <f t="shared" si="17"/>
        <v>2.857521581295019</v>
      </c>
      <c r="U189" s="28">
        <f t="shared" si="18"/>
        <v>0.87238741410253617</v>
      </c>
      <c r="V189" s="23"/>
      <c r="W189" s="43">
        <f t="shared" si="23"/>
        <v>3.5954693137008689</v>
      </c>
    </row>
    <row r="190" spans="1:23">
      <c r="A190" s="29" t="s">
        <v>386</v>
      </c>
      <c r="B190" s="30" t="s">
        <v>387</v>
      </c>
      <c r="C190" s="31">
        <v>964936273</v>
      </c>
      <c r="D190" s="22">
        <v>3432.79</v>
      </c>
      <c r="E190" s="23"/>
      <c r="F190" s="38">
        <v>31841061.729999997</v>
      </c>
      <c r="G190" s="38">
        <f t="shared" si="19"/>
        <v>9275.563529956682</v>
      </c>
      <c r="H190" s="23"/>
      <c r="I190" s="32">
        <v>0.28000000000000003</v>
      </c>
      <c r="J190" s="23"/>
      <c r="K190" s="24">
        <v>9564264</v>
      </c>
      <c r="L190" s="25">
        <f t="shared" si="20"/>
        <v>2786.1488759871709</v>
      </c>
      <c r="M190" s="27">
        <f t="shared" si="21"/>
        <v>9.9118089635749449</v>
      </c>
      <c r="N190" s="23"/>
      <c r="O190" s="25">
        <v>3559581</v>
      </c>
      <c r="P190" s="26">
        <f t="shared" si="22"/>
        <v>6.2228803787542972</v>
      </c>
      <c r="Q190" s="23"/>
      <c r="R190" s="25">
        <v>2350000</v>
      </c>
      <c r="S190" s="25">
        <f t="shared" si="16"/>
        <v>1721.5096175414167</v>
      </c>
      <c r="T190" s="27">
        <f t="shared" si="17"/>
        <v>2.4353939900029027</v>
      </c>
      <c r="U190" s="28">
        <f t="shared" si="18"/>
        <v>0.61788141774421956</v>
      </c>
      <c r="V190" s="23"/>
      <c r="W190" s="43">
        <f t="shared" si="23"/>
        <v>6.1243225748235499</v>
      </c>
    </row>
    <row r="191" spans="1:23">
      <c r="A191" s="29" t="s">
        <v>388</v>
      </c>
      <c r="B191" s="30" t="s">
        <v>389</v>
      </c>
      <c r="C191" s="31">
        <v>48179849</v>
      </c>
      <c r="D191" s="22">
        <v>41.33</v>
      </c>
      <c r="E191" s="23"/>
      <c r="F191" s="38">
        <v>533592.84</v>
      </c>
      <c r="G191" s="38">
        <f t="shared" si="19"/>
        <v>12910.545366561819</v>
      </c>
      <c r="H191" s="23"/>
      <c r="I191" s="32">
        <v>0.37730000000000002</v>
      </c>
      <c r="J191" s="23"/>
      <c r="K191" s="24">
        <v>273182</v>
      </c>
      <c r="L191" s="25">
        <f t="shared" si="20"/>
        <v>6609.7749818533757</v>
      </c>
      <c r="M191" s="27">
        <f t="shared" si="21"/>
        <v>5.6700468280836667</v>
      </c>
      <c r="N191" s="23"/>
      <c r="O191" s="25">
        <v>40325</v>
      </c>
      <c r="P191" s="26">
        <f t="shared" si="22"/>
        <v>4.8330786590883674</v>
      </c>
      <c r="Q191" s="23"/>
      <c r="R191" s="25">
        <v>91646</v>
      </c>
      <c r="S191" s="25">
        <f t="shared" si="16"/>
        <v>3193.1042826034359</v>
      </c>
      <c r="T191" s="27">
        <f t="shared" si="17"/>
        <v>1.9021645335584176</v>
      </c>
      <c r="U191" s="28">
        <f t="shared" si="18"/>
        <v>0.48308819761184851</v>
      </c>
      <c r="V191" s="23"/>
      <c r="W191" s="43">
        <f t="shared" si="23"/>
        <v>2.7391327025537171</v>
      </c>
    </row>
    <row r="192" spans="1:23">
      <c r="A192" s="29" t="s">
        <v>390</v>
      </c>
      <c r="B192" s="30" t="s">
        <v>391</v>
      </c>
      <c r="C192" s="31">
        <v>103024759</v>
      </c>
      <c r="D192" s="22">
        <v>193.95</v>
      </c>
      <c r="E192" s="23"/>
      <c r="F192" s="38">
        <v>2120645.8600000003</v>
      </c>
      <c r="G192" s="38">
        <f t="shared" si="19"/>
        <v>10933.982263469969</v>
      </c>
      <c r="H192" s="23"/>
      <c r="I192" s="32">
        <v>0.32269999999999999</v>
      </c>
      <c r="J192" s="23"/>
      <c r="K192" s="24">
        <v>734102</v>
      </c>
      <c r="L192" s="25">
        <f t="shared" si="20"/>
        <v>3785.0064449600413</v>
      </c>
      <c r="M192" s="27">
        <f t="shared" si="21"/>
        <v>7.1254910676374399</v>
      </c>
      <c r="N192" s="23"/>
      <c r="O192" s="25">
        <v>187936</v>
      </c>
      <c r="P192" s="26">
        <f t="shared" si="22"/>
        <v>5.3013082030116667</v>
      </c>
      <c r="Q192" s="23"/>
      <c r="R192" s="25">
        <v>330000</v>
      </c>
      <c r="S192" s="25">
        <f t="shared" si="16"/>
        <v>2670.4614591389536</v>
      </c>
      <c r="T192" s="27">
        <f t="shared" si="17"/>
        <v>3.2031135350678182</v>
      </c>
      <c r="U192" s="28">
        <f t="shared" si="18"/>
        <v>0.70553683275621104</v>
      </c>
      <c r="V192" s="23"/>
      <c r="W192" s="43">
        <f t="shared" si="23"/>
        <v>5.0272963996935918</v>
      </c>
    </row>
    <row r="193" spans="1:23">
      <c r="A193" s="29" t="s">
        <v>392</v>
      </c>
      <c r="B193" s="30" t="s">
        <v>393</v>
      </c>
      <c r="C193" s="31">
        <v>4293375173</v>
      </c>
      <c r="D193" s="22">
        <v>13606.7</v>
      </c>
      <c r="E193" s="23"/>
      <c r="F193" s="38">
        <v>117869691.47</v>
      </c>
      <c r="G193" s="38">
        <f t="shared" si="19"/>
        <v>8662.6214636906807</v>
      </c>
      <c r="H193" s="23"/>
      <c r="I193" s="32">
        <v>0.28000000000000003</v>
      </c>
      <c r="J193" s="23"/>
      <c r="K193" s="24">
        <v>35555152</v>
      </c>
      <c r="L193" s="25">
        <f t="shared" si="20"/>
        <v>2613.0620944093716</v>
      </c>
      <c r="M193" s="27">
        <f t="shared" si="21"/>
        <v>8.2813987986882136</v>
      </c>
      <c r="N193" s="23"/>
      <c r="O193" s="25">
        <v>12338265</v>
      </c>
      <c r="P193" s="26">
        <f t="shared" si="22"/>
        <v>5.4076073169671721</v>
      </c>
      <c r="Q193" s="23"/>
      <c r="R193" s="25">
        <v>18450000</v>
      </c>
      <c r="S193" s="25">
        <f t="shared" si="16"/>
        <v>2262.7282882697496</v>
      </c>
      <c r="T193" s="27">
        <f t="shared" si="17"/>
        <v>4.2973183699453052</v>
      </c>
      <c r="U193" s="28">
        <f t="shared" si="18"/>
        <v>0.86592978142801924</v>
      </c>
      <c r="V193" s="23"/>
      <c r="W193" s="43">
        <f t="shared" si="23"/>
        <v>7.171109851666345</v>
      </c>
    </row>
    <row r="194" spans="1:23">
      <c r="A194" s="29" t="s">
        <v>394</v>
      </c>
      <c r="B194" s="30" t="s">
        <v>395</v>
      </c>
      <c r="C194" s="31">
        <v>237403604</v>
      </c>
      <c r="D194" s="22">
        <v>289.82000000000005</v>
      </c>
      <c r="E194" s="23"/>
      <c r="F194" s="38">
        <v>3196424.4</v>
      </c>
      <c r="G194" s="38">
        <f t="shared" si="19"/>
        <v>11028.998688841348</v>
      </c>
      <c r="H194" s="23"/>
      <c r="I194" s="32">
        <v>0.315</v>
      </c>
      <c r="J194" s="23"/>
      <c r="K194" s="24">
        <v>1080253</v>
      </c>
      <c r="L194" s="25">
        <f t="shared" si="20"/>
        <v>3727.3238561865978</v>
      </c>
      <c r="M194" s="27">
        <f t="shared" si="21"/>
        <v>4.5502805424975774</v>
      </c>
      <c r="N194" s="23"/>
      <c r="O194" s="25">
        <v>179270</v>
      </c>
      <c r="P194" s="26">
        <f t="shared" si="22"/>
        <v>3.7951530002889089</v>
      </c>
      <c r="Q194" s="23"/>
      <c r="R194" s="25">
        <v>455000</v>
      </c>
      <c r="S194" s="25">
        <f t="shared" si="16"/>
        <v>2188.4963080532739</v>
      </c>
      <c r="T194" s="27">
        <f t="shared" si="17"/>
        <v>1.9165673660118487</v>
      </c>
      <c r="U194" s="28">
        <f t="shared" si="18"/>
        <v>0.58714949183200604</v>
      </c>
      <c r="V194" s="23"/>
      <c r="W194" s="43">
        <f t="shared" si="23"/>
        <v>2.671694908220517</v>
      </c>
    </row>
    <row r="195" spans="1:23">
      <c r="A195" s="29" t="s">
        <v>396</v>
      </c>
      <c r="B195" s="30" t="s">
        <v>397</v>
      </c>
      <c r="C195" s="31">
        <v>364847941</v>
      </c>
      <c r="D195" s="22">
        <v>126.94</v>
      </c>
      <c r="E195" s="23"/>
      <c r="F195" s="38">
        <v>1216351.8899999999</v>
      </c>
      <c r="G195" s="38">
        <f t="shared" si="19"/>
        <v>9582.1009138175505</v>
      </c>
      <c r="H195" s="23"/>
      <c r="I195" s="32">
        <v>0.28000000000000003</v>
      </c>
      <c r="J195" s="23"/>
      <c r="K195" s="24">
        <v>436810</v>
      </c>
      <c r="L195" s="25">
        <f t="shared" si="20"/>
        <v>3441.0745233968805</v>
      </c>
      <c r="M195" s="27">
        <f t="shared" si="21"/>
        <v>1.1972384955846578</v>
      </c>
      <c r="N195" s="23"/>
      <c r="O195" s="25">
        <v>0</v>
      </c>
      <c r="P195" s="26">
        <f t="shared" si="22"/>
        <v>1.1972384955846578</v>
      </c>
      <c r="Q195" s="23"/>
      <c r="R195" s="25">
        <v>137978</v>
      </c>
      <c r="S195" s="25">
        <f t="shared" si="16"/>
        <v>1086.9544666771703</v>
      </c>
      <c r="T195" s="27">
        <f t="shared" si="17"/>
        <v>0.37817946737432728</v>
      </c>
      <c r="U195" s="28">
        <f t="shared" si="18"/>
        <v>0.31587646802957808</v>
      </c>
      <c r="V195" s="23"/>
      <c r="W195" s="43">
        <f t="shared" si="23"/>
        <v>0.37817946737432728</v>
      </c>
    </row>
    <row r="196" spans="1:23">
      <c r="A196" s="29" t="s">
        <v>398</v>
      </c>
      <c r="B196" s="30" t="s">
        <v>399</v>
      </c>
      <c r="C196" s="31">
        <v>213485655</v>
      </c>
      <c r="D196" s="22">
        <v>294.07</v>
      </c>
      <c r="E196" s="23"/>
      <c r="F196" s="38">
        <v>3166939.6399999997</v>
      </c>
      <c r="G196" s="38">
        <f t="shared" si="19"/>
        <v>10769.339408984255</v>
      </c>
      <c r="H196" s="23"/>
      <c r="I196" s="32">
        <v>0.28000000000000003</v>
      </c>
      <c r="J196" s="23"/>
      <c r="K196" s="24">
        <v>952784</v>
      </c>
      <c r="L196" s="25">
        <f t="shared" si="20"/>
        <v>3239.9904784575101</v>
      </c>
      <c r="M196" s="27">
        <f t="shared" si="21"/>
        <v>4.4629883914214288</v>
      </c>
      <c r="N196" s="23"/>
      <c r="O196" s="25">
        <v>205846</v>
      </c>
      <c r="P196" s="26">
        <f t="shared" si="22"/>
        <v>3.4987737232274458</v>
      </c>
      <c r="Q196" s="23"/>
      <c r="R196" s="25">
        <v>400000</v>
      </c>
      <c r="S196" s="25">
        <f t="shared" si="16"/>
        <v>2060.2101540449553</v>
      </c>
      <c r="T196" s="27">
        <f t="shared" si="17"/>
        <v>1.8736621905579558</v>
      </c>
      <c r="U196" s="28">
        <f t="shared" si="18"/>
        <v>0.63586920015449466</v>
      </c>
      <c r="V196" s="23"/>
      <c r="W196" s="43">
        <f t="shared" si="23"/>
        <v>2.8378768587519381</v>
      </c>
    </row>
    <row r="197" spans="1:23">
      <c r="A197" s="29" t="s">
        <v>400</v>
      </c>
      <c r="B197" s="30" t="s">
        <v>401</v>
      </c>
      <c r="C197" s="31">
        <v>12484637191</v>
      </c>
      <c r="D197" s="22">
        <v>8928.56</v>
      </c>
      <c r="E197" s="23"/>
      <c r="F197" s="38">
        <v>69300977.299999997</v>
      </c>
      <c r="G197" s="38">
        <f t="shared" si="19"/>
        <v>7761.7193926008231</v>
      </c>
      <c r="H197" s="23"/>
      <c r="I197" s="32">
        <v>0.28910000000000002</v>
      </c>
      <c r="J197" s="23"/>
      <c r="K197" s="24">
        <v>21598097</v>
      </c>
      <c r="L197" s="25">
        <f t="shared" si="20"/>
        <v>2418.9899603071494</v>
      </c>
      <c r="M197" s="27">
        <f t="shared" si="21"/>
        <v>1.7299739407381229</v>
      </c>
      <c r="N197" s="23"/>
      <c r="O197" s="25">
        <v>0</v>
      </c>
      <c r="P197" s="26">
        <f t="shared" si="22"/>
        <v>1.7299739407381229</v>
      </c>
      <c r="Q197" s="23"/>
      <c r="R197" s="25">
        <v>17162841</v>
      </c>
      <c r="S197" s="25">
        <f t="shared" si="16"/>
        <v>1922.2406524680353</v>
      </c>
      <c r="T197" s="27">
        <f t="shared" si="17"/>
        <v>1.3747168409805655</v>
      </c>
      <c r="U197" s="28">
        <f t="shared" si="18"/>
        <v>0.79464598200480352</v>
      </c>
      <c r="V197" s="23"/>
      <c r="W197" s="43">
        <f t="shared" si="23"/>
        <v>1.3747168409805655</v>
      </c>
    </row>
    <row r="198" spans="1:23">
      <c r="A198" s="29" t="s">
        <v>402</v>
      </c>
      <c r="B198" s="30" t="s">
        <v>403</v>
      </c>
      <c r="C198" s="31">
        <v>1597567789</v>
      </c>
      <c r="D198" s="22">
        <v>1065.8599999999999</v>
      </c>
      <c r="E198" s="23"/>
      <c r="F198" s="38">
        <v>6449921.1600000001</v>
      </c>
      <c r="G198" s="38">
        <f t="shared" si="19"/>
        <v>6051.3774416902788</v>
      </c>
      <c r="H198" s="23"/>
      <c r="I198" s="32">
        <v>0.28000000000000003</v>
      </c>
      <c r="J198" s="23"/>
      <c r="K198" s="24">
        <v>3120111</v>
      </c>
      <c r="L198" s="25">
        <f t="shared" si="20"/>
        <v>2927.3178466215077</v>
      </c>
      <c r="M198" s="27">
        <f t="shared" si="21"/>
        <v>1.9530382506979802</v>
      </c>
      <c r="N198" s="23"/>
      <c r="O198" s="25">
        <v>0</v>
      </c>
      <c r="P198" s="26">
        <f t="shared" si="22"/>
        <v>1.9530382506979802</v>
      </c>
      <c r="Q198" s="23"/>
      <c r="R198" s="25">
        <v>1850000</v>
      </c>
      <c r="S198" s="25">
        <f t="shared" si="16"/>
        <v>1735.6876137579045</v>
      </c>
      <c r="T198" s="27">
        <f t="shared" si="17"/>
        <v>1.1580103284117982</v>
      </c>
      <c r="U198" s="28">
        <f t="shared" si="18"/>
        <v>0.59292762340826977</v>
      </c>
      <c r="V198" s="23"/>
      <c r="W198" s="43">
        <f t="shared" si="23"/>
        <v>1.1580103284117982</v>
      </c>
    </row>
    <row r="199" spans="1:23">
      <c r="A199" s="29" t="s">
        <v>404</v>
      </c>
      <c r="B199" s="30" t="s">
        <v>405</v>
      </c>
      <c r="C199" s="31">
        <v>223225090</v>
      </c>
      <c r="D199" s="22">
        <v>320.04999999999995</v>
      </c>
      <c r="E199" s="23"/>
      <c r="F199" s="38">
        <v>3462268.23</v>
      </c>
      <c r="G199" s="38">
        <f t="shared" si="19"/>
        <v>10817.897922199658</v>
      </c>
      <c r="H199" s="23"/>
      <c r="I199" s="32">
        <v>0.28000000000000003</v>
      </c>
      <c r="J199" s="23"/>
      <c r="K199" s="24">
        <v>1040718</v>
      </c>
      <c r="L199" s="25">
        <f t="shared" si="20"/>
        <v>3251.7356663021405</v>
      </c>
      <c r="M199" s="27">
        <f t="shared" si="21"/>
        <v>4.662190975037797</v>
      </c>
      <c r="N199" s="23"/>
      <c r="O199" s="25">
        <v>237521</v>
      </c>
      <c r="P199" s="26">
        <f t="shared" si="22"/>
        <v>3.598148398103457</v>
      </c>
      <c r="Q199" s="23"/>
      <c r="R199" s="25">
        <v>593579</v>
      </c>
      <c r="S199" s="25">
        <f t="shared" si="16"/>
        <v>2596.7817528511173</v>
      </c>
      <c r="T199" s="27">
        <f t="shared" si="17"/>
        <v>2.6591052107986606</v>
      </c>
      <c r="U199" s="28">
        <f t="shared" si="18"/>
        <v>0.79858328577001647</v>
      </c>
      <c r="V199" s="23"/>
      <c r="W199" s="43">
        <f t="shared" si="23"/>
        <v>3.7231477877330006</v>
      </c>
    </row>
    <row r="200" spans="1:23">
      <c r="A200" s="29" t="s">
        <v>406</v>
      </c>
      <c r="B200" s="30" t="s">
        <v>407</v>
      </c>
      <c r="C200" s="31">
        <v>3599855180</v>
      </c>
      <c r="D200" s="22">
        <v>3921.79</v>
      </c>
      <c r="E200" s="23"/>
      <c r="F200" s="38">
        <v>33918258.670000002</v>
      </c>
      <c r="G200" s="38">
        <f t="shared" si="19"/>
        <v>8648.6677435558777</v>
      </c>
      <c r="H200" s="23"/>
      <c r="I200" s="32">
        <v>0.28000000000000003</v>
      </c>
      <c r="J200" s="23"/>
      <c r="K200" s="24">
        <v>10093272</v>
      </c>
      <c r="L200" s="25">
        <f t="shared" si="20"/>
        <v>2573.6390780740426</v>
      </c>
      <c r="M200" s="27">
        <f t="shared" si="21"/>
        <v>2.8037994572881679</v>
      </c>
      <c r="N200" s="23"/>
      <c r="O200" s="25">
        <v>485946</v>
      </c>
      <c r="P200" s="26">
        <f t="shared" si="22"/>
        <v>2.668809026923133</v>
      </c>
      <c r="Q200" s="23"/>
      <c r="R200" s="25">
        <v>7439312</v>
      </c>
      <c r="S200" s="25">
        <f t="shared" ref="S200:S263" si="24">(O200+R200)/D200</f>
        <v>2020.8267143319761</v>
      </c>
      <c r="T200" s="27">
        <f t="shared" ref="T200:T263" si="25">R200/C200*1000</f>
        <v>2.0665586886192457</v>
      </c>
      <c r="U200" s="28">
        <f t="shared" ref="U200:U263" si="26">(O200+R200)/K200</f>
        <v>0.78520206331504794</v>
      </c>
      <c r="V200" s="23"/>
      <c r="W200" s="43">
        <f t="shared" si="23"/>
        <v>2.2015491189842811</v>
      </c>
    </row>
    <row r="201" spans="1:23">
      <c r="A201" s="29" t="s">
        <v>408</v>
      </c>
      <c r="B201" s="30" t="s">
        <v>409</v>
      </c>
      <c r="C201" s="31">
        <v>2618114713</v>
      </c>
      <c r="D201" s="22">
        <v>1344.28</v>
      </c>
      <c r="E201" s="23"/>
      <c r="F201" s="38">
        <v>11204505.369999999</v>
      </c>
      <c r="G201" s="38">
        <f t="shared" ref="G201:G264" si="27">F201/D201</f>
        <v>8334.9490954265475</v>
      </c>
      <c r="H201" s="23"/>
      <c r="I201" s="32">
        <v>0.28000000000000003</v>
      </c>
      <c r="J201" s="23"/>
      <c r="K201" s="24">
        <v>3371503</v>
      </c>
      <c r="L201" s="25">
        <f t="shared" ref="L201:L264" si="28">K201/D201</f>
        <v>2508.0362722051955</v>
      </c>
      <c r="M201" s="27">
        <f t="shared" ref="M201:M264" si="29">K201/C201*1000</f>
        <v>1.287759846143915</v>
      </c>
      <c r="N201" s="23"/>
      <c r="O201" s="25">
        <v>0</v>
      </c>
      <c r="P201" s="26">
        <f t="shared" ref="P201:P264" si="30">(K201-O201)/C201*1000</f>
        <v>1.287759846143915</v>
      </c>
      <c r="Q201" s="23"/>
      <c r="R201" s="25">
        <v>2954172</v>
      </c>
      <c r="S201" s="25">
        <f t="shared" si="24"/>
        <v>2197.5868122712532</v>
      </c>
      <c r="T201" s="27">
        <f t="shared" si="25"/>
        <v>1.128358503671111</v>
      </c>
      <c r="U201" s="28">
        <f t="shared" si="26"/>
        <v>0.87621811399841554</v>
      </c>
      <c r="V201" s="23"/>
      <c r="W201" s="43">
        <f t="shared" ref="W201:W264" si="31">(R201+O201)/C201*1000</f>
        <v>1.128358503671111</v>
      </c>
    </row>
    <row r="202" spans="1:23">
      <c r="A202" s="29" t="s">
        <v>410</v>
      </c>
      <c r="B202" s="30" t="s">
        <v>411</v>
      </c>
      <c r="C202" s="31">
        <v>273216012</v>
      </c>
      <c r="D202" s="22">
        <v>227.05</v>
      </c>
      <c r="E202" s="23"/>
      <c r="F202" s="38">
        <v>3010015.43</v>
      </c>
      <c r="G202" s="38">
        <f t="shared" si="27"/>
        <v>13257.059810614403</v>
      </c>
      <c r="H202" s="23"/>
      <c r="I202" s="32">
        <v>0.28000000000000003</v>
      </c>
      <c r="J202" s="23"/>
      <c r="K202" s="24">
        <v>904099</v>
      </c>
      <c r="L202" s="25">
        <f t="shared" si="28"/>
        <v>3981.9378991411581</v>
      </c>
      <c r="M202" s="27">
        <f t="shared" si="29"/>
        <v>3.3090996145569975</v>
      </c>
      <c r="N202" s="23"/>
      <c r="O202" s="25">
        <v>105979</v>
      </c>
      <c r="P202" s="26">
        <f t="shared" si="30"/>
        <v>2.9212050719779921</v>
      </c>
      <c r="Q202" s="23"/>
      <c r="R202" s="25">
        <v>585000</v>
      </c>
      <c r="S202" s="25">
        <f t="shared" si="24"/>
        <v>3043.2900242237392</v>
      </c>
      <c r="T202" s="27">
        <f t="shared" si="25"/>
        <v>2.1411629417971301</v>
      </c>
      <c r="U202" s="28">
        <f t="shared" si="26"/>
        <v>0.76427360278022649</v>
      </c>
      <c r="V202" s="23"/>
      <c r="W202" s="43">
        <f t="shared" si="31"/>
        <v>2.5290574843761355</v>
      </c>
    </row>
    <row r="203" spans="1:23">
      <c r="A203" s="29" t="s">
        <v>412</v>
      </c>
      <c r="B203" s="30" t="s">
        <v>413</v>
      </c>
      <c r="C203" s="31">
        <v>1066121439</v>
      </c>
      <c r="D203" s="22">
        <v>2766.87</v>
      </c>
      <c r="E203" s="23"/>
      <c r="F203" s="38">
        <v>24871718.84</v>
      </c>
      <c r="G203" s="38">
        <f t="shared" si="27"/>
        <v>8989.1172480094847</v>
      </c>
      <c r="H203" s="23"/>
      <c r="I203" s="32">
        <v>0.28000000000000003</v>
      </c>
      <c r="J203" s="23"/>
      <c r="K203" s="24">
        <v>7432159</v>
      </c>
      <c r="L203" s="25">
        <f t="shared" si="28"/>
        <v>2686.1251161059249</v>
      </c>
      <c r="M203" s="27">
        <f t="shared" si="29"/>
        <v>6.9712124042559473</v>
      </c>
      <c r="N203" s="23"/>
      <c r="O203" s="25">
        <v>2365457</v>
      </c>
      <c r="P203" s="26">
        <f t="shared" si="30"/>
        <v>4.7524623505859349</v>
      </c>
      <c r="Q203" s="23"/>
      <c r="R203" s="25">
        <v>3368291</v>
      </c>
      <c r="S203" s="25">
        <f t="shared" si="24"/>
        <v>2072.2867355531703</v>
      </c>
      <c r="T203" s="27">
        <f t="shared" si="25"/>
        <v>3.1593877365034397</v>
      </c>
      <c r="U203" s="28">
        <f t="shared" si="26"/>
        <v>0.77147811288752033</v>
      </c>
      <c r="V203" s="23"/>
      <c r="W203" s="43">
        <f t="shared" si="31"/>
        <v>5.3781377901734517</v>
      </c>
    </row>
    <row r="204" spans="1:23">
      <c r="A204" s="29" t="s">
        <v>414</v>
      </c>
      <c r="B204" s="30" t="s">
        <v>415</v>
      </c>
      <c r="C204" s="31">
        <v>1696891967</v>
      </c>
      <c r="D204" s="22">
        <v>2249.58</v>
      </c>
      <c r="E204" s="23"/>
      <c r="F204" s="38">
        <v>17270016.579999998</v>
      </c>
      <c r="G204" s="38">
        <f t="shared" si="27"/>
        <v>7676.9959636909998</v>
      </c>
      <c r="H204" s="23"/>
      <c r="I204" s="32">
        <v>0.31269999999999998</v>
      </c>
      <c r="J204" s="23"/>
      <c r="K204" s="24">
        <v>5793086</v>
      </c>
      <c r="L204" s="25">
        <f t="shared" si="28"/>
        <v>2575.1855901990593</v>
      </c>
      <c r="M204" s="27">
        <f t="shared" si="29"/>
        <v>3.41393919746218</v>
      </c>
      <c r="N204" s="23"/>
      <c r="O204" s="25">
        <v>443024</v>
      </c>
      <c r="P204" s="26">
        <f t="shared" si="30"/>
        <v>3.152859524380081</v>
      </c>
      <c r="Q204" s="23"/>
      <c r="R204" s="25">
        <v>4200000</v>
      </c>
      <c r="S204" s="25">
        <f t="shared" si="24"/>
        <v>2063.9514931676135</v>
      </c>
      <c r="T204" s="27">
        <f t="shared" si="25"/>
        <v>2.4751133729658346</v>
      </c>
      <c r="U204" s="28">
        <f t="shared" si="26"/>
        <v>0.80147679492415613</v>
      </c>
      <c r="V204" s="23"/>
      <c r="W204" s="43">
        <f t="shared" si="31"/>
        <v>2.7361930460479336</v>
      </c>
    </row>
    <row r="205" spans="1:23">
      <c r="A205" s="29" t="s">
        <v>416</v>
      </c>
      <c r="B205" s="30" t="s">
        <v>417</v>
      </c>
      <c r="C205" s="31">
        <v>14537068518</v>
      </c>
      <c r="D205" s="22">
        <v>20770.07</v>
      </c>
      <c r="E205" s="23"/>
      <c r="F205" s="38">
        <v>158845286.32999998</v>
      </c>
      <c r="G205" s="38">
        <f t="shared" si="27"/>
        <v>7647.797351188512</v>
      </c>
      <c r="H205" s="23"/>
      <c r="I205" s="32">
        <v>0.28870000000000001</v>
      </c>
      <c r="J205" s="23"/>
      <c r="K205" s="24">
        <v>49176122</v>
      </c>
      <c r="L205" s="25">
        <f t="shared" si="28"/>
        <v>2367.6435370704094</v>
      </c>
      <c r="M205" s="27">
        <f t="shared" si="29"/>
        <v>3.3828087099616706</v>
      </c>
      <c r="N205" s="23"/>
      <c r="O205" s="25">
        <v>5423760</v>
      </c>
      <c r="P205" s="26">
        <f t="shared" si="30"/>
        <v>3.0097101039198666</v>
      </c>
      <c r="Q205" s="23"/>
      <c r="R205" s="25">
        <v>42000000</v>
      </c>
      <c r="S205" s="25">
        <f t="shared" si="24"/>
        <v>2283.2739610410558</v>
      </c>
      <c r="T205" s="27">
        <f t="shared" si="25"/>
        <v>2.8891657178333459</v>
      </c>
      <c r="U205" s="28">
        <f t="shared" si="26"/>
        <v>0.96436559190250914</v>
      </c>
      <c r="V205" s="23"/>
      <c r="W205" s="43">
        <f t="shared" si="31"/>
        <v>3.2622643238751503</v>
      </c>
    </row>
    <row r="206" spans="1:23" ht="31.2">
      <c r="A206" s="29" t="s">
        <v>418</v>
      </c>
      <c r="B206" s="30" t="s">
        <v>419</v>
      </c>
      <c r="C206" s="31">
        <v>34753464</v>
      </c>
      <c r="D206" s="22">
        <v>38.72</v>
      </c>
      <c r="E206" s="23"/>
      <c r="F206" s="38">
        <v>510680.26</v>
      </c>
      <c r="G206" s="38">
        <f t="shared" si="27"/>
        <v>13189.056301652894</v>
      </c>
      <c r="H206" s="23"/>
      <c r="I206" s="32">
        <v>0.28000000000000003</v>
      </c>
      <c r="J206" s="23"/>
      <c r="K206" s="24">
        <v>232189</v>
      </c>
      <c r="L206" s="25">
        <f t="shared" si="28"/>
        <v>5996.6167355371899</v>
      </c>
      <c r="M206" s="27">
        <f t="shared" si="29"/>
        <v>6.6810318534002819</v>
      </c>
      <c r="N206" s="23"/>
      <c r="O206" s="25">
        <v>72069</v>
      </c>
      <c r="P206" s="26">
        <f t="shared" si="30"/>
        <v>4.6073105115507333</v>
      </c>
      <c r="Q206" s="23"/>
      <c r="R206" s="25">
        <v>75000</v>
      </c>
      <c r="S206" s="25">
        <f t="shared" si="24"/>
        <v>3798.2696280991736</v>
      </c>
      <c r="T206" s="27">
        <f t="shared" si="25"/>
        <v>2.1580582585954597</v>
      </c>
      <c r="U206" s="28">
        <f t="shared" si="26"/>
        <v>0.63340209915198398</v>
      </c>
      <c r="V206" s="23"/>
      <c r="W206" s="43">
        <f t="shared" si="31"/>
        <v>4.2317796004450088</v>
      </c>
    </row>
    <row r="207" spans="1:23">
      <c r="A207" s="29" t="s">
        <v>420</v>
      </c>
      <c r="B207" s="30" t="s">
        <v>421</v>
      </c>
      <c r="C207" s="31">
        <v>351430117</v>
      </c>
      <c r="D207" s="22">
        <v>273.02000000000004</v>
      </c>
      <c r="E207" s="23"/>
      <c r="F207" s="38">
        <v>3077195.0100000002</v>
      </c>
      <c r="G207" s="38">
        <f t="shared" si="27"/>
        <v>11270.950882719215</v>
      </c>
      <c r="H207" s="23"/>
      <c r="I207" s="32">
        <v>0.28000000000000003</v>
      </c>
      <c r="J207" s="23"/>
      <c r="K207" s="24">
        <v>876259</v>
      </c>
      <c r="L207" s="25">
        <f t="shared" si="28"/>
        <v>3209.5047981832827</v>
      </c>
      <c r="M207" s="27">
        <f t="shared" si="29"/>
        <v>2.4934089527676995</v>
      </c>
      <c r="N207" s="23"/>
      <c r="O207" s="25">
        <v>0</v>
      </c>
      <c r="P207" s="26">
        <f t="shared" si="30"/>
        <v>2.4934089527676995</v>
      </c>
      <c r="Q207" s="23"/>
      <c r="R207" s="25">
        <v>477000</v>
      </c>
      <c r="S207" s="25">
        <f t="shared" si="24"/>
        <v>1747.124752765365</v>
      </c>
      <c r="T207" s="27">
        <f t="shared" si="25"/>
        <v>1.3573111037606376</v>
      </c>
      <c r="U207" s="28">
        <f t="shared" si="26"/>
        <v>0.54435960144203943</v>
      </c>
      <c r="V207" s="23"/>
      <c r="W207" s="43">
        <f t="shared" si="31"/>
        <v>1.3573111037606376</v>
      </c>
    </row>
    <row r="208" spans="1:23">
      <c r="A208" s="29" t="s">
        <v>422</v>
      </c>
      <c r="B208" s="30" t="s">
        <v>423</v>
      </c>
      <c r="C208" s="31">
        <v>494385132</v>
      </c>
      <c r="D208" s="22">
        <v>3336.2000000000003</v>
      </c>
      <c r="E208" s="23"/>
      <c r="F208" s="38">
        <v>23593574.910000004</v>
      </c>
      <c r="G208" s="38">
        <f t="shared" si="27"/>
        <v>7071.9905611174399</v>
      </c>
      <c r="H208" s="23"/>
      <c r="I208" s="32">
        <v>0.28000000000000003</v>
      </c>
      <c r="J208" s="23"/>
      <c r="K208" s="24">
        <v>7115746</v>
      </c>
      <c r="L208" s="25">
        <f t="shared" si="28"/>
        <v>2132.8895150170852</v>
      </c>
      <c r="M208" s="27">
        <f t="shared" si="29"/>
        <v>14.393122971181908</v>
      </c>
      <c r="N208" s="23"/>
      <c r="O208" s="25">
        <v>2931525</v>
      </c>
      <c r="P208" s="26">
        <f t="shared" si="30"/>
        <v>8.4634846988076493</v>
      </c>
      <c r="Q208" s="23"/>
      <c r="R208" s="25">
        <v>570000</v>
      </c>
      <c r="S208" s="25">
        <f t="shared" si="24"/>
        <v>1049.5548828007913</v>
      </c>
      <c r="T208" s="27">
        <f t="shared" si="25"/>
        <v>1.1529472937305081</v>
      </c>
      <c r="U208" s="28">
        <f t="shared" si="26"/>
        <v>0.4920812238098437</v>
      </c>
      <c r="V208" s="23"/>
      <c r="W208" s="43">
        <f t="shared" si="31"/>
        <v>7.0825855661047674</v>
      </c>
    </row>
    <row r="209" spans="1:23">
      <c r="A209" s="29" t="s">
        <v>424</v>
      </c>
      <c r="B209" s="30" t="s">
        <v>425</v>
      </c>
      <c r="C209" s="31">
        <v>118495940</v>
      </c>
      <c r="D209" s="22">
        <v>186.16</v>
      </c>
      <c r="E209" s="23"/>
      <c r="F209" s="38">
        <v>2769075.27</v>
      </c>
      <c r="G209" s="38">
        <f t="shared" si="27"/>
        <v>14874.706005586593</v>
      </c>
      <c r="H209" s="23"/>
      <c r="I209" s="32">
        <v>0.28000000000000003</v>
      </c>
      <c r="J209" s="23"/>
      <c r="K209" s="24">
        <v>752931</v>
      </c>
      <c r="L209" s="25">
        <f t="shared" si="28"/>
        <v>4044.5369574559518</v>
      </c>
      <c r="M209" s="27">
        <f t="shared" si="29"/>
        <v>6.3540658017481446</v>
      </c>
      <c r="N209" s="23"/>
      <c r="O209" s="25">
        <v>226330</v>
      </c>
      <c r="P209" s="26">
        <f t="shared" si="30"/>
        <v>4.4440425553820662</v>
      </c>
      <c r="Q209" s="23"/>
      <c r="R209" s="25">
        <v>470000</v>
      </c>
      <c r="S209" s="25">
        <f t="shared" si="24"/>
        <v>3740.4920498495917</v>
      </c>
      <c r="T209" s="27">
        <f t="shared" si="25"/>
        <v>3.9663806202980458</v>
      </c>
      <c r="U209" s="28">
        <f t="shared" si="26"/>
        <v>0.92482578084844425</v>
      </c>
      <c r="V209" s="23"/>
      <c r="W209" s="43">
        <f t="shared" si="31"/>
        <v>5.8764038666641234</v>
      </c>
    </row>
    <row r="210" spans="1:23">
      <c r="A210" s="29" t="s">
        <v>426</v>
      </c>
      <c r="B210" s="30" t="s">
        <v>427</v>
      </c>
      <c r="C210" s="31">
        <v>2171337360</v>
      </c>
      <c r="D210" s="22">
        <v>2419.1800000000003</v>
      </c>
      <c r="E210" s="23"/>
      <c r="F210" s="38">
        <v>22853599.140000001</v>
      </c>
      <c r="G210" s="38">
        <f t="shared" si="27"/>
        <v>9446.8370026207213</v>
      </c>
      <c r="H210" s="23"/>
      <c r="I210" s="32">
        <v>0.30670000000000003</v>
      </c>
      <c r="J210" s="23"/>
      <c r="K210" s="24">
        <v>7524848</v>
      </c>
      <c r="L210" s="25">
        <f t="shared" si="28"/>
        <v>3110.4952917930864</v>
      </c>
      <c r="M210" s="27">
        <f t="shared" si="29"/>
        <v>3.4655360970715301</v>
      </c>
      <c r="N210" s="23"/>
      <c r="O210" s="25">
        <v>683937</v>
      </c>
      <c r="P210" s="26">
        <f t="shared" si="30"/>
        <v>3.150551879234464</v>
      </c>
      <c r="Q210" s="23"/>
      <c r="R210" s="25">
        <v>4243812</v>
      </c>
      <c r="S210" s="25">
        <f t="shared" si="24"/>
        <v>2036.9501235955984</v>
      </c>
      <c r="T210" s="27">
        <f t="shared" si="25"/>
        <v>1.9544692032563749</v>
      </c>
      <c r="U210" s="28">
        <f t="shared" si="26"/>
        <v>0.65486359325796351</v>
      </c>
      <c r="V210" s="23"/>
      <c r="W210" s="43">
        <f t="shared" si="31"/>
        <v>2.2694534210934409</v>
      </c>
    </row>
    <row r="211" spans="1:23">
      <c r="A211" s="29" t="s">
        <v>428</v>
      </c>
      <c r="B211" s="30" t="s">
        <v>429</v>
      </c>
      <c r="C211" s="31">
        <v>537627542</v>
      </c>
      <c r="D211" s="22">
        <v>878.6400000000001</v>
      </c>
      <c r="E211" s="23"/>
      <c r="F211" s="38">
        <v>6728972.7799999993</v>
      </c>
      <c r="G211" s="38">
        <f t="shared" si="27"/>
        <v>7658.3956796867869</v>
      </c>
      <c r="H211" s="23"/>
      <c r="I211" s="32">
        <v>0.28000000000000003</v>
      </c>
      <c r="J211" s="23"/>
      <c r="K211" s="24">
        <v>2030274</v>
      </c>
      <c r="L211" s="25">
        <f t="shared" si="28"/>
        <v>2310.7006282436491</v>
      </c>
      <c r="M211" s="27">
        <f t="shared" si="29"/>
        <v>3.7763578711895676</v>
      </c>
      <c r="N211" s="23"/>
      <c r="O211" s="25">
        <v>333898</v>
      </c>
      <c r="P211" s="26">
        <f t="shared" si="30"/>
        <v>3.1552996591086102</v>
      </c>
      <c r="Q211" s="23"/>
      <c r="R211" s="25">
        <v>1439136</v>
      </c>
      <c r="S211" s="25">
        <f t="shared" si="24"/>
        <v>2017.929982700537</v>
      </c>
      <c r="T211" s="27">
        <f t="shared" si="25"/>
        <v>2.6768271481151165</v>
      </c>
      <c r="U211" s="28">
        <f t="shared" si="26"/>
        <v>0.87329788984146972</v>
      </c>
      <c r="V211" s="23"/>
      <c r="W211" s="43">
        <f t="shared" si="31"/>
        <v>3.2978853601960743</v>
      </c>
    </row>
    <row r="212" spans="1:23">
      <c r="A212" s="29" t="s">
        <v>430</v>
      </c>
      <c r="B212" s="30" t="s">
        <v>431</v>
      </c>
      <c r="C212" s="31">
        <v>254720848</v>
      </c>
      <c r="D212" s="22">
        <v>676</v>
      </c>
      <c r="E212" s="23"/>
      <c r="F212" s="38">
        <v>6304204.1299999999</v>
      </c>
      <c r="G212" s="38">
        <f t="shared" si="27"/>
        <v>9325.7457544378703</v>
      </c>
      <c r="H212" s="23"/>
      <c r="I212" s="32">
        <v>0.28000000000000003</v>
      </c>
      <c r="J212" s="23"/>
      <c r="K212" s="24">
        <v>1893554</v>
      </c>
      <c r="L212" s="25">
        <f t="shared" si="28"/>
        <v>2801.1153846153848</v>
      </c>
      <c r="M212" s="27">
        <f t="shared" si="29"/>
        <v>7.4338398873420841</v>
      </c>
      <c r="N212" s="23"/>
      <c r="O212" s="25">
        <v>624053</v>
      </c>
      <c r="P212" s="26">
        <f t="shared" si="30"/>
        <v>4.9838912282515642</v>
      </c>
      <c r="Q212" s="23"/>
      <c r="R212" s="25">
        <v>860371</v>
      </c>
      <c r="S212" s="25">
        <f t="shared" si="24"/>
        <v>2195.8934911242604</v>
      </c>
      <c r="T212" s="27">
        <f t="shared" si="25"/>
        <v>3.3777015378026696</v>
      </c>
      <c r="U212" s="28">
        <f t="shared" si="26"/>
        <v>0.78393539344534136</v>
      </c>
      <c r="V212" s="23"/>
      <c r="W212" s="43">
        <f t="shared" si="31"/>
        <v>5.8276501968931882</v>
      </c>
    </row>
    <row r="213" spans="1:23">
      <c r="A213" s="29" t="s">
        <v>432</v>
      </c>
      <c r="B213" s="30" t="s">
        <v>433</v>
      </c>
      <c r="C213" s="31">
        <v>404654285</v>
      </c>
      <c r="D213" s="22">
        <v>649.67999999999995</v>
      </c>
      <c r="E213" s="23"/>
      <c r="F213" s="38">
        <v>5769857.5599999996</v>
      </c>
      <c r="G213" s="38">
        <f t="shared" si="27"/>
        <v>8881.0761605713578</v>
      </c>
      <c r="H213" s="23"/>
      <c r="I213" s="32">
        <v>0.30020000000000002</v>
      </c>
      <c r="J213" s="23"/>
      <c r="K213" s="24">
        <v>1858083</v>
      </c>
      <c r="L213" s="25">
        <f t="shared" si="28"/>
        <v>2859.9972294052459</v>
      </c>
      <c r="M213" s="27">
        <f t="shared" si="29"/>
        <v>4.591778881076225</v>
      </c>
      <c r="N213" s="23"/>
      <c r="O213" s="25">
        <v>353734</v>
      </c>
      <c r="P213" s="26">
        <f t="shared" si="30"/>
        <v>3.7176153960658049</v>
      </c>
      <c r="Q213" s="23"/>
      <c r="R213" s="25">
        <v>1050000</v>
      </c>
      <c r="S213" s="25">
        <f t="shared" si="24"/>
        <v>2160.6544760497477</v>
      </c>
      <c r="T213" s="27">
        <f t="shared" si="25"/>
        <v>2.5948075651787552</v>
      </c>
      <c r="U213" s="28">
        <f t="shared" si="26"/>
        <v>0.75547432488215005</v>
      </c>
      <c r="V213" s="23"/>
      <c r="W213" s="43">
        <f t="shared" si="31"/>
        <v>3.4689710501891757</v>
      </c>
    </row>
    <row r="214" spans="1:23">
      <c r="A214" s="29" t="s">
        <v>434</v>
      </c>
      <c r="B214" s="30" t="s">
        <v>435</v>
      </c>
      <c r="C214" s="31">
        <v>19123067735</v>
      </c>
      <c r="D214" s="22">
        <v>13535.579999999998</v>
      </c>
      <c r="E214" s="23"/>
      <c r="F214" s="38">
        <v>112014634.95</v>
      </c>
      <c r="G214" s="38">
        <f t="shared" si="27"/>
        <v>8275.5696431183605</v>
      </c>
      <c r="H214" s="23"/>
      <c r="I214" s="32">
        <v>0.2893</v>
      </c>
      <c r="J214" s="23"/>
      <c r="K214" s="24">
        <v>34770130</v>
      </c>
      <c r="L214" s="25">
        <f t="shared" si="28"/>
        <v>2568.794983295877</v>
      </c>
      <c r="M214" s="27">
        <f t="shared" si="29"/>
        <v>1.8182297151184565</v>
      </c>
      <c r="N214" s="23"/>
      <c r="O214" s="25">
        <v>0</v>
      </c>
      <c r="P214" s="26">
        <f t="shared" si="30"/>
        <v>1.8182297151184565</v>
      </c>
      <c r="Q214" s="23"/>
      <c r="R214" s="25">
        <v>29000000</v>
      </c>
      <c r="S214" s="25">
        <f t="shared" si="24"/>
        <v>2142.5014665053145</v>
      </c>
      <c r="T214" s="27">
        <f t="shared" si="25"/>
        <v>1.5164930858307186</v>
      </c>
      <c r="U214" s="28">
        <f t="shared" si="26"/>
        <v>0.83404922558529404</v>
      </c>
      <c r="V214" s="23"/>
      <c r="W214" s="43">
        <f t="shared" si="31"/>
        <v>1.5164930858307186</v>
      </c>
    </row>
    <row r="215" spans="1:23">
      <c r="A215" s="29" t="s">
        <v>436</v>
      </c>
      <c r="B215" s="30" t="s">
        <v>437</v>
      </c>
      <c r="C215" s="31">
        <v>292503063</v>
      </c>
      <c r="D215" s="22">
        <v>381.31</v>
      </c>
      <c r="E215" s="23"/>
      <c r="F215" s="38">
        <v>3865875.25</v>
      </c>
      <c r="G215" s="38">
        <f t="shared" si="27"/>
        <v>10138.405103459128</v>
      </c>
      <c r="H215" s="23"/>
      <c r="I215" s="32">
        <v>0.28000000000000003</v>
      </c>
      <c r="J215" s="23"/>
      <c r="K215" s="24">
        <v>1151795</v>
      </c>
      <c r="L215" s="25">
        <f t="shared" si="28"/>
        <v>3020.6262620964571</v>
      </c>
      <c r="M215" s="27">
        <f t="shared" si="29"/>
        <v>3.9377194487703533</v>
      </c>
      <c r="N215" s="23"/>
      <c r="O215" s="25">
        <v>205323</v>
      </c>
      <c r="P215" s="26">
        <f t="shared" si="30"/>
        <v>3.2357678251047921</v>
      </c>
      <c r="Q215" s="23"/>
      <c r="R215" s="25">
        <v>399800</v>
      </c>
      <c r="S215" s="25">
        <f t="shared" si="24"/>
        <v>1586.9581180666648</v>
      </c>
      <c r="T215" s="27">
        <f t="shared" si="25"/>
        <v>1.3668232937444487</v>
      </c>
      <c r="U215" s="28">
        <f t="shared" si="26"/>
        <v>0.52537387295482274</v>
      </c>
      <c r="V215" s="23"/>
      <c r="W215" s="43">
        <f t="shared" si="31"/>
        <v>2.0687749174100101</v>
      </c>
    </row>
    <row r="216" spans="1:23">
      <c r="A216" s="29" t="s">
        <v>438</v>
      </c>
      <c r="B216" s="30" t="s">
        <v>439</v>
      </c>
      <c r="C216" s="31">
        <v>5697076828</v>
      </c>
      <c r="D216" s="22">
        <v>10456.519999999999</v>
      </c>
      <c r="E216" s="23"/>
      <c r="F216" s="38">
        <v>79172890.980000004</v>
      </c>
      <c r="G216" s="38">
        <f t="shared" si="27"/>
        <v>7571.6290869237582</v>
      </c>
      <c r="H216" s="23"/>
      <c r="I216" s="32">
        <v>0.28000000000000003</v>
      </c>
      <c r="J216" s="23"/>
      <c r="K216" s="24">
        <v>23927010</v>
      </c>
      <c r="L216" s="25">
        <f t="shared" si="28"/>
        <v>2288.2383431581447</v>
      </c>
      <c r="M216" s="27">
        <f t="shared" si="29"/>
        <v>4.1998749046885768</v>
      </c>
      <c r="N216" s="23"/>
      <c r="O216" s="25">
        <v>4745524</v>
      </c>
      <c r="P216" s="26">
        <f t="shared" si="30"/>
        <v>3.3668996538236611</v>
      </c>
      <c r="Q216" s="23"/>
      <c r="R216" s="25">
        <v>17318000</v>
      </c>
      <c r="S216" s="25">
        <f t="shared" si="24"/>
        <v>2110.0255151809592</v>
      </c>
      <c r="T216" s="27">
        <f t="shared" si="25"/>
        <v>3.039804538862013</v>
      </c>
      <c r="U216" s="28">
        <f t="shared" si="26"/>
        <v>0.92211789103611363</v>
      </c>
      <c r="V216" s="23"/>
      <c r="W216" s="43">
        <f t="shared" si="31"/>
        <v>3.8727797897269292</v>
      </c>
    </row>
    <row r="217" spans="1:23">
      <c r="A217" s="29" t="s">
        <v>440</v>
      </c>
      <c r="B217" s="30" t="s">
        <v>441</v>
      </c>
      <c r="C217" s="31">
        <v>2093254102</v>
      </c>
      <c r="D217" s="22">
        <v>2087.2800000000002</v>
      </c>
      <c r="E217" s="23"/>
      <c r="F217" s="38">
        <v>16049152.17</v>
      </c>
      <c r="G217" s="38">
        <f t="shared" si="27"/>
        <v>7689.0269489479124</v>
      </c>
      <c r="H217" s="23"/>
      <c r="I217" s="32">
        <v>0.28000000000000003</v>
      </c>
      <c r="J217" s="23"/>
      <c r="K217" s="24">
        <v>4855482</v>
      </c>
      <c r="L217" s="25">
        <f t="shared" si="28"/>
        <v>2326.22456019317</v>
      </c>
      <c r="M217" s="27">
        <f t="shared" si="29"/>
        <v>2.3195855655368494</v>
      </c>
      <c r="N217" s="23"/>
      <c r="O217" s="25">
        <v>0</v>
      </c>
      <c r="P217" s="26">
        <f t="shared" si="30"/>
        <v>2.3195855655368494</v>
      </c>
      <c r="Q217" s="23"/>
      <c r="R217" s="25">
        <v>3688000</v>
      </c>
      <c r="S217" s="25">
        <f t="shared" si="24"/>
        <v>1766.8927982829327</v>
      </c>
      <c r="T217" s="27">
        <f t="shared" si="25"/>
        <v>1.7618501243954567</v>
      </c>
      <c r="U217" s="28">
        <f t="shared" si="26"/>
        <v>0.7595538403808314</v>
      </c>
      <c r="V217" s="23"/>
      <c r="W217" s="43">
        <f t="shared" si="31"/>
        <v>1.7618501243954567</v>
      </c>
    </row>
    <row r="218" spans="1:23">
      <c r="A218" s="29" t="s">
        <v>442</v>
      </c>
      <c r="B218" s="30" t="s">
        <v>443</v>
      </c>
      <c r="C218" s="31">
        <v>287979944</v>
      </c>
      <c r="D218" s="22">
        <v>330.88</v>
      </c>
      <c r="E218" s="23"/>
      <c r="F218" s="38">
        <v>3520508.3600000003</v>
      </c>
      <c r="G218" s="38">
        <f t="shared" si="27"/>
        <v>10639.834260154739</v>
      </c>
      <c r="H218" s="23"/>
      <c r="I218" s="32">
        <v>0.32119999999999999</v>
      </c>
      <c r="J218" s="23"/>
      <c r="K218" s="24">
        <v>1213026</v>
      </c>
      <c r="L218" s="25">
        <f t="shared" si="28"/>
        <v>3666.0602030947775</v>
      </c>
      <c r="M218" s="27">
        <f t="shared" si="29"/>
        <v>4.2121891655066088</v>
      </c>
      <c r="N218" s="23"/>
      <c r="O218" s="25">
        <v>163856</v>
      </c>
      <c r="P218" s="26">
        <f t="shared" si="30"/>
        <v>3.6432050976438832</v>
      </c>
      <c r="Q218" s="23"/>
      <c r="R218" s="25">
        <v>881000</v>
      </c>
      <c r="S218" s="25">
        <f t="shared" si="24"/>
        <v>3157.8094777562865</v>
      </c>
      <c r="T218" s="27">
        <f t="shared" si="25"/>
        <v>3.0592408199093195</v>
      </c>
      <c r="U218" s="28">
        <f t="shared" si="26"/>
        <v>0.86136323541292603</v>
      </c>
      <c r="V218" s="23"/>
      <c r="W218" s="43">
        <f t="shared" si="31"/>
        <v>3.6282248877720455</v>
      </c>
    </row>
    <row r="219" spans="1:23">
      <c r="A219" s="29" t="s">
        <v>444</v>
      </c>
      <c r="B219" s="30" t="s">
        <v>445</v>
      </c>
      <c r="C219" s="31">
        <v>939121882</v>
      </c>
      <c r="D219" s="22">
        <v>1610.48</v>
      </c>
      <c r="E219" s="23"/>
      <c r="F219" s="38">
        <v>14232776.210000001</v>
      </c>
      <c r="G219" s="38">
        <f t="shared" si="27"/>
        <v>8837.5988587253487</v>
      </c>
      <c r="H219" s="23"/>
      <c r="I219" s="32">
        <v>0.28000000000000003</v>
      </c>
      <c r="J219" s="23"/>
      <c r="K219" s="24">
        <v>4287571</v>
      </c>
      <c r="L219" s="25">
        <f t="shared" si="28"/>
        <v>2662.2938502806614</v>
      </c>
      <c r="M219" s="27">
        <f t="shared" si="29"/>
        <v>4.565510699068132</v>
      </c>
      <c r="N219" s="23"/>
      <c r="O219" s="25">
        <v>954046</v>
      </c>
      <c r="P219" s="26">
        <f t="shared" si="30"/>
        <v>3.54961913239713</v>
      </c>
      <c r="Q219" s="23"/>
      <c r="R219" s="25">
        <v>2455000</v>
      </c>
      <c r="S219" s="25">
        <f t="shared" si="24"/>
        <v>2116.7887834682829</v>
      </c>
      <c r="T219" s="27">
        <f t="shared" si="25"/>
        <v>2.6141441777202674</v>
      </c>
      <c r="U219" s="28">
        <f t="shared" si="26"/>
        <v>0.79509960301532034</v>
      </c>
      <c r="V219" s="23"/>
      <c r="W219" s="43">
        <f t="shared" si="31"/>
        <v>3.6300357443912699</v>
      </c>
    </row>
    <row r="220" spans="1:23">
      <c r="A220" s="29" t="s">
        <v>446</v>
      </c>
      <c r="B220" s="30" t="s">
        <v>447</v>
      </c>
      <c r="C220" s="31">
        <v>3520104672</v>
      </c>
      <c r="D220" s="22">
        <v>3074.08</v>
      </c>
      <c r="E220" s="23"/>
      <c r="F220" s="38">
        <v>22510476.300000001</v>
      </c>
      <c r="G220" s="38">
        <f t="shared" si="27"/>
        <v>7322.6709454535994</v>
      </c>
      <c r="H220" s="23"/>
      <c r="I220" s="32">
        <v>0.28720000000000001</v>
      </c>
      <c r="J220" s="23"/>
      <c r="K220" s="24">
        <v>6946361</v>
      </c>
      <c r="L220" s="25">
        <f t="shared" si="28"/>
        <v>2259.6552464477177</v>
      </c>
      <c r="M220" s="27">
        <f t="shared" si="29"/>
        <v>1.9733393314276992</v>
      </c>
      <c r="N220" s="23"/>
      <c r="O220" s="25">
        <v>0</v>
      </c>
      <c r="P220" s="26">
        <f t="shared" si="30"/>
        <v>1.9733393314276992</v>
      </c>
      <c r="Q220" s="23"/>
      <c r="R220" s="25">
        <v>5829000</v>
      </c>
      <c r="S220" s="25">
        <f t="shared" si="24"/>
        <v>1896.177067610472</v>
      </c>
      <c r="T220" s="27">
        <f t="shared" si="25"/>
        <v>1.6559166681507134</v>
      </c>
      <c r="U220" s="28">
        <f t="shared" si="26"/>
        <v>0.83914440956926939</v>
      </c>
      <c r="V220" s="23"/>
      <c r="W220" s="43">
        <f t="shared" si="31"/>
        <v>1.6559166681507134</v>
      </c>
    </row>
    <row r="221" spans="1:23">
      <c r="A221" s="29" t="s">
        <v>448</v>
      </c>
      <c r="B221" s="30" t="s">
        <v>449</v>
      </c>
      <c r="C221" s="31">
        <v>1245526639</v>
      </c>
      <c r="D221" s="22">
        <v>2015.1399999999999</v>
      </c>
      <c r="E221" s="23"/>
      <c r="F221" s="38">
        <v>16472012.970000001</v>
      </c>
      <c r="G221" s="38">
        <f t="shared" si="27"/>
        <v>8174.1283335152903</v>
      </c>
      <c r="H221" s="23"/>
      <c r="I221" s="32">
        <v>0.28000000000000003</v>
      </c>
      <c r="J221" s="23"/>
      <c r="K221" s="24">
        <v>4993463</v>
      </c>
      <c r="L221" s="25">
        <f t="shared" si="28"/>
        <v>2477.9732425538673</v>
      </c>
      <c r="M221" s="27">
        <f t="shared" si="29"/>
        <v>4.0091177849147552</v>
      </c>
      <c r="N221" s="23"/>
      <c r="O221" s="25">
        <v>918997</v>
      </c>
      <c r="P221" s="26">
        <f t="shared" si="30"/>
        <v>3.2712796919954115</v>
      </c>
      <c r="Q221" s="23"/>
      <c r="R221" s="25">
        <v>3388000</v>
      </c>
      <c r="S221" s="25">
        <f t="shared" si="24"/>
        <v>2137.3189952062885</v>
      </c>
      <c r="T221" s="27">
        <f t="shared" si="25"/>
        <v>2.7201345149230485</v>
      </c>
      <c r="U221" s="28">
        <f t="shared" si="26"/>
        <v>0.86252706788855749</v>
      </c>
      <c r="V221" s="23"/>
      <c r="W221" s="43">
        <f t="shared" si="31"/>
        <v>3.4579726078423922</v>
      </c>
    </row>
    <row r="222" spans="1:23">
      <c r="A222" s="29" t="s">
        <v>450</v>
      </c>
      <c r="B222" s="30" t="s">
        <v>451</v>
      </c>
      <c r="C222" s="31">
        <v>70767691</v>
      </c>
      <c r="D222" s="22">
        <v>34.129999999999995</v>
      </c>
      <c r="E222" s="23"/>
      <c r="F222" s="38">
        <v>569765.74</v>
      </c>
      <c r="G222" s="38">
        <f t="shared" si="27"/>
        <v>16693.985936126577</v>
      </c>
      <c r="H222" s="23"/>
      <c r="I222" s="32">
        <v>0.28139999999999998</v>
      </c>
      <c r="J222" s="23"/>
      <c r="K222" s="24">
        <v>196411</v>
      </c>
      <c r="L222" s="25">
        <f t="shared" si="28"/>
        <v>5754.7905068854388</v>
      </c>
      <c r="M222" s="27">
        <f t="shared" si="29"/>
        <v>2.7754332128767634</v>
      </c>
      <c r="N222" s="23"/>
      <c r="O222" s="25">
        <v>8066</v>
      </c>
      <c r="P222" s="26">
        <f t="shared" si="30"/>
        <v>2.6614546460191839</v>
      </c>
      <c r="Q222" s="23"/>
      <c r="R222" s="25">
        <v>0</v>
      </c>
      <c r="S222" s="25">
        <f t="shared" si="24"/>
        <v>236.33167301494291</v>
      </c>
      <c r="T222" s="27">
        <f t="shared" si="25"/>
        <v>0</v>
      </c>
      <c r="U222" s="28">
        <f t="shared" si="26"/>
        <v>4.1066946352291876E-2</v>
      </c>
      <c r="V222" s="23"/>
      <c r="W222" s="43">
        <f t="shared" si="31"/>
        <v>0.11397856685757912</v>
      </c>
    </row>
    <row r="223" spans="1:23">
      <c r="A223" s="29" t="s">
        <v>452</v>
      </c>
      <c r="B223" s="30" t="s">
        <v>453</v>
      </c>
      <c r="C223" s="31">
        <v>109282259</v>
      </c>
      <c r="D223" s="22">
        <v>209.23</v>
      </c>
      <c r="E223" s="23"/>
      <c r="F223" s="38">
        <v>2612715.5999999996</v>
      </c>
      <c r="G223" s="38">
        <f t="shared" si="27"/>
        <v>12487.289585623475</v>
      </c>
      <c r="H223" s="23"/>
      <c r="I223" s="32">
        <v>0.28000000000000003</v>
      </c>
      <c r="J223" s="23"/>
      <c r="K223" s="24">
        <v>784765</v>
      </c>
      <c r="L223" s="25">
        <f t="shared" si="28"/>
        <v>3750.7288629737609</v>
      </c>
      <c r="M223" s="27">
        <f t="shared" si="29"/>
        <v>7.1810832534126154</v>
      </c>
      <c r="N223" s="23"/>
      <c r="O223" s="25">
        <v>253940</v>
      </c>
      <c r="P223" s="26">
        <f t="shared" si="30"/>
        <v>4.8573757978410752</v>
      </c>
      <c r="Q223" s="23"/>
      <c r="R223" s="25">
        <v>526301</v>
      </c>
      <c r="S223" s="25">
        <f t="shared" si="24"/>
        <v>3729.106724657076</v>
      </c>
      <c r="T223" s="27">
        <f t="shared" si="25"/>
        <v>4.8159784105487793</v>
      </c>
      <c r="U223" s="28">
        <f t="shared" si="26"/>
        <v>0.99423521691206918</v>
      </c>
      <c r="V223" s="23"/>
      <c r="W223" s="43">
        <f t="shared" si="31"/>
        <v>7.1396858661203186</v>
      </c>
    </row>
    <row r="224" spans="1:23">
      <c r="A224" s="29" t="s">
        <v>454</v>
      </c>
      <c r="B224" s="30" t="s">
        <v>455</v>
      </c>
      <c r="C224" s="31">
        <v>481713851</v>
      </c>
      <c r="D224" s="22">
        <v>1398.8799999999999</v>
      </c>
      <c r="E224" s="23"/>
      <c r="F224" s="38">
        <v>13320272.25</v>
      </c>
      <c r="G224" s="38">
        <f t="shared" si="27"/>
        <v>9522.0978568569153</v>
      </c>
      <c r="H224" s="23"/>
      <c r="I224" s="32">
        <v>0.28000000000000003</v>
      </c>
      <c r="J224" s="23"/>
      <c r="K224" s="24">
        <v>4002877</v>
      </c>
      <c r="L224" s="25">
        <f t="shared" si="28"/>
        <v>2861.4870467802816</v>
      </c>
      <c r="M224" s="27">
        <f t="shared" si="29"/>
        <v>8.3096572616509636</v>
      </c>
      <c r="N224" s="23"/>
      <c r="O224" s="25">
        <v>1391133</v>
      </c>
      <c r="P224" s="26">
        <f t="shared" si="30"/>
        <v>5.4217747622955521</v>
      </c>
      <c r="Q224" s="23"/>
      <c r="R224" s="25">
        <v>970000</v>
      </c>
      <c r="S224" s="25">
        <f t="shared" si="24"/>
        <v>1687.8738705249916</v>
      </c>
      <c r="T224" s="27">
        <f t="shared" si="25"/>
        <v>2.0136435728106141</v>
      </c>
      <c r="U224" s="28">
        <f t="shared" si="26"/>
        <v>0.58985899391862406</v>
      </c>
      <c r="V224" s="23"/>
      <c r="W224" s="43">
        <f t="shared" si="31"/>
        <v>4.9015260721660256</v>
      </c>
    </row>
    <row r="225" spans="1:23">
      <c r="A225" s="29" t="s">
        <v>456</v>
      </c>
      <c r="B225" s="30" t="s">
        <v>457</v>
      </c>
      <c r="C225" s="31">
        <v>3780913047</v>
      </c>
      <c r="D225" s="22">
        <v>856.02</v>
      </c>
      <c r="E225" s="23"/>
      <c r="F225" s="38">
        <v>6813792.3100000005</v>
      </c>
      <c r="G225" s="38">
        <f t="shared" si="27"/>
        <v>7959.8517674820687</v>
      </c>
      <c r="H225" s="23"/>
      <c r="I225" s="32">
        <v>0.28000000000000003</v>
      </c>
      <c r="J225" s="23"/>
      <c r="K225" s="24">
        <v>2050884</v>
      </c>
      <c r="L225" s="25">
        <f t="shared" si="28"/>
        <v>2395.8365458750964</v>
      </c>
      <c r="M225" s="27">
        <f t="shared" si="29"/>
        <v>0.54243088230428693</v>
      </c>
      <c r="N225" s="23"/>
      <c r="O225" s="25">
        <v>0</v>
      </c>
      <c r="P225" s="26">
        <f t="shared" si="30"/>
        <v>0.54243088230428693</v>
      </c>
      <c r="Q225" s="23"/>
      <c r="R225" s="25">
        <v>2050884</v>
      </c>
      <c r="S225" s="25">
        <f t="shared" si="24"/>
        <v>2395.8365458750964</v>
      </c>
      <c r="T225" s="27">
        <f t="shared" si="25"/>
        <v>0.54243088230428693</v>
      </c>
      <c r="U225" s="28">
        <f t="shared" si="26"/>
        <v>1</v>
      </c>
      <c r="V225" s="23"/>
      <c r="W225" s="43">
        <f t="shared" si="31"/>
        <v>0.54243088230428693</v>
      </c>
    </row>
    <row r="226" spans="1:23">
      <c r="A226" s="29" t="s">
        <v>458</v>
      </c>
      <c r="B226" s="30" t="s">
        <v>459</v>
      </c>
      <c r="C226" s="31">
        <v>43077352</v>
      </c>
      <c r="D226" s="22">
        <v>100.1</v>
      </c>
      <c r="E226" s="23"/>
      <c r="F226" s="38">
        <v>581516.54</v>
      </c>
      <c r="G226" s="38">
        <f t="shared" si="27"/>
        <v>5809.3560439560442</v>
      </c>
      <c r="H226" s="23"/>
      <c r="I226" s="32">
        <v>0.28000000000000003</v>
      </c>
      <c r="J226" s="23"/>
      <c r="K226" s="24">
        <v>279862</v>
      </c>
      <c r="L226" s="25">
        <f t="shared" si="28"/>
        <v>2795.8241758241761</v>
      </c>
      <c r="M226" s="27">
        <f t="shared" si="29"/>
        <v>6.4967317396853925</v>
      </c>
      <c r="N226" s="23"/>
      <c r="O226" s="25">
        <v>85346</v>
      </c>
      <c r="P226" s="26">
        <f t="shared" si="30"/>
        <v>4.5155050384712592</v>
      </c>
      <c r="Q226" s="23"/>
      <c r="R226" s="25">
        <v>60000</v>
      </c>
      <c r="S226" s="25">
        <f t="shared" si="24"/>
        <v>1452.007992007992</v>
      </c>
      <c r="T226" s="27">
        <f t="shared" si="25"/>
        <v>1.3928432741176848</v>
      </c>
      <c r="U226" s="28">
        <f t="shared" si="26"/>
        <v>0.51934882191937459</v>
      </c>
      <c r="V226" s="23"/>
      <c r="W226" s="43">
        <f t="shared" si="31"/>
        <v>3.3740699753318171</v>
      </c>
    </row>
    <row r="227" spans="1:23">
      <c r="A227" s="29" t="s">
        <v>460</v>
      </c>
      <c r="B227" s="30" t="s">
        <v>461</v>
      </c>
      <c r="C227" s="31">
        <v>145447918173</v>
      </c>
      <c r="D227" s="22">
        <v>43467.380000000005</v>
      </c>
      <c r="E227" s="23"/>
      <c r="F227" s="38">
        <v>385131949.43000001</v>
      </c>
      <c r="G227" s="38">
        <f t="shared" si="27"/>
        <v>8860.2522036064729</v>
      </c>
      <c r="H227" s="23"/>
      <c r="I227" s="32">
        <v>0.36970000000000003</v>
      </c>
      <c r="J227" s="23"/>
      <c r="K227" s="24">
        <v>152743688</v>
      </c>
      <c r="L227" s="25">
        <f t="shared" si="28"/>
        <v>3513.9842336943238</v>
      </c>
      <c r="M227" s="27">
        <f t="shared" si="29"/>
        <v>1.0501607030106967</v>
      </c>
      <c r="N227" s="23"/>
      <c r="O227" s="25">
        <v>0</v>
      </c>
      <c r="P227" s="26">
        <f t="shared" si="30"/>
        <v>1.0501607030106967</v>
      </c>
      <c r="Q227" s="23"/>
      <c r="R227" s="25">
        <v>152743688</v>
      </c>
      <c r="S227" s="25">
        <f t="shared" si="24"/>
        <v>3513.9842336943238</v>
      </c>
      <c r="T227" s="27">
        <f t="shared" si="25"/>
        <v>1.0501607030106967</v>
      </c>
      <c r="U227" s="28">
        <f t="shared" si="26"/>
        <v>1</v>
      </c>
      <c r="V227" s="23"/>
      <c r="W227" s="43">
        <f t="shared" si="31"/>
        <v>1.0501607030106967</v>
      </c>
    </row>
    <row r="228" spans="1:23">
      <c r="A228" s="29" t="s">
        <v>462</v>
      </c>
      <c r="B228" s="30" t="s">
        <v>463</v>
      </c>
      <c r="C228" s="31">
        <v>3043902169</v>
      </c>
      <c r="D228" s="22">
        <v>4064.26</v>
      </c>
      <c r="E228" s="23"/>
      <c r="F228" s="38">
        <v>33522566.629999999</v>
      </c>
      <c r="G228" s="38">
        <f t="shared" si="27"/>
        <v>8248.1353628950892</v>
      </c>
      <c r="H228" s="23"/>
      <c r="I228" s="32">
        <v>0.28000000000000003</v>
      </c>
      <c r="J228" s="23"/>
      <c r="K228" s="24">
        <v>10070187</v>
      </c>
      <c r="L228" s="25">
        <f t="shared" si="28"/>
        <v>2477.7418275405607</v>
      </c>
      <c r="M228" s="27">
        <f t="shared" si="29"/>
        <v>3.3083149329034827</v>
      </c>
      <c r="N228" s="23"/>
      <c r="O228" s="25">
        <v>1178102</v>
      </c>
      <c r="P228" s="26">
        <f t="shared" si="30"/>
        <v>2.9212781838258874</v>
      </c>
      <c r="Q228" s="23"/>
      <c r="R228" s="25">
        <v>7150000</v>
      </c>
      <c r="S228" s="25">
        <f t="shared" si="24"/>
        <v>2049.1066024319307</v>
      </c>
      <c r="T228" s="27">
        <f t="shared" si="25"/>
        <v>2.3489585417092949</v>
      </c>
      <c r="U228" s="28">
        <f t="shared" si="26"/>
        <v>0.82700569512760791</v>
      </c>
      <c r="V228" s="23"/>
      <c r="W228" s="43">
        <f t="shared" si="31"/>
        <v>2.7359952907868901</v>
      </c>
    </row>
    <row r="229" spans="1:23">
      <c r="A229" s="29" t="s">
        <v>464</v>
      </c>
      <c r="B229" s="30" t="s">
        <v>465</v>
      </c>
      <c r="C229" s="31">
        <v>1537626377.5</v>
      </c>
      <c r="D229" s="22">
        <v>3304.77</v>
      </c>
      <c r="E229" s="23"/>
      <c r="F229" s="38">
        <v>25679825.420000002</v>
      </c>
      <c r="G229" s="38">
        <f t="shared" si="27"/>
        <v>7770.5333260711041</v>
      </c>
      <c r="H229" s="23"/>
      <c r="I229" s="32">
        <v>0.28000000000000003</v>
      </c>
      <c r="J229" s="23"/>
      <c r="K229" s="24">
        <v>7782696</v>
      </c>
      <c r="L229" s="25">
        <f t="shared" si="28"/>
        <v>2354.988698154486</v>
      </c>
      <c r="M229" s="27">
        <f t="shared" si="29"/>
        <v>5.0615000587163124</v>
      </c>
      <c r="N229" s="23"/>
      <c r="O229" s="25">
        <v>1943368</v>
      </c>
      <c r="P229" s="26">
        <f t="shared" si="30"/>
        <v>3.7976247581639839</v>
      </c>
      <c r="Q229" s="23"/>
      <c r="R229" s="25">
        <v>4849537</v>
      </c>
      <c r="S229" s="25">
        <f t="shared" si="24"/>
        <v>2055.4849505411876</v>
      </c>
      <c r="T229" s="27">
        <f t="shared" si="25"/>
        <v>3.1539111652629019</v>
      </c>
      <c r="U229" s="28">
        <f t="shared" si="26"/>
        <v>0.87282157750990141</v>
      </c>
      <c r="V229" s="23"/>
      <c r="W229" s="43">
        <f t="shared" si="31"/>
        <v>4.4177864658152304</v>
      </c>
    </row>
    <row r="230" spans="1:23">
      <c r="A230" s="29" t="s">
        <v>466</v>
      </c>
      <c r="B230" s="30" t="s">
        <v>467</v>
      </c>
      <c r="C230" s="31">
        <v>298772823</v>
      </c>
      <c r="D230" s="22">
        <v>264.69</v>
      </c>
      <c r="E230" s="23"/>
      <c r="F230" s="38">
        <v>3318656.25</v>
      </c>
      <c r="G230" s="38">
        <f t="shared" si="27"/>
        <v>12537.898107219766</v>
      </c>
      <c r="H230" s="23"/>
      <c r="I230" s="32">
        <v>0.29470000000000002</v>
      </c>
      <c r="J230" s="23"/>
      <c r="K230" s="24">
        <v>1049136</v>
      </c>
      <c r="L230" s="25">
        <f t="shared" si="28"/>
        <v>3963.6404850957724</v>
      </c>
      <c r="M230" s="27">
        <f t="shared" si="29"/>
        <v>3.5114840415053412</v>
      </c>
      <c r="N230" s="23"/>
      <c r="O230" s="25">
        <v>119820</v>
      </c>
      <c r="P230" s="26">
        <f t="shared" si="30"/>
        <v>3.1104435492782421</v>
      </c>
      <c r="Q230" s="23"/>
      <c r="R230" s="25">
        <v>352203</v>
      </c>
      <c r="S230" s="25">
        <f t="shared" si="24"/>
        <v>1783.304998299898</v>
      </c>
      <c r="T230" s="27">
        <f t="shared" si="25"/>
        <v>1.1788321188771578</v>
      </c>
      <c r="U230" s="28">
        <f t="shared" si="26"/>
        <v>0.44991593082307729</v>
      </c>
      <c r="V230" s="23"/>
      <c r="W230" s="43">
        <f t="shared" si="31"/>
        <v>1.5798726111042569</v>
      </c>
    </row>
    <row r="231" spans="1:23">
      <c r="A231" s="29" t="s">
        <v>468</v>
      </c>
      <c r="B231" s="30" t="s">
        <v>469</v>
      </c>
      <c r="C231" s="31">
        <v>4813457334</v>
      </c>
      <c r="D231" s="22">
        <v>2827.75</v>
      </c>
      <c r="E231" s="23"/>
      <c r="F231" s="38">
        <v>22129089.100000001</v>
      </c>
      <c r="G231" s="38">
        <f t="shared" si="27"/>
        <v>7825.687949783397</v>
      </c>
      <c r="H231" s="23"/>
      <c r="I231" s="32">
        <v>0.28000000000000003</v>
      </c>
      <c r="J231" s="23"/>
      <c r="K231" s="24">
        <v>6699710</v>
      </c>
      <c r="L231" s="25">
        <f t="shared" si="28"/>
        <v>2369.2723897091328</v>
      </c>
      <c r="M231" s="27">
        <f t="shared" si="29"/>
        <v>1.3918706524469218</v>
      </c>
      <c r="N231" s="23"/>
      <c r="O231" s="25">
        <v>0</v>
      </c>
      <c r="P231" s="26">
        <f t="shared" si="30"/>
        <v>1.3918706524469218</v>
      </c>
      <c r="Q231" s="23"/>
      <c r="R231" s="25">
        <v>4050000</v>
      </c>
      <c r="S231" s="25">
        <f t="shared" si="24"/>
        <v>1432.2341083900628</v>
      </c>
      <c r="T231" s="27">
        <f t="shared" si="25"/>
        <v>0.84139106654019846</v>
      </c>
      <c r="U231" s="28">
        <f t="shared" si="26"/>
        <v>0.60450377702915503</v>
      </c>
      <c r="V231" s="23"/>
      <c r="W231" s="43">
        <f t="shared" si="31"/>
        <v>0.84139106654019846</v>
      </c>
    </row>
    <row r="232" spans="1:23">
      <c r="A232" s="29" t="s">
        <v>470</v>
      </c>
      <c r="B232" s="30" t="s">
        <v>471</v>
      </c>
      <c r="C232" s="31">
        <v>242031229</v>
      </c>
      <c r="D232" s="22">
        <v>16.02</v>
      </c>
      <c r="E232" s="23"/>
      <c r="F232" s="38">
        <v>337509.03</v>
      </c>
      <c r="G232" s="38">
        <f t="shared" si="27"/>
        <v>21067.979400749067</v>
      </c>
      <c r="H232" s="23"/>
      <c r="I232" s="32">
        <v>0.37820000000000004</v>
      </c>
      <c r="J232" s="23"/>
      <c r="K232" s="24">
        <v>132660</v>
      </c>
      <c r="L232" s="25">
        <f t="shared" si="28"/>
        <v>8280.8988764044952</v>
      </c>
      <c r="M232" s="27">
        <f t="shared" si="29"/>
        <v>0.54811108693746302</v>
      </c>
      <c r="N232" s="23"/>
      <c r="O232" s="25">
        <v>0</v>
      </c>
      <c r="P232" s="26">
        <f t="shared" si="30"/>
        <v>0.54811108693746302</v>
      </c>
      <c r="Q232" s="23"/>
      <c r="R232" s="25">
        <v>0</v>
      </c>
      <c r="S232" s="25">
        <f t="shared" si="24"/>
        <v>0</v>
      </c>
      <c r="T232" s="27">
        <f t="shared" si="25"/>
        <v>0</v>
      </c>
      <c r="U232" s="28">
        <f t="shared" si="26"/>
        <v>0</v>
      </c>
      <c r="V232" s="23"/>
      <c r="W232" s="43">
        <f t="shared" si="31"/>
        <v>0</v>
      </c>
    </row>
    <row r="233" spans="1:23">
      <c r="A233" s="29" t="s">
        <v>472</v>
      </c>
      <c r="B233" s="30" t="s">
        <v>473</v>
      </c>
      <c r="C233" s="31">
        <v>2198671795</v>
      </c>
      <c r="D233" s="22">
        <v>3384.42</v>
      </c>
      <c r="E233" s="23"/>
      <c r="F233" s="38">
        <v>34427683.869999997</v>
      </c>
      <c r="G233" s="38">
        <f t="shared" si="27"/>
        <v>10172.402913940939</v>
      </c>
      <c r="H233" s="23"/>
      <c r="I233" s="32">
        <v>0.28000000000000003</v>
      </c>
      <c r="J233" s="23"/>
      <c r="K233" s="24">
        <v>8325477</v>
      </c>
      <c r="L233" s="25">
        <f t="shared" si="28"/>
        <v>2459.9420284716434</v>
      </c>
      <c r="M233" s="27">
        <f t="shared" si="29"/>
        <v>3.7865938058299418</v>
      </c>
      <c r="N233" s="23"/>
      <c r="O233" s="25">
        <v>1376584</v>
      </c>
      <c r="P233" s="26">
        <f t="shared" si="30"/>
        <v>3.1604958119727007</v>
      </c>
      <c r="Q233" s="23"/>
      <c r="R233" s="25">
        <v>6100000</v>
      </c>
      <c r="S233" s="25">
        <f t="shared" si="24"/>
        <v>2209.1182536446422</v>
      </c>
      <c r="T233" s="27">
        <f t="shared" si="25"/>
        <v>2.7744022613434218</v>
      </c>
      <c r="U233" s="28">
        <f t="shared" si="26"/>
        <v>0.89803671309163424</v>
      </c>
      <c r="V233" s="23"/>
      <c r="W233" s="43">
        <f t="shared" si="31"/>
        <v>3.4005002552006629</v>
      </c>
    </row>
    <row r="234" spans="1:23">
      <c r="A234" s="29" t="s">
        <v>474</v>
      </c>
      <c r="B234" s="30" t="s">
        <v>475</v>
      </c>
      <c r="C234" s="31">
        <v>10254213641</v>
      </c>
      <c r="D234" s="22">
        <v>8624.83</v>
      </c>
      <c r="E234" s="23"/>
      <c r="F234" s="38">
        <v>66457336.069999993</v>
      </c>
      <c r="G234" s="38">
        <f t="shared" si="27"/>
        <v>7705.3502584978478</v>
      </c>
      <c r="H234" s="23"/>
      <c r="I234" s="32">
        <v>0.31930000000000003</v>
      </c>
      <c r="J234" s="23"/>
      <c r="K234" s="24">
        <v>22777619</v>
      </c>
      <c r="L234" s="25">
        <f t="shared" si="28"/>
        <v>2640.935415538625</v>
      </c>
      <c r="M234" s="27">
        <f t="shared" si="29"/>
        <v>2.2212935869530708</v>
      </c>
      <c r="N234" s="23"/>
      <c r="O234" s="25">
        <v>0</v>
      </c>
      <c r="P234" s="26">
        <f t="shared" si="30"/>
        <v>2.2212935869530708</v>
      </c>
      <c r="Q234" s="23"/>
      <c r="R234" s="25">
        <v>21500000</v>
      </c>
      <c r="S234" s="25">
        <f t="shared" si="24"/>
        <v>2492.8027566920159</v>
      </c>
      <c r="T234" s="27">
        <f t="shared" si="25"/>
        <v>2.0966990500407889</v>
      </c>
      <c r="U234" s="28">
        <f t="shared" si="26"/>
        <v>0.94390901876091615</v>
      </c>
      <c r="V234" s="23"/>
      <c r="W234" s="43">
        <f t="shared" si="31"/>
        <v>2.0966990500407889</v>
      </c>
    </row>
    <row r="235" spans="1:23">
      <c r="A235" s="29" t="s">
        <v>476</v>
      </c>
      <c r="B235" s="30" t="s">
        <v>477</v>
      </c>
      <c r="C235" s="31">
        <v>141117066</v>
      </c>
      <c r="D235" s="22">
        <v>72.89</v>
      </c>
      <c r="E235" s="23"/>
      <c r="F235" s="38">
        <v>724826.68</v>
      </c>
      <c r="G235" s="38">
        <f t="shared" si="27"/>
        <v>9944.1168884620674</v>
      </c>
      <c r="H235" s="23"/>
      <c r="I235" s="32">
        <v>0.28000000000000003</v>
      </c>
      <c r="J235" s="23"/>
      <c r="K235" s="24">
        <v>285334</v>
      </c>
      <c r="L235" s="25">
        <f t="shared" si="28"/>
        <v>3914.5836191521471</v>
      </c>
      <c r="M235" s="27">
        <f t="shared" si="29"/>
        <v>2.0219666415116651</v>
      </c>
      <c r="N235" s="23"/>
      <c r="O235" s="25">
        <v>0</v>
      </c>
      <c r="P235" s="26">
        <f t="shared" si="30"/>
        <v>2.0219666415116651</v>
      </c>
      <c r="Q235" s="23"/>
      <c r="R235" s="25">
        <v>0</v>
      </c>
      <c r="S235" s="25">
        <f t="shared" si="24"/>
        <v>0</v>
      </c>
      <c r="T235" s="27">
        <f t="shared" si="25"/>
        <v>0</v>
      </c>
      <c r="U235" s="28">
        <f t="shared" si="26"/>
        <v>0</v>
      </c>
      <c r="V235" s="23"/>
      <c r="W235" s="43">
        <f t="shared" si="31"/>
        <v>0</v>
      </c>
    </row>
    <row r="236" spans="1:23">
      <c r="A236" s="29" t="s">
        <v>478</v>
      </c>
      <c r="B236" s="30" t="s">
        <v>479</v>
      </c>
      <c r="C236" s="31">
        <v>160384478</v>
      </c>
      <c r="D236" s="22">
        <v>52.06</v>
      </c>
      <c r="E236" s="23"/>
      <c r="F236" s="38">
        <v>1661057.41</v>
      </c>
      <c r="G236" s="38">
        <f t="shared" si="27"/>
        <v>31906.596427199383</v>
      </c>
      <c r="H236" s="23"/>
      <c r="I236" s="32">
        <v>0.29430000000000001</v>
      </c>
      <c r="J236" s="23"/>
      <c r="K236" s="24">
        <v>512002</v>
      </c>
      <c r="L236" s="25">
        <f t="shared" si="28"/>
        <v>9834.8444102958128</v>
      </c>
      <c r="M236" s="27">
        <f t="shared" si="29"/>
        <v>3.1923413436554626</v>
      </c>
      <c r="N236" s="23"/>
      <c r="O236" s="25">
        <v>40407</v>
      </c>
      <c r="P236" s="26">
        <f t="shared" si="30"/>
        <v>2.9404029983500024</v>
      </c>
      <c r="Q236" s="23"/>
      <c r="R236" s="25">
        <v>276725</v>
      </c>
      <c r="S236" s="25">
        <f t="shared" si="24"/>
        <v>6091.6634652324237</v>
      </c>
      <c r="T236" s="27">
        <f t="shared" si="25"/>
        <v>1.7253851710013983</v>
      </c>
      <c r="U236" s="28">
        <f t="shared" si="26"/>
        <v>0.61939601798430477</v>
      </c>
      <c r="V236" s="23"/>
      <c r="W236" s="43">
        <f t="shared" si="31"/>
        <v>1.9773235163068583</v>
      </c>
    </row>
    <row r="237" spans="1:23">
      <c r="A237" s="29" t="s">
        <v>480</v>
      </c>
      <c r="B237" s="30" t="s">
        <v>481</v>
      </c>
      <c r="C237" s="31">
        <v>7627046587</v>
      </c>
      <c r="D237" s="22">
        <v>9559.07</v>
      </c>
      <c r="E237" s="23"/>
      <c r="F237" s="38">
        <v>72306130.430000007</v>
      </c>
      <c r="G237" s="38">
        <f t="shared" si="27"/>
        <v>7564.1386065799297</v>
      </c>
      <c r="H237" s="23"/>
      <c r="I237" s="32">
        <v>0.28000000000000003</v>
      </c>
      <c r="J237" s="23"/>
      <c r="K237" s="24">
        <v>21782354</v>
      </c>
      <c r="L237" s="25">
        <f t="shared" si="28"/>
        <v>2278.7105858624323</v>
      </c>
      <c r="M237" s="27">
        <f t="shared" si="29"/>
        <v>2.8559356169565246</v>
      </c>
      <c r="N237" s="23"/>
      <c r="O237" s="25">
        <v>1227927</v>
      </c>
      <c r="P237" s="26">
        <f t="shared" si="30"/>
        <v>2.6949392226126179</v>
      </c>
      <c r="Q237" s="23"/>
      <c r="R237" s="25">
        <v>18685000</v>
      </c>
      <c r="S237" s="25">
        <f t="shared" si="24"/>
        <v>2083.1448038355197</v>
      </c>
      <c r="T237" s="27">
        <f t="shared" si="25"/>
        <v>2.449834255876691</v>
      </c>
      <c r="U237" s="28">
        <f t="shared" si="26"/>
        <v>0.91417699850071299</v>
      </c>
      <c r="V237" s="23"/>
      <c r="W237" s="43">
        <f t="shared" si="31"/>
        <v>2.6108306502205978</v>
      </c>
    </row>
    <row r="238" spans="1:23" ht="31.2">
      <c r="A238" s="29" t="s">
        <v>482</v>
      </c>
      <c r="B238" s="30" t="s">
        <v>483</v>
      </c>
      <c r="C238" s="31">
        <v>7106068787</v>
      </c>
      <c r="D238" s="22">
        <v>5723.68</v>
      </c>
      <c r="E238" s="23"/>
      <c r="F238" s="38">
        <v>40802981.769999996</v>
      </c>
      <c r="G238" s="38">
        <f t="shared" si="27"/>
        <v>7128.8020591647319</v>
      </c>
      <c r="H238" s="23"/>
      <c r="I238" s="32">
        <v>0.2883</v>
      </c>
      <c r="J238" s="23"/>
      <c r="K238" s="24">
        <v>12629168</v>
      </c>
      <c r="L238" s="25">
        <f t="shared" si="28"/>
        <v>2206.4769518910907</v>
      </c>
      <c r="M238" s="27">
        <f t="shared" si="29"/>
        <v>1.7772369475375867</v>
      </c>
      <c r="N238" s="23"/>
      <c r="O238" s="25">
        <v>0</v>
      </c>
      <c r="P238" s="26">
        <f t="shared" si="30"/>
        <v>1.7772369475375867</v>
      </c>
      <c r="Q238" s="23"/>
      <c r="R238" s="25">
        <v>12310000</v>
      </c>
      <c r="S238" s="25">
        <f t="shared" si="24"/>
        <v>2150.7142258127637</v>
      </c>
      <c r="T238" s="27">
        <f t="shared" si="25"/>
        <v>1.7323220994595756</v>
      </c>
      <c r="U238" s="28">
        <f t="shared" si="26"/>
        <v>0.97472770969552391</v>
      </c>
      <c r="V238" s="23"/>
      <c r="W238" s="43">
        <f t="shared" si="31"/>
        <v>1.7323220994595756</v>
      </c>
    </row>
    <row r="239" spans="1:23">
      <c r="A239" s="29" t="s">
        <v>484</v>
      </c>
      <c r="B239" s="30" t="s">
        <v>485</v>
      </c>
      <c r="C239" s="31">
        <v>190125447</v>
      </c>
      <c r="D239" s="22">
        <v>451.41</v>
      </c>
      <c r="E239" s="23"/>
      <c r="F239" s="38">
        <v>4966352</v>
      </c>
      <c r="G239" s="38">
        <f t="shared" si="27"/>
        <v>11001.865266609069</v>
      </c>
      <c r="H239" s="23"/>
      <c r="I239" s="32">
        <v>0.28000000000000003</v>
      </c>
      <c r="J239" s="23"/>
      <c r="K239" s="24">
        <v>1491711</v>
      </c>
      <c r="L239" s="25">
        <f t="shared" si="28"/>
        <v>3304.5590483152787</v>
      </c>
      <c r="M239" s="27">
        <f t="shared" si="29"/>
        <v>7.8459302715012162</v>
      </c>
      <c r="N239" s="23"/>
      <c r="O239" s="25">
        <v>504969</v>
      </c>
      <c r="P239" s="26">
        <f t="shared" si="30"/>
        <v>5.1899522950234012</v>
      </c>
      <c r="Q239" s="23"/>
      <c r="R239" s="25">
        <v>624391</v>
      </c>
      <c r="S239" s="25">
        <f t="shared" si="24"/>
        <v>2501.8497596420107</v>
      </c>
      <c r="T239" s="27">
        <f t="shared" si="25"/>
        <v>3.2841001026022574</v>
      </c>
      <c r="U239" s="28">
        <f t="shared" si="26"/>
        <v>0.75709034792932406</v>
      </c>
      <c r="V239" s="23"/>
      <c r="W239" s="43">
        <f t="shared" si="31"/>
        <v>5.940078079080072</v>
      </c>
    </row>
    <row r="240" spans="1:23">
      <c r="A240" s="29" t="s">
        <v>486</v>
      </c>
      <c r="B240" s="30" t="s">
        <v>487</v>
      </c>
      <c r="C240" s="31">
        <v>195494575</v>
      </c>
      <c r="D240" s="22">
        <v>500.12</v>
      </c>
      <c r="E240" s="23"/>
      <c r="F240" s="38">
        <v>5190045.29</v>
      </c>
      <c r="G240" s="38">
        <f t="shared" si="27"/>
        <v>10377.599956010557</v>
      </c>
      <c r="H240" s="23"/>
      <c r="I240" s="32">
        <v>0.28000000000000003</v>
      </c>
      <c r="J240" s="23"/>
      <c r="K240" s="24">
        <v>1558901</v>
      </c>
      <c r="L240" s="25">
        <f t="shared" si="28"/>
        <v>3117.0539070623049</v>
      </c>
      <c r="M240" s="27">
        <f t="shared" si="29"/>
        <v>7.9741394358385644</v>
      </c>
      <c r="N240" s="23"/>
      <c r="O240" s="25">
        <v>531755</v>
      </c>
      <c r="P240" s="26">
        <f t="shared" si="30"/>
        <v>5.2540895316404557</v>
      </c>
      <c r="Q240" s="23"/>
      <c r="R240" s="25">
        <v>669000</v>
      </c>
      <c r="S240" s="25">
        <f t="shared" si="24"/>
        <v>2400.9337758937854</v>
      </c>
      <c r="T240" s="27">
        <f t="shared" si="25"/>
        <v>3.4220898457156679</v>
      </c>
      <c r="U240" s="28">
        <f t="shared" si="26"/>
        <v>0.77025738003888633</v>
      </c>
      <c r="V240" s="23"/>
      <c r="W240" s="43">
        <f t="shared" si="31"/>
        <v>6.1421397499137766</v>
      </c>
    </row>
    <row r="241" spans="1:23">
      <c r="A241" s="29" t="s">
        <v>488</v>
      </c>
      <c r="B241" s="30" t="s">
        <v>489</v>
      </c>
      <c r="C241" s="31">
        <v>7605358432</v>
      </c>
      <c r="D241" s="22">
        <v>9818.5700000000015</v>
      </c>
      <c r="E241" s="23"/>
      <c r="F241" s="38">
        <v>77468756.629999995</v>
      </c>
      <c r="G241" s="38">
        <f t="shared" si="27"/>
        <v>7890.0243752399774</v>
      </c>
      <c r="H241" s="23"/>
      <c r="I241" s="32">
        <v>0.28000000000000003</v>
      </c>
      <c r="J241" s="23"/>
      <c r="K241" s="24">
        <v>23374216</v>
      </c>
      <c r="L241" s="25">
        <f t="shared" si="28"/>
        <v>2380.6130627983503</v>
      </c>
      <c r="M241" s="27">
        <f t="shared" si="29"/>
        <v>3.0733878237285421</v>
      </c>
      <c r="N241" s="23"/>
      <c r="O241" s="25">
        <v>2053038</v>
      </c>
      <c r="P241" s="26">
        <f t="shared" si="30"/>
        <v>2.8034415722327917</v>
      </c>
      <c r="Q241" s="23"/>
      <c r="R241" s="25">
        <v>16882000</v>
      </c>
      <c r="S241" s="25">
        <f t="shared" si="24"/>
        <v>1928.4924383082259</v>
      </c>
      <c r="T241" s="27">
        <f t="shared" si="25"/>
        <v>2.219750739027365</v>
      </c>
      <c r="U241" s="28">
        <f t="shared" si="26"/>
        <v>0.81008227185031578</v>
      </c>
      <c r="V241" s="23"/>
      <c r="W241" s="43">
        <f t="shared" si="31"/>
        <v>2.4896969905231154</v>
      </c>
    </row>
    <row r="242" spans="1:23">
      <c r="A242" s="29" t="s">
        <v>490</v>
      </c>
      <c r="B242" s="30" t="s">
        <v>491</v>
      </c>
      <c r="C242" s="31">
        <v>4766722281.0550003</v>
      </c>
      <c r="D242" s="22">
        <v>1647.1499999999999</v>
      </c>
      <c r="E242" s="23"/>
      <c r="F242" s="38">
        <v>13444952.779999999</v>
      </c>
      <c r="G242" s="38">
        <f t="shared" si="27"/>
        <v>8162.5551892663088</v>
      </c>
      <c r="H242" s="23"/>
      <c r="I242" s="32">
        <v>0.28000000000000003</v>
      </c>
      <c r="J242" s="23"/>
      <c r="K242" s="24">
        <v>4059393</v>
      </c>
      <c r="L242" s="25">
        <f t="shared" si="28"/>
        <v>2464.4950368818872</v>
      </c>
      <c r="M242" s="27">
        <f t="shared" si="29"/>
        <v>0.85161097304404942</v>
      </c>
      <c r="N242" s="23"/>
      <c r="O242" s="25">
        <v>0</v>
      </c>
      <c r="P242" s="26">
        <f t="shared" si="30"/>
        <v>0.85161097304404942</v>
      </c>
      <c r="Q242" s="23"/>
      <c r="R242" s="25">
        <v>3950000</v>
      </c>
      <c r="S242" s="25">
        <f t="shared" si="24"/>
        <v>2398.0815347721823</v>
      </c>
      <c r="T242" s="27">
        <f t="shared" si="25"/>
        <v>0.82866166038222844</v>
      </c>
      <c r="U242" s="28">
        <f t="shared" si="26"/>
        <v>0.97305188238734219</v>
      </c>
      <c r="V242" s="23"/>
      <c r="W242" s="43">
        <f t="shared" si="31"/>
        <v>0.82866166038222844</v>
      </c>
    </row>
    <row r="243" spans="1:23">
      <c r="A243" s="29" t="s">
        <v>492</v>
      </c>
      <c r="B243" s="30" t="s">
        <v>493</v>
      </c>
      <c r="C243" s="31">
        <v>281131877</v>
      </c>
      <c r="D243" s="22">
        <v>351.17</v>
      </c>
      <c r="E243" s="23"/>
      <c r="F243" s="38">
        <v>1638132.56</v>
      </c>
      <c r="G243" s="38">
        <f t="shared" si="27"/>
        <v>4664.7850328900531</v>
      </c>
      <c r="H243" s="23"/>
      <c r="I243" s="32">
        <v>0.28000000000000003</v>
      </c>
      <c r="J243" s="23"/>
      <c r="K243" s="24">
        <v>916372</v>
      </c>
      <c r="L243" s="25">
        <f t="shared" si="28"/>
        <v>2609.4825867813311</v>
      </c>
      <c r="M243" s="27">
        <f t="shared" si="29"/>
        <v>3.259580556209924</v>
      </c>
      <c r="N243" s="23"/>
      <c r="O243" s="25">
        <v>102038</v>
      </c>
      <c r="P243" s="26">
        <f t="shared" si="30"/>
        <v>2.8966263402424479</v>
      </c>
      <c r="Q243" s="23"/>
      <c r="R243" s="25">
        <v>514000</v>
      </c>
      <c r="S243" s="25">
        <f t="shared" si="24"/>
        <v>1754.2443830623345</v>
      </c>
      <c r="T243" s="27">
        <f t="shared" si="25"/>
        <v>1.8283234383982716</v>
      </c>
      <c r="U243" s="28">
        <f t="shared" si="26"/>
        <v>0.67225755479215865</v>
      </c>
      <c r="V243" s="23"/>
      <c r="W243" s="43">
        <f t="shared" si="31"/>
        <v>2.1912776543657477</v>
      </c>
    </row>
    <row r="244" spans="1:23">
      <c r="A244" s="29" t="s">
        <v>494</v>
      </c>
      <c r="B244" s="30" t="s">
        <v>495</v>
      </c>
      <c r="C244" s="31">
        <v>17695680798</v>
      </c>
      <c r="D244" s="22">
        <v>27863.48</v>
      </c>
      <c r="E244" s="23"/>
      <c r="F244" s="38">
        <v>245609028.81999999</v>
      </c>
      <c r="G244" s="38">
        <f t="shared" si="27"/>
        <v>8814.729130029702</v>
      </c>
      <c r="H244" s="23"/>
      <c r="I244" s="32">
        <v>0.28179999999999999</v>
      </c>
      <c r="J244" s="23"/>
      <c r="K244" s="24">
        <v>73814989</v>
      </c>
      <c r="L244" s="25">
        <f t="shared" si="28"/>
        <v>2649.1661845541189</v>
      </c>
      <c r="M244" s="27">
        <f t="shared" si="29"/>
        <v>4.1713562672504079</v>
      </c>
      <c r="N244" s="23"/>
      <c r="O244" s="25">
        <v>14247469</v>
      </c>
      <c r="P244" s="26">
        <f t="shared" si="30"/>
        <v>3.3662180438252727</v>
      </c>
      <c r="Q244" s="23"/>
      <c r="R244" s="25">
        <v>59567520</v>
      </c>
      <c r="S244" s="25">
        <f t="shared" si="24"/>
        <v>2649.1661845541189</v>
      </c>
      <c r="T244" s="27">
        <f t="shared" si="25"/>
        <v>3.3662180438252727</v>
      </c>
      <c r="U244" s="28">
        <f t="shared" si="26"/>
        <v>1</v>
      </c>
      <c r="V244" s="23"/>
      <c r="W244" s="43">
        <f t="shared" si="31"/>
        <v>4.1713562672504079</v>
      </c>
    </row>
    <row r="245" spans="1:23">
      <c r="A245" s="29" t="s">
        <v>496</v>
      </c>
      <c r="B245" s="30" t="s">
        <v>497</v>
      </c>
      <c r="C245" s="31">
        <v>77257728</v>
      </c>
      <c r="D245" s="22">
        <v>74.03</v>
      </c>
      <c r="E245" s="23"/>
      <c r="F245" s="38">
        <v>1706729.95</v>
      </c>
      <c r="G245" s="38">
        <f t="shared" si="27"/>
        <v>23054.571795218155</v>
      </c>
      <c r="H245" s="23"/>
      <c r="I245" s="32">
        <v>0.37770000000000004</v>
      </c>
      <c r="J245" s="23"/>
      <c r="K245" s="24">
        <v>625715</v>
      </c>
      <c r="L245" s="25">
        <f t="shared" si="28"/>
        <v>8452.1815480210716</v>
      </c>
      <c r="M245" s="27">
        <f t="shared" si="29"/>
        <v>8.0990603296022385</v>
      </c>
      <c r="N245" s="23"/>
      <c r="O245" s="25">
        <v>134043</v>
      </c>
      <c r="P245" s="26">
        <f t="shared" si="30"/>
        <v>6.3640494320516385</v>
      </c>
      <c r="Q245" s="23"/>
      <c r="R245" s="25">
        <v>285000</v>
      </c>
      <c r="S245" s="25">
        <f t="shared" si="24"/>
        <v>5660.4484668377681</v>
      </c>
      <c r="T245" s="27">
        <f t="shared" si="25"/>
        <v>3.6889513499542725</v>
      </c>
      <c r="U245" s="28">
        <f t="shared" si="26"/>
        <v>0.66970266015678059</v>
      </c>
      <c r="V245" s="23"/>
      <c r="W245" s="43">
        <f t="shared" si="31"/>
        <v>5.4239622475048712</v>
      </c>
    </row>
    <row r="246" spans="1:23">
      <c r="A246" s="29" t="s">
        <v>498</v>
      </c>
      <c r="B246" s="30" t="s">
        <v>499</v>
      </c>
      <c r="C246" s="31">
        <v>171008894</v>
      </c>
      <c r="D246" s="22">
        <v>169.88</v>
      </c>
      <c r="E246" s="23"/>
      <c r="F246" s="38">
        <v>2506984.02</v>
      </c>
      <c r="G246" s="38">
        <f t="shared" si="27"/>
        <v>14757.381798916884</v>
      </c>
      <c r="H246" s="23"/>
      <c r="I246" s="32">
        <v>0.28000000000000003</v>
      </c>
      <c r="J246" s="23"/>
      <c r="K246" s="24">
        <v>745678</v>
      </c>
      <c r="L246" s="25">
        <f t="shared" si="28"/>
        <v>4389.4396044266541</v>
      </c>
      <c r="M246" s="27">
        <f t="shared" si="29"/>
        <v>4.3604632633902654</v>
      </c>
      <c r="N246" s="23"/>
      <c r="O246" s="25">
        <v>156148</v>
      </c>
      <c r="P246" s="26">
        <f t="shared" si="30"/>
        <v>3.447364556372138</v>
      </c>
      <c r="Q246" s="23"/>
      <c r="R246" s="25">
        <v>330000</v>
      </c>
      <c r="S246" s="25">
        <f t="shared" si="24"/>
        <v>2861.7141511655286</v>
      </c>
      <c r="T246" s="27">
        <f t="shared" si="25"/>
        <v>1.92972419317559</v>
      </c>
      <c r="U246" s="28">
        <f t="shared" si="26"/>
        <v>0.6519543288121683</v>
      </c>
      <c r="V246" s="23"/>
      <c r="W246" s="43">
        <f t="shared" si="31"/>
        <v>2.8428229001937173</v>
      </c>
    </row>
    <row r="247" spans="1:23" ht="31.2">
      <c r="A247" s="29" t="s">
        <v>500</v>
      </c>
      <c r="B247" s="30" t="s">
        <v>501</v>
      </c>
      <c r="C247" s="31">
        <v>6230569176.8850002</v>
      </c>
      <c r="D247" s="22">
        <v>4940.75</v>
      </c>
      <c r="E247" s="23"/>
      <c r="F247" s="38">
        <v>38990543.289999999</v>
      </c>
      <c r="G247" s="38">
        <f t="shared" si="27"/>
        <v>7891.6244072256231</v>
      </c>
      <c r="H247" s="23"/>
      <c r="I247" s="32">
        <v>0.28000000000000003</v>
      </c>
      <c r="J247" s="23"/>
      <c r="K247" s="24">
        <v>11680778</v>
      </c>
      <c r="L247" s="25">
        <f t="shared" si="28"/>
        <v>2364.171026665992</v>
      </c>
      <c r="M247" s="27">
        <f t="shared" si="29"/>
        <v>1.8747529589005951</v>
      </c>
      <c r="N247" s="23"/>
      <c r="O247" s="25">
        <v>0</v>
      </c>
      <c r="P247" s="26">
        <f t="shared" si="30"/>
        <v>1.8747529589005951</v>
      </c>
      <c r="Q247" s="23"/>
      <c r="R247" s="25">
        <v>10374063</v>
      </c>
      <c r="S247" s="25">
        <f t="shared" si="24"/>
        <v>2099.693973587006</v>
      </c>
      <c r="T247" s="27">
        <f t="shared" si="25"/>
        <v>1.6650265337695129</v>
      </c>
      <c r="U247" s="28">
        <f t="shared" si="26"/>
        <v>0.88813116729039798</v>
      </c>
      <c r="V247" s="23"/>
      <c r="W247" s="43">
        <f t="shared" si="31"/>
        <v>1.6650265337695129</v>
      </c>
    </row>
    <row r="248" spans="1:23">
      <c r="A248" s="29" t="s">
        <v>502</v>
      </c>
      <c r="B248" s="30" t="s">
        <v>503</v>
      </c>
      <c r="C248" s="31">
        <v>25240991</v>
      </c>
      <c r="D248" s="22">
        <v>12.98</v>
      </c>
      <c r="E248" s="23"/>
      <c r="F248" s="38">
        <v>334064.42</v>
      </c>
      <c r="G248" s="38">
        <f t="shared" si="27"/>
        <v>25736.858243451461</v>
      </c>
      <c r="H248" s="23"/>
      <c r="I248" s="32">
        <v>0.28000000000000003</v>
      </c>
      <c r="J248" s="23"/>
      <c r="K248" s="24">
        <v>107068</v>
      </c>
      <c r="L248" s="25">
        <f t="shared" si="28"/>
        <v>8248.6902927580886</v>
      </c>
      <c r="M248" s="27">
        <f t="shared" si="29"/>
        <v>4.2418302831295334</v>
      </c>
      <c r="N248" s="23"/>
      <c r="O248" s="25">
        <v>21555</v>
      </c>
      <c r="P248" s="26">
        <f t="shared" si="30"/>
        <v>3.3878622277548449</v>
      </c>
      <c r="Q248" s="23"/>
      <c r="R248" s="25">
        <v>0</v>
      </c>
      <c r="S248" s="25">
        <f t="shared" si="24"/>
        <v>1660.6317411402156</v>
      </c>
      <c r="T248" s="27">
        <f t="shared" si="25"/>
        <v>0</v>
      </c>
      <c r="U248" s="28">
        <f t="shared" si="26"/>
        <v>0.20132065603168081</v>
      </c>
      <c r="V248" s="23"/>
      <c r="W248" s="43">
        <f t="shared" si="31"/>
        <v>0.85396805537468801</v>
      </c>
    </row>
    <row r="249" spans="1:23">
      <c r="A249" s="29" t="s">
        <v>504</v>
      </c>
      <c r="B249" s="30" t="s">
        <v>505</v>
      </c>
      <c r="C249" s="31">
        <v>28420597</v>
      </c>
      <c r="D249" s="22">
        <v>28.29</v>
      </c>
      <c r="E249" s="23"/>
      <c r="F249" s="38">
        <v>556381.79</v>
      </c>
      <c r="G249" s="38">
        <f t="shared" si="27"/>
        <v>19667.083421703785</v>
      </c>
      <c r="H249" s="23"/>
      <c r="I249" s="32">
        <v>0.37609999999999999</v>
      </c>
      <c r="J249" s="23"/>
      <c r="K249" s="24">
        <v>233465</v>
      </c>
      <c r="L249" s="25">
        <f t="shared" si="28"/>
        <v>8252.5627430187342</v>
      </c>
      <c r="M249" s="27">
        <f t="shared" si="29"/>
        <v>8.2146409521235615</v>
      </c>
      <c r="N249" s="23"/>
      <c r="O249" s="25">
        <v>50898</v>
      </c>
      <c r="P249" s="26">
        <f t="shared" si="30"/>
        <v>6.4237566860400577</v>
      </c>
      <c r="Q249" s="23"/>
      <c r="R249" s="25">
        <v>0</v>
      </c>
      <c r="S249" s="25">
        <f t="shared" si="24"/>
        <v>1799.1516436903501</v>
      </c>
      <c r="T249" s="27">
        <f t="shared" si="25"/>
        <v>0</v>
      </c>
      <c r="U249" s="28">
        <f t="shared" si="26"/>
        <v>0.21801126507185231</v>
      </c>
      <c r="V249" s="23"/>
      <c r="W249" s="43">
        <f t="shared" si="31"/>
        <v>1.7908842660835029</v>
      </c>
    </row>
    <row r="250" spans="1:23">
      <c r="A250" s="29" t="s">
        <v>506</v>
      </c>
      <c r="B250" s="30" t="s">
        <v>507</v>
      </c>
      <c r="C250" s="31">
        <v>28469819</v>
      </c>
      <c r="D250" s="22">
        <v>20.88</v>
      </c>
      <c r="E250" s="23"/>
      <c r="F250" s="38">
        <v>410685.43</v>
      </c>
      <c r="G250" s="38">
        <f t="shared" si="27"/>
        <v>19668.84243295019</v>
      </c>
      <c r="H250" s="23"/>
      <c r="I250" s="32">
        <v>0.28000000000000003</v>
      </c>
      <c r="J250" s="23"/>
      <c r="K250" s="24">
        <v>123355</v>
      </c>
      <c r="L250" s="25">
        <f t="shared" si="28"/>
        <v>5907.8065134099616</v>
      </c>
      <c r="M250" s="27">
        <f t="shared" si="29"/>
        <v>4.3328340092362376</v>
      </c>
      <c r="N250" s="23"/>
      <c r="O250" s="25">
        <v>25600</v>
      </c>
      <c r="P250" s="26">
        <f t="shared" si="30"/>
        <v>3.4336361604546908</v>
      </c>
      <c r="Q250" s="23"/>
      <c r="R250" s="25">
        <v>0</v>
      </c>
      <c r="S250" s="25">
        <f t="shared" si="24"/>
        <v>1226.0536398467434</v>
      </c>
      <c r="T250" s="27">
        <f t="shared" si="25"/>
        <v>0</v>
      </c>
      <c r="U250" s="28">
        <f t="shared" si="26"/>
        <v>0.20753110939970004</v>
      </c>
      <c r="V250" s="23"/>
      <c r="W250" s="43">
        <f t="shared" si="31"/>
        <v>0.89919784878154652</v>
      </c>
    </row>
    <row r="251" spans="1:23">
      <c r="A251" s="29" t="s">
        <v>508</v>
      </c>
      <c r="B251" s="30" t="s">
        <v>509</v>
      </c>
      <c r="C251" s="31">
        <v>2993453115</v>
      </c>
      <c r="D251" s="22">
        <v>5101.53</v>
      </c>
      <c r="E251" s="23"/>
      <c r="F251" s="38">
        <v>33732824.810000002</v>
      </c>
      <c r="G251" s="38">
        <f t="shared" si="27"/>
        <v>6612.2956858040634</v>
      </c>
      <c r="H251" s="23"/>
      <c r="I251" s="32">
        <v>0.2893</v>
      </c>
      <c r="J251" s="23"/>
      <c r="K251" s="24">
        <v>10333734</v>
      </c>
      <c r="L251" s="25">
        <f t="shared" si="28"/>
        <v>2025.6146685406143</v>
      </c>
      <c r="M251" s="27">
        <f t="shared" si="29"/>
        <v>3.4521115257220258</v>
      </c>
      <c r="N251" s="23"/>
      <c r="O251" s="25">
        <v>1209043</v>
      </c>
      <c r="P251" s="26">
        <f t="shared" si="30"/>
        <v>3.048215772706365</v>
      </c>
      <c r="Q251" s="23"/>
      <c r="R251" s="25">
        <v>6280495</v>
      </c>
      <c r="S251" s="25">
        <f t="shared" si="24"/>
        <v>1468.0964338149536</v>
      </c>
      <c r="T251" s="27">
        <f t="shared" si="25"/>
        <v>2.0980769561844297</v>
      </c>
      <c r="U251" s="28">
        <f t="shared" si="26"/>
        <v>0.72476589778680189</v>
      </c>
      <c r="V251" s="23"/>
      <c r="W251" s="43">
        <f t="shared" si="31"/>
        <v>2.5019727092000905</v>
      </c>
    </row>
    <row r="252" spans="1:23">
      <c r="A252" s="29" t="s">
        <v>510</v>
      </c>
      <c r="B252" s="30" t="s">
        <v>511</v>
      </c>
      <c r="C252" s="31">
        <v>32954253</v>
      </c>
      <c r="D252" s="22">
        <v>50</v>
      </c>
      <c r="E252" s="23"/>
      <c r="F252" s="38">
        <v>554816.71</v>
      </c>
      <c r="G252" s="38">
        <f t="shared" si="27"/>
        <v>11096.334199999999</v>
      </c>
      <c r="H252" s="23"/>
      <c r="I252" s="32">
        <v>0.36420000000000002</v>
      </c>
      <c r="J252" s="23"/>
      <c r="K252" s="24">
        <v>248968</v>
      </c>
      <c r="L252" s="25">
        <f t="shared" si="28"/>
        <v>4979.3599999999997</v>
      </c>
      <c r="M252" s="27">
        <f t="shared" si="29"/>
        <v>7.5549580808279888</v>
      </c>
      <c r="N252" s="23"/>
      <c r="O252" s="25">
        <v>53949</v>
      </c>
      <c r="P252" s="26">
        <f t="shared" si="30"/>
        <v>5.9178704490737513</v>
      </c>
      <c r="Q252" s="23"/>
      <c r="R252" s="25">
        <v>110000</v>
      </c>
      <c r="S252" s="25">
        <f t="shared" si="24"/>
        <v>3278.98</v>
      </c>
      <c r="T252" s="27">
        <f t="shared" si="25"/>
        <v>3.3379606571570597</v>
      </c>
      <c r="U252" s="28">
        <f t="shared" si="26"/>
        <v>0.65851434722534619</v>
      </c>
      <c r="V252" s="23"/>
      <c r="W252" s="43">
        <f t="shared" si="31"/>
        <v>4.9750482889112977</v>
      </c>
    </row>
    <row r="253" spans="1:23" ht="31.2">
      <c r="A253" s="29" t="s">
        <v>512</v>
      </c>
      <c r="B253" s="30" t="s">
        <v>513</v>
      </c>
      <c r="C253" s="31">
        <v>778114723</v>
      </c>
      <c r="D253" s="22">
        <v>1250.81</v>
      </c>
      <c r="E253" s="23"/>
      <c r="F253" s="38">
        <v>10363211.880000001</v>
      </c>
      <c r="G253" s="38">
        <f t="shared" si="27"/>
        <v>8285.2006939503208</v>
      </c>
      <c r="H253" s="23"/>
      <c r="I253" s="32">
        <v>0.28000000000000003</v>
      </c>
      <c r="J253" s="23"/>
      <c r="K253" s="24">
        <v>3032684</v>
      </c>
      <c r="L253" s="25">
        <f t="shared" si="28"/>
        <v>2424.576074703592</v>
      </c>
      <c r="M253" s="27">
        <f t="shared" si="29"/>
        <v>3.8974766963765575</v>
      </c>
      <c r="N253" s="23"/>
      <c r="O253" s="25">
        <v>530603</v>
      </c>
      <c r="P253" s="26">
        <f t="shared" si="30"/>
        <v>3.2155682523950908</v>
      </c>
      <c r="Q253" s="23"/>
      <c r="R253" s="25">
        <v>0</v>
      </c>
      <c r="S253" s="25">
        <f t="shared" si="24"/>
        <v>424.20751353123177</v>
      </c>
      <c r="T253" s="27">
        <f t="shared" si="25"/>
        <v>0</v>
      </c>
      <c r="U253" s="28">
        <f t="shared" si="26"/>
        <v>0.17496151923510658</v>
      </c>
      <c r="V253" s="23"/>
      <c r="W253" s="43">
        <f t="shared" si="31"/>
        <v>0.68190844398146677</v>
      </c>
    </row>
    <row r="254" spans="1:23">
      <c r="A254" s="29" t="s">
        <v>514</v>
      </c>
      <c r="B254" s="30" t="s">
        <v>515</v>
      </c>
      <c r="C254" s="31">
        <v>1409075454</v>
      </c>
      <c r="D254" s="22">
        <v>2117.2399999999998</v>
      </c>
      <c r="E254" s="23"/>
      <c r="F254" s="38">
        <v>16683966.66</v>
      </c>
      <c r="G254" s="38">
        <f t="shared" si="27"/>
        <v>7880.0545332602833</v>
      </c>
      <c r="H254" s="23"/>
      <c r="I254" s="32">
        <v>0.28000000000000003</v>
      </c>
      <c r="J254" s="23"/>
      <c r="K254" s="24">
        <v>5041742</v>
      </c>
      <c r="L254" s="25">
        <f t="shared" si="28"/>
        <v>2381.2803461109747</v>
      </c>
      <c r="M254" s="27">
        <f t="shared" si="29"/>
        <v>3.5780496961236543</v>
      </c>
      <c r="N254" s="23"/>
      <c r="O254" s="25">
        <v>735548</v>
      </c>
      <c r="P254" s="26">
        <f t="shared" si="30"/>
        <v>3.0560421642260756</v>
      </c>
      <c r="Q254" s="23"/>
      <c r="R254" s="25">
        <v>4064000</v>
      </c>
      <c r="S254" s="25">
        <f t="shared" si="24"/>
        <v>2266.8889686573089</v>
      </c>
      <c r="T254" s="27">
        <f t="shared" si="25"/>
        <v>2.8841606661044001</v>
      </c>
      <c r="U254" s="28">
        <f t="shared" si="26"/>
        <v>0.95196223844853622</v>
      </c>
      <c r="V254" s="23"/>
      <c r="W254" s="43">
        <f t="shared" si="31"/>
        <v>3.4061681980019789</v>
      </c>
    </row>
    <row r="255" spans="1:23">
      <c r="A255" s="29" t="s">
        <v>516</v>
      </c>
      <c r="B255" s="30" t="s">
        <v>517</v>
      </c>
      <c r="C255" s="31">
        <v>46378730</v>
      </c>
      <c r="D255" s="22">
        <v>149.66</v>
      </c>
      <c r="E255" s="23"/>
      <c r="F255" s="38">
        <v>887473.85</v>
      </c>
      <c r="G255" s="38">
        <f t="shared" si="27"/>
        <v>5929.9335159695311</v>
      </c>
      <c r="H255" s="23"/>
      <c r="I255" s="32">
        <v>0.28000000000000003</v>
      </c>
      <c r="J255" s="23"/>
      <c r="K255" s="24">
        <v>403499</v>
      </c>
      <c r="L255" s="25">
        <f t="shared" si="28"/>
        <v>2696.1045035413604</v>
      </c>
      <c r="M255" s="27">
        <f t="shared" si="29"/>
        <v>8.7000873029511592</v>
      </c>
      <c r="N255" s="23"/>
      <c r="O255" s="25">
        <v>142987</v>
      </c>
      <c r="P255" s="26">
        <f t="shared" si="30"/>
        <v>5.6170576468997746</v>
      </c>
      <c r="Q255" s="23"/>
      <c r="R255" s="25">
        <v>48500</v>
      </c>
      <c r="S255" s="25">
        <f t="shared" si="24"/>
        <v>1279.4801550180409</v>
      </c>
      <c r="T255" s="27">
        <f t="shared" si="25"/>
        <v>1.0457379923943584</v>
      </c>
      <c r="U255" s="28">
        <f t="shared" si="26"/>
        <v>0.47456623188657221</v>
      </c>
      <c r="V255" s="23"/>
      <c r="W255" s="43">
        <f t="shared" si="31"/>
        <v>4.1287676484457423</v>
      </c>
    </row>
    <row r="256" spans="1:23">
      <c r="A256" s="29" t="s">
        <v>518</v>
      </c>
      <c r="B256" s="30" t="s">
        <v>519</v>
      </c>
      <c r="C256" s="31">
        <v>6416556440</v>
      </c>
      <c r="D256" s="22">
        <v>7841.28</v>
      </c>
      <c r="E256" s="23"/>
      <c r="F256" s="38">
        <v>59307097.579999998</v>
      </c>
      <c r="G256" s="38">
        <f t="shared" si="27"/>
        <v>7563.4459654546199</v>
      </c>
      <c r="H256" s="23"/>
      <c r="I256" s="32">
        <v>0.28860000000000002</v>
      </c>
      <c r="J256" s="23"/>
      <c r="K256" s="24">
        <v>18301416</v>
      </c>
      <c r="L256" s="25">
        <f t="shared" si="28"/>
        <v>2333.9832272282079</v>
      </c>
      <c r="M256" s="27">
        <f t="shared" si="29"/>
        <v>2.8522177231873611</v>
      </c>
      <c r="N256" s="23"/>
      <c r="O256" s="25">
        <v>750527</v>
      </c>
      <c r="P256" s="26">
        <f t="shared" si="30"/>
        <v>2.7352504671493234</v>
      </c>
      <c r="Q256" s="23"/>
      <c r="R256" s="25">
        <v>17000000</v>
      </c>
      <c r="S256" s="25">
        <f t="shared" si="24"/>
        <v>2263.728243348025</v>
      </c>
      <c r="T256" s="27">
        <f t="shared" si="25"/>
        <v>2.6493961611596144</v>
      </c>
      <c r="U256" s="28">
        <f t="shared" si="26"/>
        <v>0.96989910507471111</v>
      </c>
      <c r="V256" s="23"/>
      <c r="W256" s="43">
        <f t="shared" si="31"/>
        <v>2.7663634171976517</v>
      </c>
    </row>
    <row r="257" spans="1:23">
      <c r="A257" s="29" t="s">
        <v>520</v>
      </c>
      <c r="B257" s="30" t="s">
        <v>521</v>
      </c>
      <c r="C257" s="31">
        <v>1295742489</v>
      </c>
      <c r="D257" s="22">
        <v>5673.53</v>
      </c>
      <c r="E257" s="23"/>
      <c r="F257" s="38">
        <v>59807203.340000004</v>
      </c>
      <c r="G257" s="38">
        <f t="shared" si="27"/>
        <v>10541.444804204792</v>
      </c>
      <c r="H257" s="23"/>
      <c r="I257" s="32">
        <v>0.28000000000000003</v>
      </c>
      <c r="J257" s="23"/>
      <c r="K257" s="24">
        <v>17995931</v>
      </c>
      <c r="L257" s="25">
        <f t="shared" si="28"/>
        <v>3171.9107857013182</v>
      </c>
      <c r="M257" s="27">
        <f t="shared" si="29"/>
        <v>13.888508830090544</v>
      </c>
      <c r="N257" s="23"/>
      <c r="O257" s="25">
        <v>7356200</v>
      </c>
      <c r="P257" s="26">
        <f t="shared" si="30"/>
        <v>8.2113005402881409</v>
      </c>
      <c r="Q257" s="23"/>
      <c r="R257" s="25">
        <v>1422595</v>
      </c>
      <c r="S257" s="25">
        <f t="shared" si="24"/>
        <v>1547.325033973558</v>
      </c>
      <c r="T257" s="27">
        <f t="shared" si="25"/>
        <v>1.0978994762284129</v>
      </c>
      <c r="U257" s="28">
        <f t="shared" si="26"/>
        <v>0.48782110800491513</v>
      </c>
      <c r="V257" s="23"/>
      <c r="W257" s="43">
        <f t="shared" si="31"/>
        <v>6.7751077660308168</v>
      </c>
    </row>
    <row r="258" spans="1:23">
      <c r="A258" s="29" t="s">
        <v>522</v>
      </c>
      <c r="B258" s="30" t="s">
        <v>523</v>
      </c>
      <c r="C258" s="31">
        <v>24347776884</v>
      </c>
      <c r="D258" s="22">
        <v>27226.45</v>
      </c>
      <c r="E258" s="23"/>
      <c r="F258" s="38">
        <v>248362205.19999999</v>
      </c>
      <c r="G258" s="38">
        <f t="shared" si="27"/>
        <v>9122.092861904508</v>
      </c>
      <c r="H258" s="23"/>
      <c r="I258" s="32">
        <v>0.35470000000000002</v>
      </c>
      <c r="J258" s="23"/>
      <c r="K258" s="24">
        <v>94450794</v>
      </c>
      <c r="L258" s="25">
        <f t="shared" si="28"/>
        <v>3469.0822343713558</v>
      </c>
      <c r="M258" s="27">
        <f t="shared" si="29"/>
        <v>3.8792368785861426</v>
      </c>
      <c r="N258" s="23"/>
      <c r="O258" s="25">
        <v>6428374</v>
      </c>
      <c r="P258" s="26">
        <f t="shared" si="30"/>
        <v>3.6152138414675314</v>
      </c>
      <c r="Q258" s="23"/>
      <c r="R258" s="25">
        <v>82000000</v>
      </c>
      <c r="S258" s="25">
        <f t="shared" si="24"/>
        <v>3247.8848325800827</v>
      </c>
      <c r="T258" s="27">
        <f t="shared" si="25"/>
        <v>3.3678639487568911</v>
      </c>
      <c r="U258" s="28">
        <f t="shared" si="26"/>
        <v>0.93623748679127039</v>
      </c>
      <c r="V258" s="23"/>
      <c r="W258" s="43">
        <f t="shared" si="31"/>
        <v>3.6318869858755027</v>
      </c>
    </row>
    <row r="259" spans="1:23">
      <c r="A259" s="29" t="s">
        <v>524</v>
      </c>
      <c r="B259" s="30" t="s">
        <v>525</v>
      </c>
      <c r="C259" s="31">
        <v>16868596</v>
      </c>
      <c r="D259" s="22">
        <v>182.05</v>
      </c>
      <c r="E259" s="23"/>
      <c r="F259" s="38">
        <v>2243895.31</v>
      </c>
      <c r="G259" s="38">
        <f t="shared" si="27"/>
        <v>12325.708926119198</v>
      </c>
      <c r="H259" s="23"/>
      <c r="I259" s="32">
        <v>0.28000000000000003</v>
      </c>
      <c r="J259" s="23"/>
      <c r="K259" s="24">
        <v>673985</v>
      </c>
      <c r="L259" s="25">
        <f t="shared" si="28"/>
        <v>3702.1971985718205</v>
      </c>
      <c r="M259" s="27">
        <f t="shared" si="29"/>
        <v>39.955014631923127</v>
      </c>
      <c r="N259" s="23"/>
      <c r="O259" s="25">
        <v>315621</v>
      </c>
      <c r="P259" s="26">
        <f t="shared" si="30"/>
        <v>21.244447374280586</v>
      </c>
      <c r="Q259" s="23"/>
      <c r="R259" s="25">
        <v>100000</v>
      </c>
      <c r="S259" s="25">
        <f t="shared" si="24"/>
        <v>2283.0046690469649</v>
      </c>
      <c r="T259" s="27">
        <f t="shared" si="25"/>
        <v>5.928175646627615</v>
      </c>
      <c r="U259" s="28">
        <f t="shared" si="26"/>
        <v>0.61666209188631793</v>
      </c>
      <c r="V259" s="23"/>
      <c r="W259" s="43">
        <f t="shared" si="31"/>
        <v>24.63874290427016</v>
      </c>
    </row>
    <row r="260" spans="1:23">
      <c r="A260" s="29" t="s">
        <v>526</v>
      </c>
      <c r="B260" s="30" t="s">
        <v>527</v>
      </c>
      <c r="C260" s="31">
        <v>5483178215</v>
      </c>
      <c r="D260" s="22">
        <v>7102.23</v>
      </c>
      <c r="E260" s="23"/>
      <c r="F260" s="38">
        <v>51705696.969999999</v>
      </c>
      <c r="G260" s="38">
        <f t="shared" si="27"/>
        <v>7280.2059310948816</v>
      </c>
      <c r="H260" s="23"/>
      <c r="I260" s="32">
        <v>0.28889999999999999</v>
      </c>
      <c r="J260" s="23"/>
      <c r="K260" s="24">
        <v>16064419</v>
      </c>
      <c r="L260" s="25">
        <f t="shared" si="28"/>
        <v>2261.883802692957</v>
      </c>
      <c r="M260" s="27">
        <f t="shared" si="29"/>
        <v>2.9297641568631745</v>
      </c>
      <c r="N260" s="23"/>
      <c r="O260" s="25">
        <v>838781</v>
      </c>
      <c r="P260" s="26">
        <f t="shared" si="30"/>
        <v>2.7767906500554989</v>
      </c>
      <c r="Q260" s="23"/>
      <c r="R260" s="25">
        <v>15225638</v>
      </c>
      <c r="S260" s="25">
        <f t="shared" si="24"/>
        <v>2261.883802692957</v>
      </c>
      <c r="T260" s="27">
        <f t="shared" si="25"/>
        <v>2.7767906500554989</v>
      </c>
      <c r="U260" s="28">
        <f t="shared" si="26"/>
        <v>1</v>
      </c>
      <c r="V260" s="23"/>
      <c r="W260" s="43">
        <f t="shared" si="31"/>
        <v>2.9297641568631745</v>
      </c>
    </row>
    <row r="261" spans="1:23">
      <c r="A261" s="29" t="s">
        <v>528</v>
      </c>
      <c r="B261" s="30" t="s">
        <v>529</v>
      </c>
      <c r="C261" s="31">
        <v>61150881</v>
      </c>
      <c r="D261" s="22">
        <v>199.38</v>
      </c>
      <c r="E261" s="23"/>
      <c r="F261" s="38">
        <v>2472450.0199999996</v>
      </c>
      <c r="G261" s="38">
        <f t="shared" si="27"/>
        <v>12400.692245962482</v>
      </c>
      <c r="H261" s="23"/>
      <c r="I261" s="32">
        <v>0.28139999999999998</v>
      </c>
      <c r="J261" s="23"/>
      <c r="K261" s="24">
        <v>746347</v>
      </c>
      <c r="L261" s="25">
        <f t="shared" si="28"/>
        <v>3743.3393519911729</v>
      </c>
      <c r="M261" s="27">
        <f t="shared" si="29"/>
        <v>12.205008133897532</v>
      </c>
      <c r="N261" s="23"/>
      <c r="O261" s="25">
        <v>293837</v>
      </c>
      <c r="P261" s="26">
        <f t="shared" si="30"/>
        <v>7.3998933882898594</v>
      </c>
      <c r="Q261" s="23"/>
      <c r="R261" s="25">
        <v>290000</v>
      </c>
      <c r="S261" s="25">
        <f t="shared" si="24"/>
        <v>2928.2626141037217</v>
      </c>
      <c r="T261" s="27">
        <f t="shared" si="25"/>
        <v>4.7423683070077116</v>
      </c>
      <c r="U261" s="28">
        <f t="shared" si="26"/>
        <v>0.78225945840205691</v>
      </c>
      <c r="V261" s="23"/>
      <c r="W261" s="43">
        <f t="shared" si="31"/>
        <v>9.5474830526153838</v>
      </c>
    </row>
    <row r="262" spans="1:23">
      <c r="A262" s="29" t="s">
        <v>530</v>
      </c>
      <c r="B262" s="30" t="s">
        <v>531</v>
      </c>
      <c r="C262" s="31">
        <v>1030170709</v>
      </c>
      <c r="D262" s="22">
        <v>1216.05</v>
      </c>
      <c r="E262" s="23"/>
      <c r="F262" s="38">
        <v>10038056.630000001</v>
      </c>
      <c r="G262" s="38">
        <f t="shared" si="27"/>
        <v>8254.641363430781</v>
      </c>
      <c r="H262" s="23"/>
      <c r="I262" s="32">
        <v>0.28000000000000003</v>
      </c>
      <c r="J262" s="23"/>
      <c r="K262" s="24">
        <v>3041439</v>
      </c>
      <c r="L262" s="25">
        <f t="shared" si="28"/>
        <v>2501.0805476748492</v>
      </c>
      <c r="M262" s="27">
        <f t="shared" si="29"/>
        <v>2.9523640824076276</v>
      </c>
      <c r="N262" s="23"/>
      <c r="O262" s="25">
        <v>215332</v>
      </c>
      <c r="P262" s="26">
        <f t="shared" si="30"/>
        <v>2.7433385314782814</v>
      </c>
      <c r="Q262" s="23"/>
      <c r="R262" s="25">
        <v>2746860</v>
      </c>
      <c r="S262" s="25">
        <f t="shared" si="24"/>
        <v>2435.9129969984788</v>
      </c>
      <c r="T262" s="27">
        <f t="shared" si="25"/>
        <v>2.6664124460172358</v>
      </c>
      <c r="U262" s="28">
        <f t="shared" si="26"/>
        <v>0.97394424152514647</v>
      </c>
      <c r="V262" s="23"/>
      <c r="W262" s="43">
        <f t="shared" si="31"/>
        <v>2.875437996946582</v>
      </c>
    </row>
    <row r="263" spans="1:23">
      <c r="A263" s="29" t="s">
        <v>532</v>
      </c>
      <c r="B263" s="30" t="s">
        <v>533</v>
      </c>
      <c r="C263" s="31">
        <v>220110806.19999999</v>
      </c>
      <c r="D263" s="22">
        <v>154.66999999999999</v>
      </c>
      <c r="E263" s="23"/>
      <c r="F263" s="38">
        <v>2461912.63</v>
      </c>
      <c r="G263" s="38">
        <f t="shared" si="27"/>
        <v>15917.195513027737</v>
      </c>
      <c r="H263" s="23"/>
      <c r="I263" s="32">
        <v>0.28000000000000003</v>
      </c>
      <c r="J263" s="23"/>
      <c r="K263" s="24">
        <v>739469</v>
      </c>
      <c r="L263" s="25">
        <f t="shared" si="28"/>
        <v>4780.9465313247565</v>
      </c>
      <c r="M263" s="27">
        <f t="shared" si="29"/>
        <v>3.3595306507945546</v>
      </c>
      <c r="N263" s="23"/>
      <c r="O263" s="25">
        <v>90893</v>
      </c>
      <c r="P263" s="26">
        <f t="shared" si="30"/>
        <v>2.946588635047215</v>
      </c>
      <c r="Q263" s="23"/>
      <c r="R263" s="25">
        <v>600000</v>
      </c>
      <c r="S263" s="25">
        <f t="shared" si="24"/>
        <v>4466.884334389345</v>
      </c>
      <c r="T263" s="27">
        <f t="shared" si="25"/>
        <v>2.7258997881949516</v>
      </c>
      <c r="U263" s="28">
        <f t="shared" si="26"/>
        <v>0.93430961947018742</v>
      </c>
      <c r="V263" s="23"/>
      <c r="W263" s="43">
        <f t="shared" si="31"/>
        <v>3.1388418039422912</v>
      </c>
    </row>
    <row r="264" spans="1:23">
      <c r="A264" s="29" t="s">
        <v>534</v>
      </c>
      <c r="B264" s="30" t="s">
        <v>535</v>
      </c>
      <c r="C264" s="31">
        <v>480955591</v>
      </c>
      <c r="D264" s="22">
        <v>848.41</v>
      </c>
      <c r="E264" s="23"/>
      <c r="F264" s="38">
        <v>7412937.3700000001</v>
      </c>
      <c r="G264" s="38">
        <f t="shared" si="27"/>
        <v>8737.4469537134173</v>
      </c>
      <c r="H264" s="23"/>
      <c r="I264" s="32">
        <v>0.28000000000000003</v>
      </c>
      <c r="J264" s="23"/>
      <c r="K264" s="24">
        <v>2232530</v>
      </c>
      <c r="L264" s="25">
        <f t="shared" si="28"/>
        <v>2631.4282009877302</v>
      </c>
      <c r="M264" s="27">
        <f t="shared" si="29"/>
        <v>4.6418630779572334</v>
      </c>
      <c r="N264" s="23"/>
      <c r="O264" s="25">
        <v>506912</v>
      </c>
      <c r="P264" s="26">
        <f t="shared" si="30"/>
        <v>3.5878946669735252</v>
      </c>
      <c r="Q264" s="23"/>
      <c r="R264" s="25">
        <v>995000</v>
      </c>
      <c r="S264" s="25">
        <f t="shared" ref="S264:S273" si="32">(O264+R264)/D264</f>
        <v>1770.2667342440566</v>
      </c>
      <c r="T264" s="27">
        <f t="shared" ref="T264:T273" si="33">R264/C264*1000</f>
        <v>2.0687980732923843</v>
      </c>
      <c r="U264" s="28">
        <f t="shared" ref="U264:U273" si="34">(O264+R264)/K264</f>
        <v>0.67273989599243911</v>
      </c>
      <c r="V264" s="23"/>
      <c r="W264" s="43">
        <f t="shared" si="31"/>
        <v>3.1227664842760916</v>
      </c>
    </row>
    <row r="265" spans="1:23">
      <c r="A265" s="29" t="s">
        <v>536</v>
      </c>
      <c r="B265" s="30" t="s">
        <v>537</v>
      </c>
      <c r="C265" s="31">
        <v>550452497</v>
      </c>
      <c r="D265" s="22">
        <v>997.51</v>
      </c>
      <c r="E265" s="23"/>
      <c r="F265" s="38">
        <v>9645188.7400000002</v>
      </c>
      <c r="G265" s="38">
        <f t="shared" ref="G265:G303" si="35">F265/D265</f>
        <v>9669.265210373831</v>
      </c>
      <c r="H265" s="23"/>
      <c r="I265" s="32">
        <v>0.28000000000000003</v>
      </c>
      <c r="J265" s="23"/>
      <c r="K265" s="24">
        <v>2897064</v>
      </c>
      <c r="L265" s="25">
        <f t="shared" ref="L265:L303" si="36">K265/D265</f>
        <v>2904.2956962837466</v>
      </c>
      <c r="M265" s="27">
        <f t="shared" ref="M265:M303" si="37">K265/C265*1000</f>
        <v>5.2630590573921952</v>
      </c>
      <c r="N265" s="23"/>
      <c r="O265" s="25">
        <v>751233</v>
      </c>
      <c r="P265" s="26">
        <f t="shared" ref="P265:P303" si="38">(K265-O265)/C265*1000</f>
        <v>3.8983036895915837</v>
      </c>
      <c r="Q265" s="23"/>
      <c r="R265" s="25">
        <v>974801</v>
      </c>
      <c r="S265" s="25">
        <f t="shared" si="32"/>
        <v>1730.3425529568626</v>
      </c>
      <c r="T265" s="27">
        <f t="shared" si="33"/>
        <v>1.7709084894931451</v>
      </c>
      <c r="U265" s="28">
        <f t="shared" si="34"/>
        <v>0.59578732123280675</v>
      </c>
      <c r="V265" s="23"/>
      <c r="W265" s="43">
        <f t="shared" ref="W265:W303" si="39">(R265+O265)/C265*1000</f>
        <v>3.1356638572937565</v>
      </c>
    </row>
    <row r="266" spans="1:23">
      <c r="A266" s="29" t="s">
        <v>538</v>
      </c>
      <c r="B266" s="30" t="s">
        <v>539</v>
      </c>
      <c r="C266" s="31">
        <v>596778694</v>
      </c>
      <c r="D266" s="22">
        <v>3416.0699999999997</v>
      </c>
      <c r="E266" s="23"/>
      <c r="F266" s="38">
        <v>32786185.079999998</v>
      </c>
      <c r="G266" s="38">
        <f t="shared" si="35"/>
        <v>9597.6326831710121</v>
      </c>
      <c r="H266" s="23"/>
      <c r="I266" s="32">
        <v>0.28000000000000003</v>
      </c>
      <c r="J266" s="23"/>
      <c r="K266" s="24">
        <v>9886487</v>
      </c>
      <c r="L266" s="25">
        <f t="shared" si="36"/>
        <v>2894.1113618866125</v>
      </c>
      <c r="M266" s="27">
        <f t="shared" si="37"/>
        <v>16.566420851478991</v>
      </c>
      <c r="N266" s="23"/>
      <c r="O266" s="25">
        <v>4187106</v>
      </c>
      <c r="P266" s="26">
        <f t="shared" si="38"/>
        <v>9.5502420868932685</v>
      </c>
      <c r="Q266" s="23"/>
      <c r="R266" s="25">
        <v>1091000</v>
      </c>
      <c r="S266" s="25">
        <f t="shared" si="32"/>
        <v>1545.0813361552896</v>
      </c>
      <c r="T266" s="27">
        <f t="shared" si="33"/>
        <v>1.8281483755517585</v>
      </c>
      <c r="U266" s="28">
        <f t="shared" si="34"/>
        <v>0.53387072678090808</v>
      </c>
      <c r="V266" s="23"/>
      <c r="W266" s="43">
        <f t="shared" si="39"/>
        <v>8.8443271401374783</v>
      </c>
    </row>
    <row r="267" spans="1:23">
      <c r="A267" s="29" t="s">
        <v>540</v>
      </c>
      <c r="B267" s="30" t="s">
        <v>541</v>
      </c>
      <c r="C267" s="31">
        <v>263519576</v>
      </c>
      <c r="D267" s="22">
        <v>290.08999999999997</v>
      </c>
      <c r="E267" s="23"/>
      <c r="F267" s="38">
        <v>2897387.94</v>
      </c>
      <c r="G267" s="38">
        <f t="shared" si="35"/>
        <v>9987.8932055568966</v>
      </c>
      <c r="H267" s="23"/>
      <c r="I267" s="32">
        <v>0.28000000000000003</v>
      </c>
      <c r="J267" s="23"/>
      <c r="K267" s="24">
        <v>869820</v>
      </c>
      <c r="L267" s="25">
        <f t="shared" si="36"/>
        <v>2998.4487572822231</v>
      </c>
      <c r="M267" s="27">
        <f t="shared" si="37"/>
        <v>3.3007794456985615</v>
      </c>
      <c r="N267" s="23"/>
      <c r="O267" s="25">
        <v>100952</v>
      </c>
      <c r="P267" s="26">
        <f t="shared" si="38"/>
        <v>2.9176883617936604</v>
      </c>
      <c r="Q267" s="23"/>
      <c r="R267" s="25">
        <v>676546</v>
      </c>
      <c r="S267" s="25">
        <f t="shared" si="32"/>
        <v>2680.1958013030439</v>
      </c>
      <c r="T267" s="27">
        <f t="shared" si="33"/>
        <v>2.5673462680434791</v>
      </c>
      <c r="U267" s="28">
        <f t="shared" si="34"/>
        <v>0.8938607987859557</v>
      </c>
      <c r="V267" s="23"/>
      <c r="W267" s="43">
        <f t="shared" si="39"/>
        <v>2.9504373519483802</v>
      </c>
    </row>
    <row r="268" spans="1:23">
      <c r="A268" s="29" t="s">
        <v>542</v>
      </c>
      <c r="B268" s="30" t="s">
        <v>543</v>
      </c>
      <c r="C268" s="31">
        <v>409113192</v>
      </c>
      <c r="D268" s="22">
        <v>604.57000000000005</v>
      </c>
      <c r="E268" s="23"/>
      <c r="F268" s="38">
        <v>5476943.54</v>
      </c>
      <c r="G268" s="38">
        <f t="shared" si="35"/>
        <v>9059.2380369518833</v>
      </c>
      <c r="H268" s="23"/>
      <c r="I268" s="32">
        <v>0.35189999999999999</v>
      </c>
      <c r="J268" s="23"/>
      <c r="K268" s="24">
        <v>2072243</v>
      </c>
      <c r="L268" s="25">
        <f t="shared" si="36"/>
        <v>3427.631208958433</v>
      </c>
      <c r="M268" s="27">
        <f t="shared" si="37"/>
        <v>5.0652069904409247</v>
      </c>
      <c r="N268" s="23"/>
      <c r="O268" s="25">
        <v>306039</v>
      </c>
      <c r="P268" s="26">
        <f t="shared" si="38"/>
        <v>4.3171524031422575</v>
      </c>
      <c r="Q268" s="23"/>
      <c r="R268" s="25">
        <v>1055000</v>
      </c>
      <c r="S268" s="25">
        <f t="shared" si="32"/>
        <v>2251.251302578692</v>
      </c>
      <c r="T268" s="27">
        <f t="shared" si="33"/>
        <v>2.5787484261812805</v>
      </c>
      <c r="U268" s="28">
        <f t="shared" si="34"/>
        <v>0.65679507663917791</v>
      </c>
      <c r="V268" s="23"/>
      <c r="W268" s="43">
        <f t="shared" si="39"/>
        <v>3.3268030134799464</v>
      </c>
    </row>
    <row r="269" spans="1:23">
      <c r="A269" s="29" t="s">
        <v>544</v>
      </c>
      <c r="B269" s="30" t="s">
        <v>545</v>
      </c>
      <c r="C269" s="31">
        <v>193966990</v>
      </c>
      <c r="D269" s="22">
        <v>171.62</v>
      </c>
      <c r="E269" s="23"/>
      <c r="F269" s="38">
        <v>2137441.98</v>
      </c>
      <c r="G269" s="38">
        <f t="shared" si="35"/>
        <v>12454.504020510429</v>
      </c>
      <c r="H269" s="23"/>
      <c r="I269" s="32">
        <v>0.28000000000000003</v>
      </c>
      <c r="J269" s="23"/>
      <c r="K269" s="24">
        <v>642010</v>
      </c>
      <c r="L269" s="25">
        <f t="shared" si="36"/>
        <v>3740.881016198578</v>
      </c>
      <c r="M269" s="27">
        <f t="shared" si="37"/>
        <v>3.3098930905717516</v>
      </c>
      <c r="N269" s="23"/>
      <c r="O269" s="25">
        <v>75257</v>
      </c>
      <c r="P269" s="26">
        <f t="shared" si="38"/>
        <v>2.9219043920823848</v>
      </c>
      <c r="Q269" s="23"/>
      <c r="R269" s="25">
        <v>412000</v>
      </c>
      <c r="S269" s="25">
        <f t="shared" si="32"/>
        <v>2839.1621023190769</v>
      </c>
      <c r="T269" s="27">
        <f t="shared" si="33"/>
        <v>2.1240727610404222</v>
      </c>
      <c r="U269" s="28">
        <f t="shared" si="34"/>
        <v>0.75895546798336477</v>
      </c>
      <c r="V269" s="23"/>
      <c r="W269" s="43">
        <f t="shared" si="39"/>
        <v>2.512061459529789</v>
      </c>
    </row>
    <row r="270" spans="1:23">
      <c r="A270" s="29" t="s">
        <v>546</v>
      </c>
      <c r="B270" s="30" t="s">
        <v>547</v>
      </c>
      <c r="C270" s="31">
        <v>3560460762</v>
      </c>
      <c r="D270" s="22">
        <v>2773.2599999999998</v>
      </c>
      <c r="E270" s="23"/>
      <c r="F270" s="38">
        <v>23680467.629999999</v>
      </c>
      <c r="G270" s="38">
        <f t="shared" si="35"/>
        <v>8538.8559421042391</v>
      </c>
      <c r="H270" s="23"/>
      <c r="I270" s="32">
        <v>0.37540000000000001</v>
      </c>
      <c r="J270" s="23"/>
      <c r="K270" s="24">
        <v>9577329</v>
      </c>
      <c r="L270" s="25">
        <f t="shared" si="36"/>
        <v>3453.4551394387836</v>
      </c>
      <c r="M270" s="27">
        <f t="shared" si="37"/>
        <v>2.6899128062908844</v>
      </c>
      <c r="N270" s="23"/>
      <c r="O270" s="25">
        <v>0</v>
      </c>
      <c r="P270" s="26">
        <f t="shared" si="38"/>
        <v>2.6899128062908844</v>
      </c>
      <c r="Q270" s="23"/>
      <c r="R270" s="25">
        <v>9416543</v>
      </c>
      <c r="S270" s="25">
        <f t="shared" si="32"/>
        <v>3395.4778852325426</v>
      </c>
      <c r="T270" s="27">
        <f t="shared" si="33"/>
        <v>2.6447540443362425</v>
      </c>
      <c r="U270" s="28">
        <f t="shared" si="34"/>
        <v>0.98321181197805774</v>
      </c>
      <c r="V270" s="23"/>
      <c r="W270" s="43">
        <f t="shared" si="39"/>
        <v>2.6447540443362425</v>
      </c>
    </row>
    <row r="271" spans="1:23">
      <c r="A271" s="29" t="s">
        <v>548</v>
      </c>
      <c r="B271" s="30" t="s">
        <v>549</v>
      </c>
      <c r="C271" s="31">
        <v>5114049770</v>
      </c>
      <c r="D271" s="22">
        <v>6159.13</v>
      </c>
      <c r="E271" s="23"/>
      <c r="F271" s="38">
        <v>50508371.32</v>
      </c>
      <c r="G271" s="38">
        <f t="shared" si="35"/>
        <v>8200.5691258343304</v>
      </c>
      <c r="H271" s="23"/>
      <c r="I271" s="32">
        <v>0.28000000000000003</v>
      </c>
      <c r="J271" s="23"/>
      <c r="K271" s="24">
        <v>14583160</v>
      </c>
      <c r="L271" s="25">
        <f t="shared" si="36"/>
        <v>2367.7305073930897</v>
      </c>
      <c r="M271" s="27">
        <f t="shared" si="37"/>
        <v>2.8515874220754798</v>
      </c>
      <c r="N271" s="23"/>
      <c r="O271" s="25">
        <v>813016</v>
      </c>
      <c r="P271" s="26">
        <f t="shared" si="38"/>
        <v>2.6926104788377923</v>
      </c>
      <c r="Q271" s="23"/>
      <c r="R271" s="25">
        <v>11700000</v>
      </c>
      <c r="S271" s="25">
        <f t="shared" si="32"/>
        <v>2031.6206996767401</v>
      </c>
      <c r="T271" s="27">
        <f t="shared" si="33"/>
        <v>2.2878150440839375</v>
      </c>
      <c r="U271" s="28">
        <f t="shared" si="34"/>
        <v>0.85804558134176678</v>
      </c>
      <c r="V271" s="23"/>
      <c r="W271" s="43">
        <f t="shared" si="39"/>
        <v>2.4467919873216255</v>
      </c>
    </row>
    <row r="272" spans="1:23">
      <c r="A272" s="29" t="s">
        <v>550</v>
      </c>
      <c r="B272" s="30" t="s">
        <v>551</v>
      </c>
      <c r="C272" s="31">
        <v>377661180</v>
      </c>
      <c r="D272" s="22">
        <v>735.27</v>
      </c>
      <c r="E272" s="23"/>
      <c r="F272" s="38">
        <v>5619717.1699999999</v>
      </c>
      <c r="G272" s="38">
        <f t="shared" si="35"/>
        <v>7643.0660437662355</v>
      </c>
      <c r="H272" s="23"/>
      <c r="I272" s="32">
        <v>0.28000000000000003</v>
      </c>
      <c r="J272" s="23"/>
      <c r="K272" s="24">
        <v>2167135</v>
      </c>
      <c r="L272" s="25">
        <f t="shared" si="36"/>
        <v>2947.400274729011</v>
      </c>
      <c r="M272" s="27">
        <f t="shared" si="37"/>
        <v>5.7383049007049118</v>
      </c>
      <c r="N272" s="23"/>
      <c r="O272" s="25">
        <v>605046</v>
      </c>
      <c r="P272" s="26">
        <f t="shared" si="38"/>
        <v>4.1362180778019066</v>
      </c>
      <c r="Q272" s="23"/>
      <c r="R272" s="25">
        <v>982130</v>
      </c>
      <c r="S272" s="25">
        <f t="shared" si="32"/>
        <v>2158.6301630693488</v>
      </c>
      <c r="T272" s="27">
        <f t="shared" si="33"/>
        <v>2.6005585217945888</v>
      </c>
      <c r="U272" s="28">
        <f t="shared" si="34"/>
        <v>0.73238446151254999</v>
      </c>
      <c r="V272" s="23"/>
      <c r="W272" s="43">
        <f t="shared" si="39"/>
        <v>4.2026453446975935</v>
      </c>
    </row>
    <row r="273" spans="1:23">
      <c r="A273" s="29" t="s">
        <v>552</v>
      </c>
      <c r="B273" s="30" t="s">
        <v>553</v>
      </c>
      <c r="C273" s="31">
        <v>3389073667</v>
      </c>
      <c r="D273" s="22">
        <v>5363.4599999999991</v>
      </c>
      <c r="E273" s="23"/>
      <c r="F273" s="38">
        <v>41041953.659999996</v>
      </c>
      <c r="G273" s="38">
        <f t="shared" si="35"/>
        <v>7652.1412782047419</v>
      </c>
      <c r="H273" s="23"/>
      <c r="I273" s="32">
        <v>0.32290000000000002</v>
      </c>
      <c r="J273" s="23"/>
      <c r="K273" s="24">
        <v>14218255</v>
      </c>
      <c r="L273" s="25">
        <f t="shared" si="36"/>
        <v>2650.948268468489</v>
      </c>
      <c r="M273" s="27">
        <f t="shared" si="37"/>
        <v>4.1953219071174583</v>
      </c>
      <c r="N273" s="23"/>
      <c r="O273" s="25">
        <v>1870737</v>
      </c>
      <c r="P273" s="26">
        <f t="shared" si="38"/>
        <v>3.6433312501377388</v>
      </c>
      <c r="Q273" s="23"/>
      <c r="R273" s="25">
        <v>12210000</v>
      </c>
      <c r="S273" s="25">
        <f t="shared" si="32"/>
        <v>2625.3084762448125</v>
      </c>
      <c r="T273" s="27">
        <f t="shared" si="33"/>
        <v>3.6027543806116977</v>
      </c>
      <c r="U273" s="28">
        <f t="shared" si="34"/>
        <v>0.99032806768481785</v>
      </c>
      <c r="V273" s="23"/>
      <c r="W273" s="43">
        <f t="shared" si="39"/>
        <v>4.1547450375914181</v>
      </c>
    </row>
    <row r="274" spans="1:23">
      <c r="A274" s="29" t="s">
        <v>554</v>
      </c>
      <c r="B274" s="30" t="s">
        <v>555</v>
      </c>
      <c r="C274" s="31">
        <v>0</v>
      </c>
      <c r="D274" s="22">
        <v>0</v>
      </c>
      <c r="E274" s="23"/>
      <c r="F274" s="38">
        <v>0</v>
      </c>
      <c r="G274" s="38" t="e">
        <f t="shared" si="35"/>
        <v>#DIV/0!</v>
      </c>
      <c r="H274" s="23"/>
      <c r="I274" s="32">
        <v>0.31290000000000001</v>
      </c>
      <c r="J274" s="23"/>
      <c r="K274" s="24">
        <v>0</v>
      </c>
      <c r="L274" s="25"/>
      <c r="M274" s="27" t="e">
        <f t="shared" si="37"/>
        <v>#DIV/0!</v>
      </c>
      <c r="N274" s="23"/>
      <c r="O274" s="25">
        <v>0</v>
      </c>
      <c r="P274" s="26"/>
      <c r="Q274" s="23"/>
      <c r="R274" s="25">
        <v>0</v>
      </c>
      <c r="S274" s="25"/>
      <c r="T274" s="27"/>
      <c r="U274" s="28"/>
      <c r="V274" s="23"/>
      <c r="W274" s="43" t="e">
        <f t="shared" si="39"/>
        <v>#DIV/0!</v>
      </c>
    </row>
    <row r="275" spans="1:23">
      <c r="A275" s="29" t="s">
        <v>556</v>
      </c>
      <c r="B275" s="30" t="s">
        <v>557</v>
      </c>
      <c r="C275" s="31">
        <v>133101449</v>
      </c>
      <c r="D275" s="22">
        <v>1058.94</v>
      </c>
      <c r="E275" s="23"/>
      <c r="F275" s="38">
        <v>6984498.1600000001</v>
      </c>
      <c r="G275" s="38">
        <f t="shared" si="35"/>
        <v>6595.7449524996691</v>
      </c>
      <c r="H275" s="23"/>
      <c r="I275" s="32">
        <v>0.30909999999999999</v>
      </c>
      <c r="J275" s="23"/>
      <c r="K275" s="24">
        <v>2499665</v>
      </c>
      <c r="L275" s="25">
        <f t="shared" si="36"/>
        <v>2360.535063365252</v>
      </c>
      <c r="M275" s="27">
        <f t="shared" si="37"/>
        <v>18.780148666901439</v>
      </c>
      <c r="N275" s="23"/>
      <c r="O275" s="25">
        <v>963527</v>
      </c>
      <c r="P275" s="26">
        <f t="shared" si="38"/>
        <v>11.541106513423458</v>
      </c>
      <c r="Q275" s="23"/>
      <c r="R275" s="25">
        <v>152000</v>
      </c>
      <c r="S275" s="25">
        <f t="shared" ref="S275:S303" si="40">(O275+R275)/D275</f>
        <v>1053.4373996638146</v>
      </c>
      <c r="T275" s="27">
        <f t="shared" ref="T275:T303" si="41">R275/C275*1000</f>
        <v>1.1419860650803282</v>
      </c>
      <c r="U275" s="28">
        <f t="shared" ref="U275:U303" si="42">(O275+R275)/K275</f>
        <v>0.44627060026043491</v>
      </c>
      <c r="V275" s="23"/>
      <c r="W275" s="43">
        <f t="shared" si="39"/>
        <v>8.3810282185583134</v>
      </c>
    </row>
    <row r="276" spans="1:23">
      <c r="A276" s="29" t="s">
        <v>558</v>
      </c>
      <c r="B276" s="30" t="s">
        <v>559</v>
      </c>
      <c r="C276" s="31">
        <v>14416011248</v>
      </c>
      <c r="D276" s="22">
        <v>21438.300000000003</v>
      </c>
      <c r="E276" s="23"/>
      <c r="F276" s="38">
        <v>176379044.91</v>
      </c>
      <c r="G276" s="38">
        <f t="shared" si="35"/>
        <v>8227.2869075439739</v>
      </c>
      <c r="H276" s="23"/>
      <c r="I276" s="32">
        <v>0.28000000000000003</v>
      </c>
      <c r="J276" s="23"/>
      <c r="K276" s="24">
        <v>53148130</v>
      </c>
      <c r="L276" s="25">
        <f t="shared" si="36"/>
        <v>2479.1205459388102</v>
      </c>
      <c r="M276" s="27">
        <f t="shared" si="37"/>
        <v>3.686743100132742</v>
      </c>
      <c r="N276" s="23"/>
      <c r="O276" s="25">
        <v>8305296</v>
      </c>
      <c r="P276" s="26">
        <f t="shared" si="38"/>
        <v>3.1106270124630524</v>
      </c>
      <c r="Q276" s="23"/>
      <c r="R276" s="25">
        <v>39000000</v>
      </c>
      <c r="S276" s="25">
        <f t="shared" si="40"/>
        <v>2206.5786932732535</v>
      </c>
      <c r="T276" s="27">
        <f t="shared" si="41"/>
        <v>2.7053253031701576</v>
      </c>
      <c r="U276" s="28">
        <f t="shared" si="42"/>
        <v>0.89006510671212702</v>
      </c>
      <c r="V276" s="23"/>
      <c r="W276" s="43">
        <f t="shared" si="39"/>
        <v>3.2814413908398472</v>
      </c>
    </row>
    <row r="277" spans="1:23">
      <c r="A277" s="29" t="s">
        <v>560</v>
      </c>
      <c r="B277" s="30" t="s">
        <v>561</v>
      </c>
      <c r="C277" s="31">
        <v>3031286820</v>
      </c>
      <c r="D277" s="22">
        <v>1487.42</v>
      </c>
      <c r="E277" s="23"/>
      <c r="F277" s="38">
        <v>11068481.52</v>
      </c>
      <c r="G277" s="38">
        <f t="shared" si="35"/>
        <v>7441.3961893748901</v>
      </c>
      <c r="H277" s="23"/>
      <c r="I277" s="32">
        <v>0.2888</v>
      </c>
      <c r="J277" s="23"/>
      <c r="K277" s="24">
        <v>3445941</v>
      </c>
      <c r="L277" s="25">
        <f t="shared" si="36"/>
        <v>2316.7235884955157</v>
      </c>
      <c r="M277" s="27">
        <f t="shared" si="37"/>
        <v>1.1367914699672002</v>
      </c>
      <c r="N277" s="23"/>
      <c r="O277" s="25">
        <v>0</v>
      </c>
      <c r="P277" s="26">
        <f t="shared" si="38"/>
        <v>1.1367914699672002</v>
      </c>
      <c r="Q277" s="23"/>
      <c r="R277" s="25">
        <v>3445941</v>
      </c>
      <c r="S277" s="25">
        <f t="shared" si="40"/>
        <v>2316.7235884955157</v>
      </c>
      <c r="T277" s="27">
        <f t="shared" si="41"/>
        <v>1.1367914699672002</v>
      </c>
      <c r="U277" s="28">
        <f t="shared" si="42"/>
        <v>1</v>
      </c>
      <c r="V277" s="23"/>
      <c r="W277" s="43">
        <f t="shared" si="39"/>
        <v>1.1367914699672002</v>
      </c>
    </row>
    <row r="278" spans="1:23">
      <c r="A278" s="29" t="s">
        <v>562</v>
      </c>
      <c r="B278" s="30" t="s">
        <v>563</v>
      </c>
      <c r="C278" s="31">
        <v>432674144.5</v>
      </c>
      <c r="D278" s="22">
        <v>448.39</v>
      </c>
      <c r="E278" s="23"/>
      <c r="F278" s="38">
        <v>4420124.97</v>
      </c>
      <c r="G278" s="38">
        <f t="shared" si="35"/>
        <v>9857.7688396262183</v>
      </c>
      <c r="H278" s="23"/>
      <c r="I278" s="32">
        <v>0.28000000000000003</v>
      </c>
      <c r="J278" s="23"/>
      <c r="K278" s="24">
        <v>1327645</v>
      </c>
      <c r="L278" s="25">
        <f t="shared" si="36"/>
        <v>2960.9157206895784</v>
      </c>
      <c r="M278" s="27">
        <f t="shared" si="37"/>
        <v>3.0684639164982506</v>
      </c>
      <c r="N278" s="23"/>
      <c r="O278" s="25">
        <v>115542</v>
      </c>
      <c r="P278" s="26">
        <f t="shared" si="38"/>
        <v>2.8014223068510629</v>
      </c>
      <c r="Q278" s="23"/>
      <c r="R278" s="25">
        <v>927000</v>
      </c>
      <c r="S278" s="25">
        <f t="shared" si="40"/>
        <v>2325.0786145988982</v>
      </c>
      <c r="T278" s="27">
        <f t="shared" si="41"/>
        <v>2.1424899356333045</v>
      </c>
      <c r="U278" s="28">
        <f t="shared" si="42"/>
        <v>0.78525660097390493</v>
      </c>
      <c r="V278" s="23"/>
      <c r="W278" s="43">
        <f t="shared" si="39"/>
        <v>2.4095315452804922</v>
      </c>
    </row>
    <row r="279" spans="1:23">
      <c r="A279" s="29" t="s">
        <v>564</v>
      </c>
      <c r="B279" s="30" t="s">
        <v>565</v>
      </c>
      <c r="C279" s="31">
        <v>465868729</v>
      </c>
      <c r="D279" s="22">
        <v>1833.15</v>
      </c>
      <c r="E279" s="23"/>
      <c r="F279" s="38">
        <v>18438545.57</v>
      </c>
      <c r="G279" s="38">
        <f t="shared" si="35"/>
        <v>10058.394332160489</v>
      </c>
      <c r="H279" s="23"/>
      <c r="I279" s="32">
        <v>0.37690000000000001</v>
      </c>
      <c r="J279" s="23"/>
      <c r="K279" s="24">
        <v>7455976</v>
      </c>
      <c r="L279" s="25">
        <f t="shared" si="36"/>
        <v>4067.302730273027</v>
      </c>
      <c r="M279" s="27">
        <f t="shared" si="37"/>
        <v>16.004456912153039</v>
      </c>
      <c r="N279" s="23"/>
      <c r="O279" s="25">
        <v>2179289</v>
      </c>
      <c r="P279" s="26">
        <f t="shared" si="38"/>
        <v>11.32655332184788</v>
      </c>
      <c r="Q279" s="23"/>
      <c r="R279" s="25">
        <v>1221000</v>
      </c>
      <c r="S279" s="25">
        <f t="shared" si="40"/>
        <v>1854.8885797670675</v>
      </c>
      <c r="T279" s="27">
        <f t="shared" si="41"/>
        <v>2.6209099774112548</v>
      </c>
      <c r="U279" s="28">
        <f t="shared" si="42"/>
        <v>0.45604881238888106</v>
      </c>
      <c r="V279" s="23"/>
      <c r="W279" s="43">
        <f t="shared" si="39"/>
        <v>7.2988135677164117</v>
      </c>
    </row>
    <row r="280" spans="1:23">
      <c r="A280" s="29" t="s">
        <v>566</v>
      </c>
      <c r="B280" s="30" t="s">
        <v>567</v>
      </c>
      <c r="C280" s="31">
        <v>134516631</v>
      </c>
      <c r="D280" s="22">
        <v>317.03000000000003</v>
      </c>
      <c r="E280" s="23"/>
      <c r="F280" s="38">
        <v>3232217.02</v>
      </c>
      <c r="G280" s="38">
        <f t="shared" si="35"/>
        <v>10195.303346686433</v>
      </c>
      <c r="H280" s="23"/>
      <c r="I280" s="32">
        <v>0.28000000000000003</v>
      </c>
      <c r="J280" s="23"/>
      <c r="K280" s="24">
        <v>927784</v>
      </c>
      <c r="L280" s="25">
        <f t="shared" si="36"/>
        <v>2926.4864523862093</v>
      </c>
      <c r="M280" s="27">
        <f t="shared" si="37"/>
        <v>6.8971694659822393</v>
      </c>
      <c r="N280" s="23"/>
      <c r="O280" s="25">
        <v>293480</v>
      </c>
      <c r="P280" s="26">
        <f t="shared" si="38"/>
        <v>4.7154318041164736</v>
      </c>
      <c r="Q280" s="23"/>
      <c r="R280" s="25">
        <v>410000</v>
      </c>
      <c r="S280" s="25">
        <f t="shared" si="40"/>
        <v>2218.9698135823105</v>
      </c>
      <c r="T280" s="27">
        <f t="shared" si="41"/>
        <v>3.0479502567976144</v>
      </c>
      <c r="U280" s="28">
        <f t="shared" si="42"/>
        <v>0.75823683098652273</v>
      </c>
      <c r="V280" s="23"/>
      <c r="W280" s="43">
        <f t="shared" si="39"/>
        <v>5.2296879186633811</v>
      </c>
    </row>
    <row r="281" spans="1:23">
      <c r="A281" s="29" t="s">
        <v>568</v>
      </c>
      <c r="B281" s="30" t="s">
        <v>569</v>
      </c>
      <c r="C281" s="31">
        <v>3260219225</v>
      </c>
      <c r="D281" s="22">
        <v>5456.62</v>
      </c>
      <c r="E281" s="23"/>
      <c r="F281" s="38">
        <v>51188609.379999995</v>
      </c>
      <c r="G281" s="38">
        <f t="shared" si="35"/>
        <v>9381.0104753492087</v>
      </c>
      <c r="H281" s="23"/>
      <c r="I281" s="32">
        <v>0.28000000000000003</v>
      </c>
      <c r="J281" s="23"/>
      <c r="K281" s="24">
        <v>14234362</v>
      </c>
      <c r="L281" s="25">
        <f t="shared" si="36"/>
        <v>2608.6408802518777</v>
      </c>
      <c r="M281" s="27">
        <f t="shared" si="37"/>
        <v>4.366075106498398</v>
      </c>
      <c r="N281" s="23"/>
      <c r="O281" s="25">
        <v>2986412</v>
      </c>
      <c r="P281" s="26">
        <f t="shared" si="38"/>
        <v>3.4500594051309541</v>
      </c>
      <c r="Q281" s="23"/>
      <c r="R281" s="25">
        <v>9378000</v>
      </c>
      <c r="S281" s="25">
        <f t="shared" si="40"/>
        <v>2265.9470514714239</v>
      </c>
      <c r="T281" s="27">
        <f t="shared" si="41"/>
        <v>2.8764936811879576</v>
      </c>
      <c r="U281" s="28">
        <f t="shared" si="42"/>
        <v>0.86863127409574103</v>
      </c>
      <c r="V281" s="23"/>
      <c r="W281" s="43">
        <f t="shared" si="39"/>
        <v>3.7925093825554019</v>
      </c>
    </row>
    <row r="282" spans="1:23">
      <c r="A282" s="29" t="s">
        <v>570</v>
      </c>
      <c r="B282" s="30" t="s">
        <v>571</v>
      </c>
      <c r="C282" s="31">
        <v>600949093</v>
      </c>
      <c r="D282" s="22">
        <v>3169.07</v>
      </c>
      <c r="E282" s="23"/>
      <c r="F282" s="38">
        <v>30838466.719999999</v>
      </c>
      <c r="G282" s="38">
        <f t="shared" si="35"/>
        <v>9731.0777988495047</v>
      </c>
      <c r="H282" s="23"/>
      <c r="I282" s="32">
        <v>0.28000000000000003</v>
      </c>
      <c r="J282" s="23"/>
      <c r="K282" s="24">
        <v>9339669</v>
      </c>
      <c r="L282" s="25">
        <f t="shared" si="36"/>
        <v>2947.1324394854009</v>
      </c>
      <c r="M282" s="27">
        <f t="shared" si="37"/>
        <v>15.541531069421216</v>
      </c>
      <c r="N282" s="23"/>
      <c r="O282" s="25">
        <v>3908455</v>
      </c>
      <c r="P282" s="26">
        <f t="shared" si="38"/>
        <v>9.0377272605351955</v>
      </c>
      <c r="Q282" s="23"/>
      <c r="R282" s="25">
        <v>620000</v>
      </c>
      <c r="S282" s="25">
        <f t="shared" si="40"/>
        <v>1428.9539202352739</v>
      </c>
      <c r="T282" s="27">
        <f t="shared" si="41"/>
        <v>1.0317013657594454</v>
      </c>
      <c r="U282" s="28">
        <f t="shared" si="42"/>
        <v>0.48486247210688088</v>
      </c>
      <c r="V282" s="23"/>
      <c r="W282" s="43">
        <f t="shared" si="39"/>
        <v>7.5355051746454667</v>
      </c>
    </row>
    <row r="283" spans="1:23">
      <c r="A283" s="29" t="s">
        <v>572</v>
      </c>
      <c r="B283" s="30" t="s">
        <v>573</v>
      </c>
      <c r="C283" s="31">
        <v>329068149</v>
      </c>
      <c r="D283" s="22">
        <v>906.65</v>
      </c>
      <c r="E283" s="23"/>
      <c r="F283" s="38">
        <v>8763830.0899999999</v>
      </c>
      <c r="G283" s="38">
        <f t="shared" si="35"/>
        <v>9666.1667567418517</v>
      </c>
      <c r="H283" s="23"/>
      <c r="I283" s="32">
        <v>0.28000000000000003</v>
      </c>
      <c r="J283" s="23"/>
      <c r="K283" s="24">
        <v>2632336</v>
      </c>
      <c r="L283" s="25">
        <f t="shared" si="36"/>
        <v>2903.3651353885184</v>
      </c>
      <c r="M283" s="27">
        <f t="shared" si="37"/>
        <v>7.9993642897356194</v>
      </c>
      <c r="N283" s="23"/>
      <c r="O283" s="25">
        <v>899272</v>
      </c>
      <c r="P283" s="26">
        <f t="shared" si="38"/>
        <v>5.2665808139334693</v>
      </c>
      <c r="Q283" s="23"/>
      <c r="R283" s="25">
        <v>927000</v>
      </c>
      <c r="S283" s="25">
        <f t="shared" si="40"/>
        <v>2014.3076159488226</v>
      </c>
      <c r="T283" s="27">
        <f t="shared" si="41"/>
        <v>2.817045657007661</v>
      </c>
      <c r="U283" s="28">
        <f t="shared" si="42"/>
        <v>0.69378377228438926</v>
      </c>
      <c r="V283" s="23"/>
      <c r="W283" s="43">
        <f t="shared" si="39"/>
        <v>5.5498291328098119</v>
      </c>
    </row>
    <row r="284" spans="1:23">
      <c r="A284" s="29" t="s">
        <v>574</v>
      </c>
      <c r="B284" s="30" t="s">
        <v>575</v>
      </c>
      <c r="C284" s="31">
        <v>2274333436</v>
      </c>
      <c r="D284" s="22">
        <v>2843.62</v>
      </c>
      <c r="E284" s="23"/>
      <c r="F284" s="38">
        <v>23828140.02</v>
      </c>
      <c r="G284" s="38">
        <f t="shared" si="35"/>
        <v>8379.5092241579405</v>
      </c>
      <c r="H284" s="23"/>
      <c r="I284" s="32">
        <v>0.28000000000000003</v>
      </c>
      <c r="J284" s="23"/>
      <c r="K284" s="24">
        <v>7110884</v>
      </c>
      <c r="L284" s="25">
        <f t="shared" si="36"/>
        <v>2500.6449525604689</v>
      </c>
      <c r="M284" s="27">
        <f t="shared" si="37"/>
        <v>3.1265793693409871</v>
      </c>
      <c r="N284" s="23"/>
      <c r="O284" s="25">
        <v>673327</v>
      </c>
      <c r="P284" s="26">
        <f t="shared" si="38"/>
        <v>2.8305247146707297</v>
      </c>
      <c r="Q284" s="23"/>
      <c r="R284" s="25">
        <v>5092212</v>
      </c>
      <c r="S284" s="25">
        <f t="shared" si="40"/>
        <v>2027.5349730273385</v>
      </c>
      <c r="T284" s="27">
        <f t="shared" si="41"/>
        <v>2.2389909585799188</v>
      </c>
      <c r="U284" s="28">
        <f t="shared" si="42"/>
        <v>0.81080481695384143</v>
      </c>
      <c r="V284" s="23"/>
      <c r="W284" s="43">
        <f t="shared" si="39"/>
        <v>2.5350456132501762</v>
      </c>
    </row>
    <row r="285" spans="1:23">
      <c r="A285" s="29" t="s">
        <v>576</v>
      </c>
      <c r="B285" s="30" t="s">
        <v>577</v>
      </c>
      <c r="C285" s="31">
        <v>40335868</v>
      </c>
      <c r="D285" s="22">
        <v>58.56</v>
      </c>
      <c r="E285" s="23"/>
      <c r="F285" s="38">
        <v>1785896.24</v>
      </c>
      <c r="G285" s="38">
        <f t="shared" si="35"/>
        <v>30496.862021857924</v>
      </c>
      <c r="H285" s="23"/>
      <c r="I285" s="32">
        <v>0.28000000000000003</v>
      </c>
      <c r="J285" s="23"/>
      <c r="K285" s="24">
        <v>536418</v>
      </c>
      <c r="L285" s="25">
        <f t="shared" si="36"/>
        <v>9160.1434426229498</v>
      </c>
      <c r="M285" s="27">
        <f t="shared" si="37"/>
        <v>13.298784099551296</v>
      </c>
      <c r="N285" s="23"/>
      <c r="O285" s="25">
        <v>217100</v>
      </c>
      <c r="P285" s="26">
        <f t="shared" si="38"/>
        <v>7.9164777115990157</v>
      </c>
      <c r="Q285" s="23"/>
      <c r="R285" s="25">
        <v>150000</v>
      </c>
      <c r="S285" s="25">
        <f t="shared" si="40"/>
        <v>6268.7841530054638</v>
      </c>
      <c r="T285" s="27">
        <f t="shared" si="41"/>
        <v>3.7187745656049844</v>
      </c>
      <c r="U285" s="28">
        <f t="shared" si="42"/>
        <v>0.68435436543889283</v>
      </c>
      <c r="V285" s="23"/>
      <c r="W285" s="43">
        <f t="shared" si="39"/>
        <v>9.1010809535572648</v>
      </c>
    </row>
    <row r="286" spans="1:23">
      <c r="A286" s="29" t="s">
        <v>578</v>
      </c>
      <c r="B286" s="30" t="s">
        <v>579</v>
      </c>
      <c r="C286" s="31">
        <v>157741940</v>
      </c>
      <c r="D286" s="22">
        <v>255.60000000000002</v>
      </c>
      <c r="E286" s="23"/>
      <c r="F286" s="38">
        <v>3101734.7</v>
      </c>
      <c r="G286" s="38">
        <f t="shared" si="35"/>
        <v>12135.11228482003</v>
      </c>
      <c r="H286" s="23"/>
      <c r="I286" s="32">
        <v>0.36000000000000004</v>
      </c>
      <c r="J286" s="23"/>
      <c r="K286" s="24">
        <v>1120671</v>
      </c>
      <c r="L286" s="25">
        <f t="shared" si="36"/>
        <v>4384.4718309859154</v>
      </c>
      <c r="M286" s="27">
        <f t="shared" si="37"/>
        <v>7.1044580788089711</v>
      </c>
      <c r="N286" s="23"/>
      <c r="O286" s="25">
        <v>235969</v>
      </c>
      <c r="P286" s="26">
        <f t="shared" si="38"/>
        <v>5.6085401257268677</v>
      </c>
      <c r="Q286" s="23"/>
      <c r="R286" s="25">
        <v>583000</v>
      </c>
      <c r="S286" s="25">
        <f t="shared" si="40"/>
        <v>3204.1040688575895</v>
      </c>
      <c r="T286" s="27">
        <f t="shared" si="41"/>
        <v>3.695909914636526</v>
      </c>
      <c r="U286" s="28">
        <f t="shared" si="42"/>
        <v>0.7307845032128073</v>
      </c>
      <c r="V286" s="23"/>
      <c r="W286" s="43">
        <f t="shared" si="39"/>
        <v>5.1918278677186294</v>
      </c>
    </row>
    <row r="287" spans="1:23">
      <c r="A287" s="29" t="s">
        <v>580</v>
      </c>
      <c r="B287" s="30" t="s">
        <v>581</v>
      </c>
      <c r="C287" s="31">
        <v>13170506</v>
      </c>
      <c r="D287" s="22">
        <v>599.20000000000005</v>
      </c>
      <c r="E287" s="23"/>
      <c r="F287" s="38">
        <v>5815921.1900000004</v>
      </c>
      <c r="G287" s="38">
        <f t="shared" si="35"/>
        <v>9706.1435080106803</v>
      </c>
      <c r="H287" s="23"/>
      <c r="I287" s="32">
        <v>0.28000000000000003</v>
      </c>
      <c r="J287" s="23"/>
      <c r="K287" s="24">
        <v>1746891</v>
      </c>
      <c r="L287" s="25">
        <f t="shared" si="36"/>
        <v>2915.3721628838448</v>
      </c>
      <c r="M287" s="27">
        <f t="shared" si="37"/>
        <v>132.63658966481623</v>
      </c>
      <c r="N287" s="23"/>
      <c r="O287" s="25">
        <v>856759</v>
      </c>
      <c r="P287" s="26">
        <f t="shared" si="38"/>
        <v>67.585254507305947</v>
      </c>
      <c r="Q287" s="23"/>
      <c r="R287" s="25">
        <v>0</v>
      </c>
      <c r="S287" s="25">
        <f t="shared" si="40"/>
        <v>1429.8381174899866</v>
      </c>
      <c r="T287" s="27">
        <f t="shared" si="41"/>
        <v>0</v>
      </c>
      <c r="U287" s="28">
        <f t="shared" si="42"/>
        <v>0.49044788713205345</v>
      </c>
      <c r="V287" s="23"/>
      <c r="W287" s="43">
        <f t="shared" si="39"/>
        <v>65.051335157510266</v>
      </c>
    </row>
    <row r="288" spans="1:23">
      <c r="A288" s="29" t="s">
        <v>582</v>
      </c>
      <c r="B288" s="30" t="s">
        <v>583</v>
      </c>
      <c r="C288" s="31">
        <v>4546827496</v>
      </c>
      <c r="D288" s="22">
        <v>7354.2400000000007</v>
      </c>
      <c r="E288" s="23"/>
      <c r="F288" s="38">
        <v>64082408.390000001</v>
      </c>
      <c r="G288" s="38">
        <f t="shared" si="35"/>
        <v>8713.6683586611252</v>
      </c>
      <c r="H288" s="23"/>
      <c r="I288" s="32">
        <v>0.28000000000000003</v>
      </c>
      <c r="J288" s="23"/>
      <c r="K288" s="24">
        <v>19018227</v>
      </c>
      <c r="L288" s="25">
        <f t="shared" si="36"/>
        <v>2586.0220770603078</v>
      </c>
      <c r="M288" s="27">
        <f t="shared" si="37"/>
        <v>4.1827465450868733</v>
      </c>
      <c r="N288" s="23"/>
      <c r="O288" s="25">
        <v>3747255</v>
      </c>
      <c r="P288" s="26">
        <f t="shared" si="38"/>
        <v>3.3585993780134387</v>
      </c>
      <c r="Q288" s="23"/>
      <c r="R288" s="25">
        <v>10187000</v>
      </c>
      <c r="S288" s="25">
        <f t="shared" si="40"/>
        <v>1894.7239959533547</v>
      </c>
      <c r="T288" s="27">
        <f t="shared" si="41"/>
        <v>2.240463270040892</v>
      </c>
      <c r="U288" s="28">
        <f t="shared" si="42"/>
        <v>0.73267897159919271</v>
      </c>
      <c r="V288" s="23"/>
      <c r="W288" s="43">
        <f t="shared" si="39"/>
        <v>3.0646104371143266</v>
      </c>
    </row>
    <row r="289" spans="1:23" ht="31.2">
      <c r="A289" s="29" t="s">
        <v>584</v>
      </c>
      <c r="B289" s="30" t="s">
        <v>585</v>
      </c>
      <c r="C289" s="31">
        <v>1883711192</v>
      </c>
      <c r="D289" s="22">
        <v>3515.33</v>
      </c>
      <c r="E289" s="23"/>
      <c r="F289" s="38">
        <v>29549794.25</v>
      </c>
      <c r="G289" s="38">
        <f t="shared" si="35"/>
        <v>8405.9801640244295</v>
      </c>
      <c r="H289" s="23"/>
      <c r="I289" s="32">
        <v>0.32200000000000001</v>
      </c>
      <c r="J289" s="23"/>
      <c r="K289" s="24">
        <v>9835264</v>
      </c>
      <c r="L289" s="25">
        <f t="shared" si="36"/>
        <v>2797.8209727109547</v>
      </c>
      <c r="M289" s="27">
        <f t="shared" si="37"/>
        <v>5.2212165228776755</v>
      </c>
      <c r="N289" s="23"/>
      <c r="O289" s="25">
        <v>1889441</v>
      </c>
      <c r="P289" s="26">
        <f t="shared" si="38"/>
        <v>4.2181747572267971</v>
      </c>
      <c r="Q289" s="23"/>
      <c r="R289" s="25">
        <v>7500000</v>
      </c>
      <c r="S289" s="25">
        <f t="shared" si="40"/>
        <v>2670.9984553370523</v>
      </c>
      <c r="T289" s="27">
        <f t="shared" si="41"/>
        <v>3.9815020645691424</v>
      </c>
      <c r="U289" s="28">
        <f t="shared" si="42"/>
        <v>0.95467096765272397</v>
      </c>
      <c r="V289" s="23"/>
      <c r="W289" s="43">
        <f t="shared" si="39"/>
        <v>4.9845438302200202</v>
      </c>
    </row>
    <row r="290" spans="1:23" ht="31.2">
      <c r="A290" s="29" t="s">
        <v>586</v>
      </c>
      <c r="B290" s="30" t="s">
        <v>587</v>
      </c>
      <c r="C290" s="31">
        <v>2543203119</v>
      </c>
      <c r="D290" s="22">
        <v>4756</v>
      </c>
      <c r="E290" s="23"/>
      <c r="F290" s="38">
        <v>37117947.210000001</v>
      </c>
      <c r="G290" s="38">
        <f t="shared" si="35"/>
        <v>7804.4464276703111</v>
      </c>
      <c r="H290" s="23"/>
      <c r="I290" s="32">
        <v>0.28000000000000003</v>
      </c>
      <c r="J290" s="23"/>
      <c r="K290" s="24">
        <v>11187026</v>
      </c>
      <c r="L290" s="25">
        <f t="shared" si="36"/>
        <v>2352.1921783010935</v>
      </c>
      <c r="M290" s="27">
        <f t="shared" si="37"/>
        <v>4.3987937559618882</v>
      </c>
      <c r="N290" s="23"/>
      <c r="O290" s="25">
        <v>2370693</v>
      </c>
      <c r="P290" s="26">
        <f t="shared" si="38"/>
        <v>3.4666255849303242</v>
      </c>
      <c r="Q290" s="23"/>
      <c r="R290" s="25">
        <v>6700000</v>
      </c>
      <c r="S290" s="25">
        <f t="shared" si="40"/>
        <v>1907.2104709840203</v>
      </c>
      <c r="T290" s="27">
        <f t="shared" si="41"/>
        <v>2.6344730194552737</v>
      </c>
      <c r="U290" s="28">
        <f t="shared" si="42"/>
        <v>0.81082255462711894</v>
      </c>
      <c r="V290" s="23"/>
      <c r="W290" s="43">
        <f t="shared" si="39"/>
        <v>3.5666411904868385</v>
      </c>
    </row>
    <row r="291" spans="1:23">
      <c r="A291" s="29" t="s">
        <v>588</v>
      </c>
      <c r="B291" s="30" t="s">
        <v>589</v>
      </c>
      <c r="C291" s="31">
        <v>562560058</v>
      </c>
      <c r="D291" s="22">
        <v>382.89</v>
      </c>
      <c r="E291" s="23"/>
      <c r="F291" s="38">
        <v>4642404.93</v>
      </c>
      <c r="G291" s="38">
        <f t="shared" si="35"/>
        <v>12124.643970853247</v>
      </c>
      <c r="H291" s="23"/>
      <c r="I291" s="32">
        <v>0.33430000000000004</v>
      </c>
      <c r="J291" s="23"/>
      <c r="K291" s="24">
        <v>1664825</v>
      </c>
      <c r="L291" s="25">
        <f t="shared" si="36"/>
        <v>4348.05035388754</v>
      </c>
      <c r="M291" s="27">
        <f t="shared" si="37"/>
        <v>2.9593729173001475</v>
      </c>
      <c r="N291" s="23"/>
      <c r="O291" s="25">
        <v>0</v>
      </c>
      <c r="P291" s="26">
        <f t="shared" si="38"/>
        <v>2.9593729173001475</v>
      </c>
      <c r="Q291" s="23"/>
      <c r="R291" s="25">
        <v>964460</v>
      </c>
      <c r="S291" s="25">
        <f t="shared" si="40"/>
        <v>2518.8957664081067</v>
      </c>
      <c r="T291" s="27">
        <f t="shared" si="41"/>
        <v>1.714412508113045</v>
      </c>
      <c r="U291" s="28">
        <f t="shared" si="42"/>
        <v>0.57931614433949519</v>
      </c>
      <c r="V291" s="23"/>
      <c r="W291" s="43">
        <f t="shared" si="39"/>
        <v>1.714412508113045</v>
      </c>
    </row>
    <row r="292" spans="1:23">
      <c r="A292" s="29" t="s">
        <v>590</v>
      </c>
      <c r="B292" s="30" t="s">
        <v>591</v>
      </c>
      <c r="C292" s="31">
        <v>3004500255</v>
      </c>
      <c r="D292" s="22">
        <v>3800.6</v>
      </c>
      <c r="E292" s="23"/>
      <c r="F292" s="38">
        <v>31605073.260000002</v>
      </c>
      <c r="G292" s="38">
        <f t="shared" si="35"/>
        <v>8315.8115192338064</v>
      </c>
      <c r="H292" s="23"/>
      <c r="I292" s="32">
        <v>0.28770000000000001</v>
      </c>
      <c r="J292" s="23"/>
      <c r="K292" s="24">
        <v>9366110</v>
      </c>
      <c r="L292" s="25">
        <f t="shared" si="36"/>
        <v>2464.3766773667317</v>
      </c>
      <c r="M292" s="27">
        <f t="shared" si="37"/>
        <v>3.1173603611493119</v>
      </c>
      <c r="N292" s="23"/>
      <c r="O292" s="25">
        <v>751107</v>
      </c>
      <c r="P292" s="26">
        <f t="shared" si="38"/>
        <v>2.8673663733804542</v>
      </c>
      <c r="Q292" s="23"/>
      <c r="R292" s="25">
        <v>8200000</v>
      </c>
      <c r="S292" s="25">
        <f t="shared" si="40"/>
        <v>2355.1826027469347</v>
      </c>
      <c r="T292" s="27">
        <f t="shared" si="41"/>
        <v>2.7292392424842715</v>
      </c>
      <c r="U292" s="28">
        <f t="shared" si="42"/>
        <v>0.95569099658235912</v>
      </c>
      <c r="V292" s="23"/>
      <c r="W292" s="43">
        <f t="shared" si="39"/>
        <v>2.9792332302531292</v>
      </c>
    </row>
    <row r="293" spans="1:23">
      <c r="A293" s="29" t="s">
        <v>592</v>
      </c>
      <c r="B293" s="30" t="s">
        <v>593</v>
      </c>
      <c r="C293" s="31">
        <v>1335736163</v>
      </c>
      <c r="D293" s="22">
        <v>1133.53</v>
      </c>
      <c r="E293" s="23"/>
      <c r="F293" s="38">
        <v>10645142.98</v>
      </c>
      <c r="G293" s="38">
        <f t="shared" si="35"/>
        <v>9391.1435780261672</v>
      </c>
      <c r="H293" s="23"/>
      <c r="I293" s="32">
        <v>0.28000000000000003</v>
      </c>
      <c r="J293" s="23"/>
      <c r="K293" s="24">
        <v>3197828</v>
      </c>
      <c r="L293" s="25">
        <f t="shared" si="36"/>
        <v>2821.123393293517</v>
      </c>
      <c r="M293" s="27">
        <f t="shared" si="37"/>
        <v>2.3940566173022</v>
      </c>
      <c r="N293" s="23"/>
      <c r="O293" s="25">
        <v>0</v>
      </c>
      <c r="P293" s="26">
        <f t="shared" si="38"/>
        <v>2.3940566173022</v>
      </c>
      <c r="Q293" s="23"/>
      <c r="R293" s="25">
        <v>2395000</v>
      </c>
      <c r="S293" s="25">
        <f t="shared" si="40"/>
        <v>2112.8686492638044</v>
      </c>
      <c r="T293" s="27">
        <f t="shared" si="41"/>
        <v>1.7930187609961414</v>
      </c>
      <c r="U293" s="28">
        <f t="shared" si="42"/>
        <v>0.74894584699364697</v>
      </c>
      <c r="V293" s="23"/>
      <c r="W293" s="43">
        <f t="shared" si="39"/>
        <v>1.7930187609961414</v>
      </c>
    </row>
    <row r="294" spans="1:23">
      <c r="A294" s="29" t="s">
        <v>594</v>
      </c>
      <c r="B294" s="30" t="s">
        <v>595</v>
      </c>
      <c r="C294" s="31">
        <v>152336728</v>
      </c>
      <c r="D294" s="22">
        <v>211.239</v>
      </c>
      <c r="E294" s="23"/>
      <c r="F294" s="38">
        <v>2849139.5700000003</v>
      </c>
      <c r="G294" s="38">
        <f t="shared" si="35"/>
        <v>13487.753539829295</v>
      </c>
      <c r="H294" s="23"/>
      <c r="I294" s="32">
        <v>0.28000000000000003</v>
      </c>
      <c r="J294" s="23"/>
      <c r="K294" s="24">
        <v>740473</v>
      </c>
      <c r="L294" s="25">
        <f t="shared" si="36"/>
        <v>3505.3801618072421</v>
      </c>
      <c r="M294" s="27">
        <f t="shared" si="37"/>
        <v>4.8607647658022426</v>
      </c>
      <c r="N294" s="23"/>
      <c r="O294" s="25">
        <v>177196</v>
      </c>
      <c r="P294" s="26">
        <f t="shared" si="38"/>
        <v>3.6975784329567589</v>
      </c>
      <c r="Q294" s="23"/>
      <c r="R294" s="25">
        <v>470000</v>
      </c>
      <c r="S294" s="25">
        <f t="shared" si="40"/>
        <v>3063.8092397710648</v>
      </c>
      <c r="T294" s="27">
        <f t="shared" si="41"/>
        <v>3.0852704148929866</v>
      </c>
      <c r="U294" s="28">
        <f t="shared" si="42"/>
        <v>0.87403051833085066</v>
      </c>
      <c r="V294" s="23"/>
      <c r="W294" s="43">
        <f t="shared" si="39"/>
        <v>4.2484567477384703</v>
      </c>
    </row>
    <row r="295" spans="1:23">
      <c r="A295" s="29" t="s">
        <v>596</v>
      </c>
      <c r="B295" s="30" t="s">
        <v>597</v>
      </c>
      <c r="C295" s="31">
        <v>226434021</v>
      </c>
      <c r="D295" s="22">
        <v>302.13</v>
      </c>
      <c r="E295" s="23"/>
      <c r="F295" s="38">
        <v>3469352.99</v>
      </c>
      <c r="G295" s="38">
        <f t="shared" si="35"/>
        <v>11482.980802965612</v>
      </c>
      <c r="H295" s="23"/>
      <c r="I295" s="32">
        <v>0.28000000000000003</v>
      </c>
      <c r="J295" s="23"/>
      <c r="K295" s="24">
        <v>1042068</v>
      </c>
      <c r="L295" s="25">
        <f t="shared" si="36"/>
        <v>3449.0715916989375</v>
      </c>
      <c r="M295" s="27">
        <f t="shared" si="37"/>
        <v>4.6020822992848771</v>
      </c>
      <c r="N295" s="23"/>
      <c r="O295" s="25">
        <v>234137</v>
      </c>
      <c r="P295" s="26">
        <f t="shared" si="38"/>
        <v>3.5680636524137865</v>
      </c>
      <c r="Q295" s="23"/>
      <c r="R295" s="25">
        <v>613000</v>
      </c>
      <c r="S295" s="25">
        <f t="shared" si="40"/>
        <v>2803.8824347135342</v>
      </c>
      <c r="T295" s="27">
        <f t="shared" si="41"/>
        <v>2.7071903651792679</v>
      </c>
      <c r="U295" s="28">
        <f t="shared" si="42"/>
        <v>0.81293831112748882</v>
      </c>
      <c r="V295" s="23"/>
      <c r="W295" s="43">
        <f t="shared" si="39"/>
        <v>3.7412090120503576</v>
      </c>
    </row>
    <row r="296" spans="1:23">
      <c r="A296" s="29" t="s">
        <v>598</v>
      </c>
      <c r="B296" s="30" t="s">
        <v>599</v>
      </c>
      <c r="C296" s="31">
        <v>66397719</v>
      </c>
      <c r="D296" s="22">
        <v>118.24</v>
      </c>
      <c r="E296" s="23"/>
      <c r="F296" s="38">
        <v>2074559.18</v>
      </c>
      <c r="G296" s="38">
        <f t="shared" si="35"/>
        <v>17545.324594046007</v>
      </c>
      <c r="H296" s="23"/>
      <c r="I296" s="32">
        <v>0.28000000000000003</v>
      </c>
      <c r="J296" s="23"/>
      <c r="K296" s="24">
        <v>623122</v>
      </c>
      <c r="L296" s="25">
        <f t="shared" si="36"/>
        <v>5269.9763193504741</v>
      </c>
      <c r="M296" s="27">
        <f t="shared" si="37"/>
        <v>9.3846898565898016</v>
      </c>
      <c r="N296" s="23"/>
      <c r="O296" s="25">
        <v>227429</v>
      </c>
      <c r="P296" s="26">
        <f t="shared" si="38"/>
        <v>5.9594366487198149</v>
      </c>
      <c r="Q296" s="23"/>
      <c r="R296" s="25">
        <v>220000</v>
      </c>
      <c r="S296" s="25">
        <f t="shared" si="40"/>
        <v>3784.0747631935051</v>
      </c>
      <c r="T296" s="27">
        <f t="shared" si="41"/>
        <v>3.3133668341829634</v>
      </c>
      <c r="U296" s="28">
        <f t="shared" si="42"/>
        <v>0.71804397854673718</v>
      </c>
      <c r="V296" s="23"/>
      <c r="W296" s="43">
        <f t="shared" si="39"/>
        <v>6.7386200420529505</v>
      </c>
    </row>
    <row r="297" spans="1:23">
      <c r="A297" s="29" t="s">
        <v>600</v>
      </c>
      <c r="B297" s="30" t="s">
        <v>601</v>
      </c>
      <c r="C297" s="31">
        <v>371911778</v>
      </c>
      <c r="D297" s="22">
        <v>723.9</v>
      </c>
      <c r="E297" s="23"/>
      <c r="F297" s="38">
        <v>7089037.8300000001</v>
      </c>
      <c r="G297" s="38">
        <f t="shared" si="35"/>
        <v>9792.8413178615829</v>
      </c>
      <c r="H297" s="23"/>
      <c r="I297" s="32">
        <v>0.28000000000000003</v>
      </c>
      <c r="J297" s="23"/>
      <c r="K297" s="24">
        <v>2092504</v>
      </c>
      <c r="L297" s="25">
        <f t="shared" si="36"/>
        <v>2890.5981489155961</v>
      </c>
      <c r="M297" s="27">
        <f t="shared" si="37"/>
        <v>5.6263450736964824</v>
      </c>
      <c r="N297" s="23"/>
      <c r="O297" s="25">
        <v>575011</v>
      </c>
      <c r="P297" s="26">
        <f t="shared" si="38"/>
        <v>4.0802499134620041</v>
      </c>
      <c r="Q297" s="23"/>
      <c r="R297" s="25">
        <v>700000</v>
      </c>
      <c r="S297" s="25">
        <f t="shared" si="40"/>
        <v>1761.3081917391905</v>
      </c>
      <c r="T297" s="27">
        <f t="shared" si="41"/>
        <v>1.8821667970945519</v>
      </c>
      <c r="U297" s="28">
        <f t="shared" si="42"/>
        <v>0.6093230885102251</v>
      </c>
      <c r="V297" s="23"/>
      <c r="W297" s="43">
        <f t="shared" si="39"/>
        <v>3.4282619573290307</v>
      </c>
    </row>
    <row r="298" spans="1:23">
      <c r="A298" s="29" t="s">
        <v>602</v>
      </c>
      <c r="B298" s="30" t="s">
        <v>603</v>
      </c>
      <c r="C298" s="31">
        <v>76459869</v>
      </c>
      <c r="D298" s="22">
        <v>127.99</v>
      </c>
      <c r="E298" s="23"/>
      <c r="F298" s="38">
        <v>1834713.9</v>
      </c>
      <c r="G298" s="38">
        <f t="shared" si="35"/>
        <v>14334.822251738417</v>
      </c>
      <c r="H298" s="23"/>
      <c r="I298" s="32">
        <v>0.28000000000000003</v>
      </c>
      <c r="J298" s="23"/>
      <c r="K298" s="24">
        <v>551081</v>
      </c>
      <c r="L298" s="25">
        <f t="shared" si="36"/>
        <v>4305.6566919290572</v>
      </c>
      <c r="M298" s="27">
        <f t="shared" si="37"/>
        <v>7.2074541482669812</v>
      </c>
      <c r="N298" s="23"/>
      <c r="O298" s="25">
        <v>178674</v>
      </c>
      <c r="P298" s="26">
        <f t="shared" si="38"/>
        <v>4.870620429653103</v>
      </c>
      <c r="Q298" s="23"/>
      <c r="R298" s="25">
        <v>335000</v>
      </c>
      <c r="S298" s="25">
        <f t="shared" si="40"/>
        <v>4013.3916712243145</v>
      </c>
      <c r="T298" s="27">
        <f t="shared" si="41"/>
        <v>4.3813833895007068</v>
      </c>
      <c r="U298" s="28">
        <f t="shared" si="42"/>
        <v>0.93212068643266599</v>
      </c>
      <c r="V298" s="23"/>
      <c r="W298" s="43">
        <f t="shared" si="39"/>
        <v>6.7182171081145849</v>
      </c>
    </row>
    <row r="299" spans="1:23">
      <c r="A299" s="29" t="s">
        <v>604</v>
      </c>
      <c r="B299" s="30" t="s">
        <v>605</v>
      </c>
      <c r="C299" s="31">
        <v>33121664</v>
      </c>
      <c r="D299" s="22">
        <v>67.75</v>
      </c>
      <c r="E299" s="23"/>
      <c r="F299" s="38">
        <v>1929138.2</v>
      </c>
      <c r="G299" s="38">
        <f t="shared" si="35"/>
        <v>28474.364575645755</v>
      </c>
      <c r="H299" s="23"/>
      <c r="I299" s="32">
        <v>0.28000000000000003</v>
      </c>
      <c r="J299" s="23"/>
      <c r="K299" s="24">
        <v>579443</v>
      </c>
      <c r="L299" s="25">
        <f t="shared" si="36"/>
        <v>8552.6642066420663</v>
      </c>
      <c r="M299" s="27">
        <f t="shared" si="37"/>
        <v>17.494380717104068</v>
      </c>
      <c r="N299" s="23"/>
      <c r="O299" s="25">
        <v>247756</v>
      </c>
      <c r="P299" s="26">
        <f t="shared" si="38"/>
        <v>10.014200977342201</v>
      </c>
      <c r="Q299" s="23"/>
      <c r="R299" s="25">
        <v>0</v>
      </c>
      <c r="S299" s="25">
        <f t="shared" si="40"/>
        <v>3656.9151291512917</v>
      </c>
      <c r="T299" s="27">
        <f t="shared" si="41"/>
        <v>0</v>
      </c>
      <c r="U299" s="28">
        <f t="shared" si="42"/>
        <v>0.42757613777368958</v>
      </c>
      <c r="V299" s="23"/>
      <c r="W299" s="43">
        <f t="shared" si="39"/>
        <v>7.4801797397618675</v>
      </c>
    </row>
    <row r="300" spans="1:23">
      <c r="A300" s="29" t="s">
        <v>606</v>
      </c>
      <c r="B300" s="30" t="s">
        <v>607</v>
      </c>
      <c r="C300" s="31">
        <v>1544042627</v>
      </c>
      <c r="D300" s="22">
        <v>2053.52</v>
      </c>
      <c r="E300" s="23"/>
      <c r="F300" s="38">
        <v>16586327.58</v>
      </c>
      <c r="G300" s="38">
        <f t="shared" si="35"/>
        <v>8077.0226635240952</v>
      </c>
      <c r="H300" s="23"/>
      <c r="I300" s="32">
        <v>0.28000000000000003</v>
      </c>
      <c r="J300" s="23"/>
      <c r="K300" s="24">
        <v>4990451</v>
      </c>
      <c r="L300" s="25">
        <f t="shared" si="36"/>
        <v>2430.1935213681872</v>
      </c>
      <c r="M300" s="27">
        <f t="shared" si="37"/>
        <v>3.2320681519630092</v>
      </c>
      <c r="N300" s="23"/>
      <c r="O300" s="25">
        <v>538882</v>
      </c>
      <c r="P300" s="26">
        <f t="shared" si="38"/>
        <v>2.8830609480317149</v>
      </c>
      <c r="Q300" s="23"/>
      <c r="R300" s="25">
        <v>2950000</v>
      </c>
      <c r="S300" s="25">
        <f t="shared" si="40"/>
        <v>1698.9763917565936</v>
      </c>
      <c r="T300" s="27">
        <f t="shared" si="41"/>
        <v>1.9105690143618037</v>
      </c>
      <c r="U300" s="28">
        <f t="shared" si="42"/>
        <v>0.69911156326352064</v>
      </c>
      <c r="V300" s="23"/>
      <c r="W300" s="43">
        <f t="shared" si="39"/>
        <v>2.2595762182930978</v>
      </c>
    </row>
    <row r="301" spans="1:23">
      <c r="A301" s="29" t="s">
        <v>608</v>
      </c>
      <c r="B301" s="30" t="s">
        <v>609</v>
      </c>
      <c r="C301" s="31">
        <v>4793231338</v>
      </c>
      <c r="D301" s="22">
        <v>13926.949999999999</v>
      </c>
      <c r="E301" s="23"/>
      <c r="F301" s="38">
        <v>145578001.03</v>
      </c>
      <c r="G301" s="38">
        <f t="shared" si="35"/>
        <v>10452.970753108184</v>
      </c>
      <c r="H301" s="23"/>
      <c r="I301" s="32">
        <v>0.28000000000000003</v>
      </c>
      <c r="J301" s="23"/>
      <c r="K301" s="24">
        <v>42823955</v>
      </c>
      <c r="L301" s="25">
        <f t="shared" si="36"/>
        <v>3074.8983086749076</v>
      </c>
      <c r="M301" s="27">
        <f t="shared" si="37"/>
        <v>8.9342558245620829</v>
      </c>
      <c r="N301" s="23"/>
      <c r="O301" s="25">
        <v>15338781</v>
      </c>
      <c r="P301" s="26">
        <f t="shared" si="38"/>
        <v>5.7341638785722218</v>
      </c>
      <c r="Q301" s="23"/>
      <c r="R301" s="25">
        <v>12677756</v>
      </c>
      <c r="S301" s="25">
        <f t="shared" si="40"/>
        <v>2011.6778619870111</v>
      </c>
      <c r="T301" s="27">
        <f t="shared" si="41"/>
        <v>2.6449288811688896</v>
      </c>
      <c r="U301" s="28">
        <f t="shared" si="42"/>
        <v>0.65422581823654546</v>
      </c>
      <c r="V301" s="23"/>
      <c r="W301" s="43">
        <f t="shared" si="39"/>
        <v>5.8450208271587494</v>
      </c>
    </row>
    <row r="302" spans="1:23">
      <c r="A302" s="29" t="s">
        <v>610</v>
      </c>
      <c r="B302" s="30" t="s">
        <v>611</v>
      </c>
      <c r="C302" s="31">
        <v>3170829684</v>
      </c>
      <c r="D302" s="22">
        <v>5232.0200000000004</v>
      </c>
      <c r="E302" s="23"/>
      <c r="F302" s="38">
        <v>40598409.279999994</v>
      </c>
      <c r="G302" s="38">
        <f t="shared" si="35"/>
        <v>7759.6051391240844</v>
      </c>
      <c r="H302" s="23"/>
      <c r="I302" s="32">
        <v>0.28000000000000003</v>
      </c>
      <c r="J302" s="23"/>
      <c r="K302" s="24">
        <v>12252686</v>
      </c>
      <c r="L302" s="25">
        <f t="shared" si="36"/>
        <v>2341.8652833895894</v>
      </c>
      <c r="M302" s="27">
        <f t="shared" si="37"/>
        <v>3.8641892567825478</v>
      </c>
      <c r="N302" s="23"/>
      <c r="O302" s="25">
        <v>2108705</v>
      </c>
      <c r="P302" s="26">
        <f t="shared" si="38"/>
        <v>3.1991566911292986</v>
      </c>
      <c r="Q302" s="23"/>
      <c r="R302" s="25">
        <v>8085000</v>
      </c>
      <c r="S302" s="25">
        <f t="shared" si="40"/>
        <v>1948.330663873609</v>
      </c>
      <c r="T302" s="27">
        <f t="shared" si="41"/>
        <v>2.5498058255215956</v>
      </c>
      <c r="U302" s="28">
        <f t="shared" si="42"/>
        <v>0.83195676441883848</v>
      </c>
      <c r="V302" s="23"/>
      <c r="W302" s="43">
        <f t="shared" si="39"/>
        <v>3.2148383911748444</v>
      </c>
    </row>
    <row r="303" spans="1:23">
      <c r="A303" s="1" t="s">
        <v>612</v>
      </c>
      <c r="B303" s="2" t="s">
        <v>613</v>
      </c>
      <c r="C303" s="21">
        <v>377611961</v>
      </c>
      <c r="D303" s="22">
        <v>1307.4099999999999</v>
      </c>
      <c r="E303" s="23"/>
      <c r="F303" s="38">
        <v>10333137.289999999</v>
      </c>
      <c r="G303" s="38">
        <f t="shared" si="35"/>
        <v>7903.5170986913063</v>
      </c>
      <c r="H303" s="23"/>
      <c r="I303" s="32">
        <v>0.28000000000000003</v>
      </c>
      <c r="J303" s="23"/>
      <c r="K303" s="24">
        <v>3117622</v>
      </c>
      <c r="L303" s="25">
        <f t="shared" si="36"/>
        <v>2384.5786708071687</v>
      </c>
      <c r="M303" s="27">
        <f t="shared" si="37"/>
        <v>8.2561526699097332</v>
      </c>
      <c r="N303" s="23"/>
      <c r="O303" s="25">
        <v>1080368</v>
      </c>
      <c r="P303" s="26">
        <f t="shared" si="38"/>
        <v>5.3950992299208451</v>
      </c>
      <c r="Q303" s="23"/>
      <c r="R303" s="25">
        <v>725000</v>
      </c>
      <c r="S303" s="25">
        <f t="shared" si="40"/>
        <v>1380.8736356613458</v>
      </c>
      <c r="T303" s="27">
        <f t="shared" si="41"/>
        <v>1.9199603690519751</v>
      </c>
      <c r="U303" s="28">
        <f t="shared" si="42"/>
        <v>0.57908495641870628</v>
      </c>
      <c r="V303" s="23"/>
      <c r="W303" s="43">
        <f t="shared" si="39"/>
        <v>4.7810138090408634</v>
      </c>
    </row>
  </sheetData>
  <mergeCells count="5">
    <mergeCell ref="B3:D3"/>
    <mergeCell ref="R3:U3"/>
    <mergeCell ref="F3:G3"/>
    <mergeCell ref="K3:M3"/>
    <mergeCell ref="O3:P3"/>
  </mergeCells>
  <pageMargins left="0.7" right="0.7" top="0.75" bottom="0.75" header="0.3" footer="0.3"/>
  <pageSetup paperSize="5" scale="52" fitToHeight="6" orientation="landscape" r:id="rId1"/>
  <headerFooter>
    <oddFooter>&amp;L&amp;"-,Regular"&amp;8Levy and Local Effort Assistance Technical Working Group&amp;C&amp;"-,Regular"&amp;8Technical Appendix for Option 1 
&amp;R&amp;"-,Regular"&amp;8Tab A: Current Law 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W303"/>
  <sheetViews>
    <sheetView workbookViewId="0">
      <selection activeCell="W5" sqref="A1:XFD7"/>
    </sheetView>
  </sheetViews>
  <sheetFormatPr defaultRowHeight="15.6"/>
  <cols>
    <col min="1" max="1" width="4.6640625" style="1" bestFit="1" customWidth="1"/>
    <col min="2" max="2" width="16.77734375" style="2" customWidth="1"/>
    <col min="3" max="3" width="17.33203125" style="3" bestFit="1" customWidth="1"/>
    <col min="4" max="4" width="8.77734375" style="3" bestFit="1" customWidth="1"/>
    <col min="5" max="5" width="3.109375" style="3" customWidth="1"/>
    <col min="6" max="6" width="16.77734375" style="3" customWidth="1"/>
    <col min="7" max="7" width="13.21875" style="3" customWidth="1"/>
    <col min="8" max="8" width="3.109375" style="3" customWidth="1"/>
    <col min="9" max="9" width="10.5546875" style="33" customWidth="1"/>
    <col min="10" max="10" width="3.109375" style="3" customWidth="1"/>
    <col min="11" max="11" width="17.44140625" style="3" customWidth="1"/>
    <col min="12" max="12" width="9.5546875" style="3" bestFit="1" customWidth="1"/>
    <col min="13" max="13" width="11.109375" style="3" customWidth="1"/>
    <col min="14" max="14" width="3.109375" style="3" customWidth="1"/>
    <col min="15" max="15" width="13.44140625" style="3" customWidth="1"/>
    <col min="16" max="16" width="14.5546875" style="3" bestFit="1" customWidth="1"/>
    <col min="17" max="17" width="3.109375" style="3" customWidth="1"/>
    <col min="18" max="18" width="15" style="3" bestFit="1" customWidth="1"/>
    <col min="19" max="19" width="8.33203125" style="3" bestFit="1" customWidth="1"/>
    <col min="20" max="20" width="9" style="3" bestFit="1" customWidth="1"/>
    <col min="21" max="21" width="10.109375" style="3" customWidth="1"/>
    <col min="22" max="22" width="3.109375" style="3" customWidth="1"/>
    <col min="23" max="23" width="17.44140625" style="1" customWidth="1"/>
    <col min="24" max="16384" width="8.88671875" style="1"/>
  </cols>
  <sheetData>
    <row r="1" spans="1:23" ht="25.8">
      <c r="A1" s="73" t="s">
        <v>671</v>
      </c>
      <c r="C1" s="2"/>
      <c r="D1" s="2"/>
      <c r="F1" s="33"/>
      <c r="G1" s="33"/>
    </row>
    <row r="2" spans="1:23" ht="18.600000000000001" thickBot="1">
      <c r="A2" s="46" t="s">
        <v>643</v>
      </c>
      <c r="F2" s="33"/>
      <c r="G2" s="33"/>
    </row>
    <row r="3" spans="1:23" ht="31.8" thickBot="1">
      <c r="B3" s="74" t="s">
        <v>0</v>
      </c>
      <c r="C3" s="75"/>
      <c r="D3" s="76"/>
      <c r="E3" s="5"/>
      <c r="F3" s="80" t="s">
        <v>632</v>
      </c>
      <c r="G3" s="81"/>
      <c r="H3" s="5"/>
      <c r="I3" s="40" t="s">
        <v>633</v>
      </c>
      <c r="J3" s="5"/>
      <c r="K3" s="77" t="s">
        <v>634</v>
      </c>
      <c r="L3" s="78"/>
      <c r="M3" s="78"/>
      <c r="N3" s="5"/>
      <c r="O3" s="74" t="s">
        <v>635</v>
      </c>
      <c r="P3" s="76"/>
      <c r="Q3" s="5"/>
      <c r="R3" s="74" t="s">
        <v>660</v>
      </c>
      <c r="S3" s="75"/>
      <c r="T3" s="75"/>
      <c r="U3" s="76"/>
      <c r="V3" s="5"/>
      <c r="W3" s="44" t="s">
        <v>628</v>
      </c>
    </row>
    <row r="4" spans="1:23">
      <c r="B4" s="6" t="s">
        <v>2</v>
      </c>
      <c r="C4" s="7" t="s">
        <v>3</v>
      </c>
      <c r="D4" s="7" t="s">
        <v>4</v>
      </c>
      <c r="E4" s="8"/>
      <c r="F4" s="34" t="s">
        <v>617</v>
      </c>
      <c r="G4" s="34" t="s">
        <v>5</v>
      </c>
      <c r="H4" s="8"/>
      <c r="I4" s="34" t="s">
        <v>6</v>
      </c>
      <c r="J4" s="8"/>
      <c r="K4" s="9" t="s">
        <v>7</v>
      </c>
      <c r="L4" s="9" t="s">
        <v>8</v>
      </c>
      <c r="M4" s="9" t="s">
        <v>9</v>
      </c>
      <c r="N4" s="8"/>
      <c r="O4" s="9" t="s">
        <v>10</v>
      </c>
      <c r="P4" s="9" t="s">
        <v>11</v>
      </c>
      <c r="Q4" s="8"/>
      <c r="R4" s="9" t="s">
        <v>619</v>
      </c>
      <c r="S4" s="9" t="s">
        <v>620</v>
      </c>
      <c r="T4" s="9" t="s">
        <v>621</v>
      </c>
      <c r="U4" s="9" t="s">
        <v>621</v>
      </c>
      <c r="V4" s="8"/>
      <c r="W4" s="9" t="s">
        <v>627</v>
      </c>
    </row>
    <row r="5" spans="1:23" ht="90.6" customHeight="1">
      <c r="B5" s="10" t="s">
        <v>12</v>
      </c>
      <c r="C5" s="10" t="s">
        <v>13</v>
      </c>
      <c r="D5" s="10" t="s">
        <v>14</v>
      </c>
      <c r="E5" s="11"/>
      <c r="F5" s="35" t="s">
        <v>616</v>
      </c>
      <c r="G5" s="35" t="s">
        <v>618</v>
      </c>
      <c r="H5" s="11"/>
      <c r="I5" s="35" t="s">
        <v>614</v>
      </c>
      <c r="J5" s="11"/>
      <c r="K5" s="10" t="s">
        <v>615</v>
      </c>
      <c r="L5" s="10" t="s">
        <v>15</v>
      </c>
      <c r="M5" s="10" t="s">
        <v>624</v>
      </c>
      <c r="N5" s="11"/>
      <c r="O5" s="10" t="s">
        <v>631</v>
      </c>
      <c r="P5" s="10" t="s">
        <v>17</v>
      </c>
      <c r="Q5" s="11"/>
      <c r="R5" s="10" t="s">
        <v>661</v>
      </c>
      <c r="S5" s="10" t="s">
        <v>18</v>
      </c>
      <c r="T5" s="10" t="s">
        <v>19</v>
      </c>
      <c r="U5" s="12" t="s">
        <v>20</v>
      </c>
      <c r="V5" s="11"/>
      <c r="W5" s="41" t="s">
        <v>672</v>
      </c>
    </row>
    <row r="6" spans="1:23" s="13" customFormat="1">
      <c r="B6" s="12" t="s">
        <v>21</v>
      </c>
      <c r="C6" s="14">
        <f>SUM(C8:C303)</f>
        <v>970481348130.27002</v>
      </c>
      <c r="D6" s="15">
        <f>SUM(D8:D303)</f>
        <v>988005.72000000009</v>
      </c>
      <c r="E6" s="11"/>
      <c r="F6" s="37">
        <f>SUM(F8:F303)</f>
        <v>7509741752.4099998</v>
      </c>
      <c r="G6" s="37">
        <f>F6/D6</f>
        <v>7600.9091854346743</v>
      </c>
      <c r="H6" s="11"/>
      <c r="I6" s="39">
        <v>0.3196</v>
      </c>
      <c r="J6" s="11"/>
      <c r="K6" s="14">
        <f>SUM(K8:K303)</f>
        <v>2574985176</v>
      </c>
      <c r="L6" s="14">
        <f>K6/D6</f>
        <v>2606.2452108070788</v>
      </c>
      <c r="M6" s="47">
        <f>K6/C6*1000</f>
        <v>2.6533072283779262</v>
      </c>
      <c r="N6" s="11"/>
      <c r="O6" s="14">
        <f>SUM(O8:O303)</f>
        <v>314408645</v>
      </c>
      <c r="P6" s="16">
        <f>(K6-O6)/C6*1000</f>
        <v>2.3293353709014895</v>
      </c>
      <c r="Q6" s="11"/>
      <c r="R6" s="14">
        <f>SUM(R8:R303)</f>
        <v>1930708874</v>
      </c>
      <c r="S6" s="17">
        <f>(O6+R6)/D6</f>
        <v>2272.3729969903411</v>
      </c>
      <c r="T6" s="16">
        <f>R6/C6*1000</f>
        <v>1.989434292291866</v>
      </c>
      <c r="U6" s="18">
        <f>(O6+R6)/K6</f>
        <v>0.87189531804900766</v>
      </c>
      <c r="V6" s="11"/>
      <c r="W6" s="42">
        <f>(R6+O6)/C6*1000</f>
        <v>2.3134061497683027</v>
      </c>
    </row>
    <row r="7" spans="1:23">
      <c r="C7" s="14"/>
      <c r="D7" s="19"/>
      <c r="E7" s="11"/>
      <c r="F7" s="36"/>
      <c r="G7" s="36"/>
      <c r="H7" s="11"/>
      <c r="I7" s="30"/>
      <c r="J7" s="11"/>
      <c r="K7" s="14"/>
      <c r="L7" s="14"/>
      <c r="M7" s="14"/>
      <c r="N7" s="11"/>
      <c r="O7" s="10"/>
      <c r="P7" s="20"/>
      <c r="Q7" s="11"/>
      <c r="R7" s="10"/>
      <c r="S7" s="10"/>
      <c r="T7" s="20"/>
      <c r="V7" s="11"/>
      <c r="W7" s="3"/>
    </row>
    <row r="8" spans="1:23">
      <c r="A8" s="1" t="s">
        <v>22</v>
      </c>
      <c r="B8" s="2" t="s">
        <v>23</v>
      </c>
      <c r="C8" s="21">
        <v>1340800873</v>
      </c>
      <c r="D8" s="22">
        <v>2995.45</v>
      </c>
      <c r="E8" s="23"/>
      <c r="F8" s="38">
        <v>27514151.82</v>
      </c>
      <c r="G8" s="38">
        <f>F8/D8</f>
        <v>9185.3150010849804</v>
      </c>
      <c r="H8" s="23"/>
      <c r="I8" s="32">
        <v>0.30644000000000005</v>
      </c>
      <c r="J8" s="23"/>
      <c r="K8" s="24">
        <v>9044632</v>
      </c>
      <c r="L8" s="25">
        <f>K8/D8</f>
        <v>3019.4568428783655</v>
      </c>
      <c r="M8" s="27">
        <f>K8/C8*1000</f>
        <v>6.7456936985451978</v>
      </c>
      <c r="N8" s="23"/>
      <c r="O8" s="25">
        <v>2619600</v>
      </c>
      <c r="P8" s="26">
        <f>(K8-O8)/C8*1000</f>
        <v>4.7919360207636137</v>
      </c>
      <c r="Q8" s="23"/>
      <c r="R8" s="25">
        <v>4868000</v>
      </c>
      <c r="S8" s="25">
        <f t="shared" ref="S8:S71" si="0">(O8+R8)/D8</f>
        <v>2499.6578143517668</v>
      </c>
      <c r="T8" s="27">
        <f t="shared" ref="T8:T71" si="1">R8/C8*1000</f>
        <v>3.6306658938161358</v>
      </c>
      <c r="U8" s="28">
        <f t="shared" ref="U8:U71" si="2">(O8+R8)/K8</f>
        <v>0.82785015465526957</v>
      </c>
      <c r="V8" s="23"/>
      <c r="W8" s="43">
        <f>(R8+O8)/C8*1000</f>
        <v>5.5844235715977195</v>
      </c>
    </row>
    <row r="9" spans="1:23">
      <c r="A9" s="1" t="s">
        <v>24</v>
      </c>
      <c r="B9" s="2" t="s">
        <v>25</v>
      </c>
      <c r="C9" s="21">
        <v>382647417</v>
      </c>
      <c r="D9" s="22">
        <v>573.9</v>
      </c>
      <c r="E9" s="23"/>
      <c r="F9" s="38">
        <v>4383280.24</v>
      </c>
      <c r="G9" s="38">
        <f t="shared" ref="G9:G72" si="3">F9/D9</f>
        <v>7637.7073357727832</v>
      </c>
      <c r="H9" s="23"/>
      <c r="I9" s="32">
        <v>0.30644000000000005</v>
      </c>
      <c r="J9" s="23"/>
      <c r="K9" s="24">
        <v>1440900</v>
      </c>
      <c r="L9" s="25">
        <f t="shared" ref="L9:L72" si="4">K9/D9</f>
        <v>2510.7161526398327</v>
      </c>
      <c r="M9" s="27">
        <f t="shared" ref="M9:M72" si="5">K9/C9*1000</f>
        <v>3.765607543615014</v>
      </c>
      <c r="N9" s="23"/>
      <c r="O9" s="25">
        <v>231500</v>
      </c>
      <c r="P9" s="26">
        <f t="shared" ref="P9:P72" si="6">(K9-O9)/C9*1000</f>
        <v>3.1606119531181887</v>
      </c>
      <c r="Q9" s="23"/>
      <c r="R9" s="25">
        <v>577109</v>
      </c>
      <c r="S9" s="25">
        <f t="shared" si="0"/>
        <v>1408.9719463321137</v>
      </c>
      <c r="T9" s="27">
        <f t="shared" si="1"/>
        <v>1.5082004329850212</v>
      </c>
      <c r="U9" s="28">
        <f t="shared" si="2"/>
        <v>0.56118328822263863</v>
      </c>
      <c r="V9" s="23"/>
      <c r="W9" s="43">
        <f t="shared" ref="W9:W72" si="7">(R9+O9)/C9*1000</f>
        <v>2.1131960234818465</v>
      </c>
    </row>
    <row r="10" spans="1:23">
      <c r="A10" s="1" t="s">
        <v>26</v>
      </c>
      <c r="B10" s="2" t="s">
        <v>27</v>
      </c>
      <c r="C10" s="21">
        <v>68687026</v>
      </c>
      <c r="D10" s="22">
        <v>65.22</v>
      </c>
      <c r="E10" s="23"/>
      <c r="F10" s="38">
        <v>1807640.35</v>
      </c>
      <c r="G10" s="38">
        <f t="shared" si="3"/>
        <v>27716.043391597672</v>
      </c>
      <c r="H10" s="23"/>
      <c r="I10" s="32">
        <v>0.30644000000000005</v>
      </c>
      <c r="J10" s="23"/>
      <c r="K10" s="24">
        <v>594219</v>
      </c>
      <c r="L10" s="25">
        <f t="shared" si="4"/>
        <v>9110.9935602575897</v>
      </c>
      <c r="M10" s="27">
        <f t="shared" si="5"/>
        <v>8.6511097452377701</v>
      </c>
      <c r="N10" s="23"/>
      <c r="O10" s="25">
        <v>209818</v>
      </c>
      <c r="P10" s="26">
        <f t="shared" si="6"/>
        <v>5.5964135060964786</v>
      </c>
      <c r="Q10" s="23"/>
      <c r="R10" s="25">
        <v>185000</v>
      </c>
      <c r="S10" s="25">
        <f t="shared" si="0"/>
        <v>6053.6338546458146</v>
      </c>
      <c r="T10" s="27">
        <f t="shared" si="1"/>
        <v>2.693376184317545</v>
      </c>
      <c r="U10" s="28">
        <f t="shared" si="2"/>
        <v>0.66443180039682337</v>
      </c>
      <c r="V10" s="23"/>
      <c r="W10" s="43">
        <f t="shared" si="7"/>
        <v>5.7480724234588347</v>
      </c>
    </row>
    <row r="11" spans="1:23">
      <c r="A11" s="1" t="s">
        <v>28</v>
      </c>
      <c r="B11" s="2" t="s">
        <v>29</v>
      </c>
      <c r="C11" s="21">
        <v>5324061760</v>
      </c>
      <c r="D11" s="22">
        <v>2620.4899999999998</v>
      </c>
      <c r="E11" s="23"/>
      <c r="F11" s="38">
        <v>18798388.829999998</v>
      </c>
      <c r="G11" s="38">
        <f t="shared" si="3"/>
        <v>7173.6159382405576</v>
      </c>
      <c r="H11" s="23"/>
      <c r="I11" s="32">
        <v>0.37184000000000006</v>
      </c>
      <c r="J11" s="23"/>
      <c r="K11" s="24">
        <v>7498356</v>
      </c>
      <c r="L11" s="25">
        <f t="shared" si="4"/>
        <v>2861.4327854714197</v>
      </c>
      <c r="M11" s="27">
        <f t="shared" si="5"/>
        <v>1.4083901235585967</v>
      </c>
      <c r="N11" s="23"/>
      <c r="O11" s="25">
        <v>0</v>
      </c>
      <c r="P11" s="26">
        <f t="shared" si="6"/>
        <v>1.4083901235585967</v>
      </c>
      <c r="Q11" s="23"/>
      <c r="R11" s="25">
        <v>6820000</v>
      </c>
      <c r="S11" s="25">
        <f t="shared" si="0"/>
        <v>2602.5666955416737</v>
      </c>
      <c r="T11" s="27">
        <f t="shared" si="1"/>
        <v>1.2809768758204638</v>
      </c>
      <c r="U11" s="28">
        <f t="shared" si="2"/>
        <v>0.90953270290180943</v>
      </c>
      <c r="V11" s="23"/>
      <c r="W11" s="43">
        <f t="shared" si="7"/>
        <v>1.2809768758204638</v>
      </c>
    </row>
    <row r="12" spans="1:23">
      <c r="A12" s="1" t="s">
        <v>30</v>
      </c>
      <c r="B12" s="2" t="s">
        <v>31</v>
      </c>
      <c r="C12" s="21">
        <v>4002706151</v>
      </c>
      <c r="D12" s="22">
        <v>5299.5599999999995</v>
      </c>
      <c r="E12" s="23"/>
      <c r="F12" s="38">
        <v>35837363.799999997</v>
      </c>
      <c r="G12" s="38">
        <f t="shared" si="3"/>
        <v>6762.3281555449885</v>
      </c>
      <c r="H12" s="23"/>
      <c r="I12" s="32">
        <v>0.30644000000000005</v>
      </c>
      <c r="J12" s="23"/>
      <c r="K12" s="24">
        <v>11780693</v>
      </c>
      <c r="L12" s="25">
        <f t="shared" si="4"/>
        <v>2222.95681150888</v>
      </c>
      <c r="M12" s="27">
        <f t="shared" si="5"/>
        <v>2.9431820762203134</v>
      </c>
      <c r="N12" s="23"/>
      <c r="O12" s="25">
        <v>832705</v>
      </c>
      <c r="P12" s="26">
        <f t="shared" si="6"/>
        <v>2.7351465700935487</v>
      </c>
      <c r="Q12" s="23"/>
      <c r="R12" s="25">
        <v>11009319</v>
      </c>
      <c r="S12" s="25">
        <f t="shared" si="0"/>
        <v>2234.5296590660359</v>
      </c>
      <c r="T12" s="27">
        <f t="shared" si="1"/>
        <v>2.7504689539224687</v>
      </c>
      <c r="U12" s="28">
        <f t="shared" si="2"/>
        <v>1.0052060604584128</v>
      </c>
      <c r="V12" s="23"/>
      <c r="W12" s="43">
        <f t="shared" si="7"/>
        <v>2.9585044600492334</v>
      </c>
    </row>
    <row r="13" spans="1:23">
      <c r="A13" s="1" t="s">
        <v>32</v>
      </c>
      <c r="B13" s="2" t="s">
        <v>33</v>
      </c>
      <c r="C13" s="21">
        <v>349534641</v>
      </c>
      <c r="D13" s="22">
        <v>616.92999999999995</v>
      </c>
      <c r="E13" s="23"/>
      <c r="F13" s="38">
        <v>5195425.1100000003</v>
      </c>
      <c r="G13" s="38">
        <f t="shared" si="3"/>
        <v>8421.4175190053993</v>
      </c>
      <c r="H13" s="23"/>
      <c r="I13" s="32">
        <v>0.30644000000000005</v>
      </c>
      <c r="J13" s="23"/>
      <c r="K13" s="24">
        <v>1707874</v>
      </c>
      <c r="L13" s="25">
        <f t="shared" si="4"/>
        <v>2768.3432480184138</v>
      </c>
      <c r="M13" s="27">
        <f t="shared" si="5"/>
        <v>4.8861365932540002</v>
      </c>
      <c r="N13" s="23"/>
      <c r="O13" s="25">
        <v>409666</v>
      </c>
      <c r="P13" s="26">
        <f t="shared" si="6"/>
        <v>3.7141039763209052</v>
      </c>
      <c r="Q13" s="23"/>
      <c r="R13" s="25">
        <v>1210000</v>
      </c>
      <c r="S13" s="25">
        <f t="shared" si="0"/>
        <v>2625.3643038918517</v>
      </c>
      <c r="T13" s="27">
        <f t="shared" si="1"/>
        <v>3.4617455841808824</v>
      </c>
      <c r="U13" s="28">
        <f t="shared" si="2"/>
        <v>0.94835216181053172</v>
      </c>
      <c r="V13" s="23"/>
      <c r="W13" s="43">
        <f t="shared" si="7"/>
        <v>4.6337782011139774</v>
      </c>
    </row>
    <row r="14" spans="1:23">
      <c r="A14" s="1" t="s">
        <v>34</v>
      </c>
      <c r="B14" s="2" t="s">
        <v>35</v>
      </c>
      <c r="C14" s="21">
        <v>10451688904</v>
      </c>
      <c r="D14" s="22">
        <v>13503.480000000001</v>
      </c>
      <c r="E14" s="23"/>
      <c r="F14" s="38">
        <v>101794691.67</v>
      </c>
      <c r="G14" s="38">
        <f t="shared" si="3"/>
        <v>7538.4042980031809</v>
      </c>
      <c r="H14" s="23"/>
      <c r="I14" s="32">
        <v>0.31544</v>
      </c>
      <c r="J14" s="23"/>
      <c r="K14" s="24">
        <v>34445399</v>
      </c>
      <c r="L14" s="25">
        <f t="shared" si="4"/>
        <v>2550.8534836945732</v>
      </c>
      <c r="M14" s="27">
        <f t="shared" si="5"/>
        <v>3.2956777910618147</v>
      </c>
      <c r="N14" s="23"/>
      <c r="O14" s="25">
        <v>2926437</v>
      </c>
      <c r="P14" s="26">
        <f t="shared" si="6"/>
        <v>3.015681225255114</v>
      </c>
      <c r="Q14" s="23"/>
      <c r="R14" s="25">
        <v>29400000</v>
      </c>
      <c r="S14" s="25">
        <f>(O14+R14)/D14</f>
        <v>2393.9337859573975</v>
      </c>
      <c r="T14" s="27">
        <f t="shared" si="1"/>
        <v>2.8129425081479633</v>
      </c>
      <c r="U14" s="28">
        <f t="shared" si="2"/>
        <v>0.93848345318920534</v>
      </c>
      <c r="V14" s="23"/>
      <c r="W14" s="43">
        <f t="shared" si="7"/>
        <v>3.0929390739546645</v>
      </c>
    </row>
    <row r="15" spans="1:23">
      <c r="A15" s="1" t="s">
        <v>36</v>
      </c>
      <c r="B15" s="2" t="s">
        <v>37</v>
      </c>
      <c r="C15" s="21">
        <v>7201806725</v>
      </c>
      <c r="D15" s="22">
        <v>3834.16</v>
      </c>
      <c r="E15" s="23"/>
      <c r="F15" s="38">
        <v>26288791.09</v>
      </c>
      <c r="G15" s="38">
        <f t="shared" si="3"/>
        <v>6856.4668897489937</v>
      </c>
      <c r="H15" s="23"/>
      <c r="I15" s="32">
        <v>0.31623999999999997</v>
      </c>
      <c r="J15" s="23"/>
      <c r="K15" s="24">
        <v>8918190</v>
      </c>
      <c r="L15" s="25">
        <f t="shared" si="4"/>
        <v>2325.9827445907317</v>
      </c>
      <c r="M15" s="27">
        <f t="shared" si="5"/>
        <v>1.2383267616779872</v>
      </c>
      <c r="N15" s="23"/>
      <c r="O15" s="25">
        <v>0</v>
      </c>
      <c r="P15" s="26">
        <f t="shared" si="6"/>
        <v>1.2383267616779872</v>
      </c>
      <c r="Q15" s="23"/>
      <c r="R15" s="25">
        <v>8925000</v>
      </c>
      <c r="S15" s="25">
        <f t="shared" si="0"/>
        <v>2327.758883301688</v>
      </c>
      <c r="T15" s="27">
        <f t="shared" si="1"/>
        <v>1.2392723577290947</v>
      </c>
      <c r="U15" s="28">
        <f t="shared" si="2"/>
        <v>1.0007636078621334</v>
      </c>
      <c r="V15" s="23"/>
      <c r="W15" s="43">
        <f t="shared" si="7"/>
        <v>1.2392723577290947</v>
      </c>
    </row>
    <row r="16" spans="1:23">
      <c r="A16" s="1" t="s">
        <v>38</v>
      </c>
      <c r="B16" s="2" t="s">
        <v>39</v>
      </c>
      <c r="C16" s="21">
        <v>6744236259</v>
      </c>
      <c r="D16" s="22">
        <v>12906.02</v>
      </c>
      <c r="E16" s="23"/>
      <c r="F16" s="38">
        <v>89816589.049999997</v>
      </c>
      <c r="G16" s="38">
        <f t="shared" si="3"/>
        <v>6959.2786195899271</v>
      </c>
      <c r="H16" s="23"/>
      <c r="I16" s="32">
        <v>0.30644000000000005</v>
      </c>
      <c r="J16" s="23"/>
      <c r="K16" s="24">
        <v>29525097</v>
      </c>
      <c r="L16" s="25">
        <f t="shared" si="4"/>
        <v>2287.6996161481229</v>
      </c>
      <c r="M16" s="27">
        <f t="shared" si="5"/>
        <v>4.3778266161123227</v>
      </c>
      <c r="N16" s="23"/>
      <c r="O16" s="25">
        <v>6270888</v>
      </c>
      <c r="P16" s="26">
        <f t="shared" si="6"/>
        <v>3.4480122147215542</v>
      </c>
      <c r="Q16" s="23"/>
      <c r="R16" s="25">
        <v>20500000</v>
      </c>
      <c r="S16" s="25">
        <f t="shared" si="0"/>
        <v>2074.2946314975493</v>
      </c>
      <c r="T16" s="27">
        <f t="shared" si="1"/>
        <v>3.0396325414376322</v>
      </c>
      <c r="U16" s="28">
        <f t="shared" si="2"/>
        <v>0.90671634372615273</v>
      </c>
      <c r="V16" s="23"/>
      <c r="W16" s="43">
        <f t="shared" si="7"/>
        <v>3.9694469428284012</v>
      </c>
    </row>
    <row r="17" spans="1:23">
      <c r="A17" s="1" t="s">
        <v>40</v>
      </c>
      <c r="B17" s="2" t="s">
        <v>41</v>
      </c>
      <c r="C17" s="21">
        <v>47032856494</v>
      </c>
      <c r="D17" s="22">
        <v>16933.77</v>
      </c>
      <c r="E17" s="23"/>
      <c r="F17" s="38">
        <v>114280517.83</v>
      </c>
      <c r="G17" s="38">
        <f t="shared" si="3"/>
        <v>6748.6754473457477</v>
      </c>
      <c r="H17" s="23"/>
      <c r="I17" s="32">
        <v>0.37304000000000004</v>
      </c>
      <c r="J17" s="23"/>
      <c r="K17" s="24">
        <v>45731656</v>
      </c>
      <c r="L17" s="25">
        <f t="shared" si="4"/>
        <v>2700.6187045176589</v>
      </c>
      <c r="M17" s="27">
        <f t="shared" si="5"/>
        <v>0.97233422354081356</v>
      </c>
      <c r="N17" s="23"/>
      <c r="O17" s="25">
        <v>0</v>
      </c>
      <c r="P17" s="26">
        <f t="shared" si="6"/>
        <v>0.97233422354081356</v>
      </c>
      <c r="Q17" s="23"/>
      <c r="R17" s="25">
        <v>43900000</v>
      </c>
      <c r="S17" s="25">
        <f t="shared" si="0"/>
        <v>2592.452832417117</v>
      </c>
      <c r="T17" s="27">
        <f t="shared" si="1"/>
        <v>0.93339004416200699</v>
      </c>
      <c r="U17" s="28">
        <f t="shared" si="2"/>
        <v>0.95994774385602832</v>
      </c>
      <c r="V17" s="23"/>
      <c r="W17" s="43">
        <f t="shared" si="7"/>
        <v>0.93339004416200699</v>
      </c>
    </row>
    <row r="18" spans="1:23">
      <c r="A18" s="1" t="s">
        <v>42</v>
      </c>
      <c r="B18" s="2" t="s">
        <v>43</v>
      </c>
      <c r="C18" s="21">
        <v>13391568266</v>
      </c>
      <c r="D18" s="22">
        <v>10273.82</v>
      </c>
      <c r="E18" s="23"/>
      <c r="F18" s="38">
        <v>75131373.180000007</v>
      </c>
      <c r="G18" s="38">
        <f t="shared" si="3"/>
        <v>7312.8956103961336</v>
      </c>
      <c r="H18" s="23"/>
      <c r="I18" s="32">
        <v>0.32994000000000001</v>
      </c>
      <c r="J18" s="23"/>
      <c r="K18" s="24">
        <v>26591670</v>
      </c>
      <c r="L18" s="25">
        <f t="shared" si="4"/>
        <v>2588.2943247983712</v>
      </c>
      <c r="M18" s="27">
        <f t="shared" si="5"/>
        <v>1.985702456336939</v>
      </c>
      <c r="N18" s="23"/>
      <c r="O18" s="25">
        <v>0</v>
      </c>
      <c r="P18" s="26">
        <f t="shared" si="6"/>
        <v>1.985702456336939</v>
      </c>
      <c r="Q18" s="23"/>
      <c r="R18" s="25">
        <v>25400000</v>
      </c>
      <c r="S18" s="25">
        <f t="shared" si="0"/>
        <v>2472.3033886129988</v>
      </c>
      <c r="T18" s="27">
        <f t="shared" si="1"/>
        <v>1.8967158659444197</v>
      </c>
      <c r="U18" s="28">
        <f t="shared" si="2"/>
        <v>0.95518634218911413</v>
      </c>
      <c r="V18" s="23"/>
      <c r="W18" s="43">
        <f t="shared" si="7"/>
        <v>1.8967158659444197</v>
      </c>
    </row>
    <row r="19" spans="1:23">
      <c r="A19" s="1" t="s">
        <v>44</v>
      </c>
      <c r="B19" s="2" t="s">
        <v>45</v>
      </c>
      <c r="C19" s="21">
        <v>16947238</v>
      </c>
      <c r="D19" s="22">
        <v>6.78</v>
      </c>
      <c r="E19" s="23"/>
      <c r="F19" s="38">
        <v>362784.56</v>
      </c>
      <c r="G19" s="38">
        <f t="shared" si="3"/>
        <v>53508.047197640117</v>
      </c>
      <c r="H19" s="23"/>
      <c r="I19" s="32">
        <v>0.30644000000000005</v>
      </c>
      <c r="J19" s="23"/>
      <c r="K19" s="24">
        <v>119257</v>
      </c>
      <c r="L19" s="25">
        <f t="shared" si="4"/>
        <v>17589.528023598821</v>
      </c>
      <c r="M19" s="27">
        <f t="shared" si="5"/>
        <v>7.0369578806882869</v>
      </c>
      <c r="N19" s="23"/>
      <c r="O19" s="25">
        <v>38092</v>
      </c>
      <c r="P19" s="26">
        <f t="shared" si="6"/>
        <v>4.7892759870369437</v>
      </c>
      <c r="Q19" s="23"/>
      <c r="R19" s="25">
        <v>25000</v>
      </c>
      <c r="S19" s="25">
        <f t="shared" si="0"/>
        <v>9305.604719764011</v>
      </c>
      <c r="T19" s="27">
        <f t="shared" si="1"/>
        <v>1.475166631872403</v>
      </c>
      <c r="U19" s="28">
        <f t="shared" si="2"/>
        <v>0.52904232036693866</v>
      </c>
      <c r="V19" s="23"/>
      <c r="W19" s="43">
        <f t="shared" si="7"/>
        <v>3.7228485255237458</v>
      </c>
    </row>
    <row r="20" spans="1:23">
      <c r="A20" s="1" t="s">
        <v>46</v>
      </c>
      <c r="B20" s="2" t="s">
        <v>47</v>
      </c>
      <c r="C20" s="21">
        <v>10406746643</v>
      </c>
      <c r="D20" s="22">
        <v>16946.330000000002</v>
      </c>
      <c r="E20" s="23"/>
      <c r="F20" s="38">
        <v>123857894.04000001</v>
      </c>
      <c r="G20" s="38">
        <f t="shared" si="3"/>
        <v>7308.832888300888</v>
      </c>
      <c r="H20" s="23"/>
      <c r="I20" s="32">
        <v>0.31534000000000001</v>
      </c>
      <c r="J20" s="23"/>
      <c r="K20" s="24">
        <v>41897883</v>
      </c>
      <c r="L20" s="25">
        <f t="shared" si="4"/>
        <v>2472.38682357773</v>
      </c>
      <c r="M20" s="27">
        <f t="shared" si="5"/>
        <v>4.0260308468432076</v>
      </c>
      <c r="N20" s="23"/>
      <c r="O20" s="25">
        <v>7140570</v>
      </c>
      <c r="P20" s="26">
        <f t="shared" si="6"/>
        <v>3.339882692674101</v>
      </c>
      <c r="Q20" s="23"/>
      <c r="R20" s="25">
        <v>29920000</v>
      </c>
      <c r="S20" s="25">
        <f t="shared" si="0"/>
        <v>2186.93782075529</v>
      </c>
      <c r="T20" s="27">
        <f t="shared" si="1"/>
        <v>2.8750579817493112</v>
      </c>
      <c r="U20" s="28">
        <f t="shared" si="2"/>
        <v>0.88454516902441105</v>
      </c>
      <c r="V20" s="23"/>
      <c r="W20" s="43">
        <f t="shared" si="7"/>
        <v>3.5612061359184182</v>
      </c>
    </row>
    <row r="21" spans="1:23">
      <c r="A21" s="1" t="s">
        <v>48</v>
      </c>
      <c r="B21" s="2" t="s">
        <v>49</v>
      </c>
      <c r="C21" s="21">
        <v>392001678</v>
      </c>
      <c r="D21" s="22">
        <v>84.89</v>
      </c>
      <c r="E21" s="23"/>
      <c r="F21" s="38">
        <v>1621117.48</v>
      </c>
      <c r="G21" s="38">
        <f t="shared" si="3"/>
        <v>19096.683708328426</v>
      </c>
      <c r="H21" s="23"/>
      <c r="I21" s="32">
        <v>0.30644000000000005</v>
      </c>
      <c r="J21" s="23"/>
      <c r="K21" s="24">
        <v>532904</v>
      </c>
      <c r="L21" s="25">
        <f t="shared" si="4"/>
        <v>6277.5827541524322</v>
      </c>
      <c r="M21" s="27">
        <f t="shared" si="5"/>
        <v>1.3594431603427983</v>
      </c>
      <c r="N21" s="23"/>
      <c r="O21" s="25">
        <v>0</v>
      </c>
      <c r="P21" s="26">
        <f t="shared" si="6"/>
        <v>1.3594431603427983</v>
      </c>
      <c r="Q21" s="23"/>
      <c r="R21" s="25">
        <v>65000</v>
      </c>
      <c r="S21" s="25">
        <f t="shared" si="0"/>
        <v>765.69678407350693</v>
      </c>
      <c r="T21" s="27">
        <f t="shared" si="1"/>
        <v>0.16581561673825285</v>
      </c>
      <c r="U21" s="28">
        <f t="shared" si="2"/>
        <v>0.12197318841667543</v>
      </c>
      <c r="V21" s="23"/>
      <c r="W21" s="43">
        <f t="shared" si="7"/>
        <v>0.16581561673825285</v>
      </c>
    </row>
    <row r="22" spans="1:23">
      <c r="A22" s="1" t="s">
        <v>50</v>
      </c>
      <c r="B22" s="2" t="s">
        <v>51</v>
      </c>
      <c r="C22" s="21">
        <v>4759666758</v>
      </c>
      <c r="D22" s="22">
        <v>2080.89</v>
      </c>
      <c r="E22" s="23"/>
      <c r="F22" s="38">
        <v>15421628.369999999</v>
      </c>
      <c r="G22" s="38">
        <f t="shared" si="3"/>
        <v>7411.0733243948507</v>
      </c>
      <c r="H22" s="23"/>
      <c r="I22" s="32">
        <v>0.35154000000000002</v>
      </c>
      <c r="J22" s="23"/>
      <c r="K22" s="24">
        <v>5815597</v>
      </c>
      <c r="L22" s="25">
        <f t="shared" si="4"/>
        <v>2794.7642595235693</v>
      </c>
      <c r="M22" s="27">
        <f t="shared" si="5"/>
        <v>1.2218496158843901</v>
      </c>
      <c r="N22" s="23"/>
      <c r="O22" s="25">
        <v>0</v>
      </c>
      <c r="P22" s="26">
        <f t="shared" si="6"/>
        <v>1.2218496158843901</v>
      </c>
      <c r="Q22" s="23"/>
      <c r="R22" s="25">
        <v>5130000</v>
      </c>
      <c r="S22" s="25">
        <f t="shared" si="0"/>
        <v>2465.2912936291686</v>
      </c>
      <c r="T22" s="27">
        <f t="shared" si="1"/>
        <v>1.0778065484054209</v>
      </c>
      <c r="U22" s="28">
        <f t="shared" si="2"/>
        <v>0.88211064143543649</v>
      </c>
      <c r="V22" s="23"/>
      <c r="W22" s="43">
        <f t="shared" si="7"/>
        <v>1.0778065484054209</v>
      </c>
    </row>
    <row r="23" spans="1:23">
      <c r="A23" s="1" t="s">
        <v>52</v>
      </c>
      <c r="B23" s="2" t="s">
        <v>53</v>
      </c>
      <c r="C23" s="21">
        <v>118363081</v>
      </c>
      <c r="D23" s="22">
        <v>101.00999999999999</v>
      </c>
      <c r="E23" s="23"/>
      <c r="F23" s="38">
        <v>975088.01</v>
      </c>
      <c r="G23" s="38">
        <f t="shared" si="3"/>
        <v>9653.3809523809541</v>
      </c>
      <c r="H23" s="23"/>
      <c r="I23" s="32">
        <v>0.31964000000000004</v>
      </c>
      <c r="J23" s="23"/>
      <c r="K23" s="24">
        <v>334345</v>
      </c>
      <c r="L23" s="25">
        <f t="shared" si="4"/>
        <v>3310.0188100188102</v>
      </c>
      <c r="M23" s="27">
        <f t="shared" si="5"/>
        <v>2.8247405962675138</v>
      </c>
      <c r="N23" s="23"/>
      <c r="O23" s="25">
        <v>27809</v>
      </c>
      <c r="P23" s="26">
        <f t="shared" si="6"/>
        <v>2.5897940253853311</v>
      </c>
      <c r="Q23" s="23"/>
      <c r="R23" s="25">
        <v>247271</v>
      </c>
      <c r="S23" s="25">
        <f t="shared" si="0"/>
        <v>2723.2947232947236</v>
      </c>
      <c r="T23" s="27">
        <f t="shared" si="1"/>
        <v>2.0890889110938233</v>
      </c>
      <c r="U23" s="28">
        <f t="shared" si="2"/>
        <v>0.82274297507066052</v>
      </c>
      <c r="V23" s="23"/>
      <c r="W23" s="43">
        <f t="shared" si="7"/>
        <v>2.3240354819760061</v>
      </c>
    </row>
    <row r="24" spans="1:23">
      <c r="A24" s="1" t="s">
        <v>54</v>
      </c>
      <c r="B24" s="2" t="s">
        <v>55</v>
      </c>
      <c r="C24" s="21">
        <v>4276014316</v>
      </c>
      <c r="D24" s="22">
        <v>4634.41</v>
      </c>
      <c r="E24" s="23"/>
      <c r="F24" s="38">
        <v>41438173.399999999</v>
      </c>
      <c r="G24" s="38">
        <f t="shared" si="3"/>
        <v>8941.4129090865936</v>
      </c>
      <c r="H24" s="23"/>
      <c r="I24" s="32">
        <v>0.30644000000000005</v>
      </c>
      <c r="J24" s="23"/>
      <c r="K24" s="24">
        <v>13621828</v>
      </c>
      <c r="L24" s="25">
        <f t="shared" si="4"/>
        <v>2939.2798651824073</v>
      </c>
      <c r="M24" s="27">
        <f t="shared" si="5"/>
        <v>3.185636668481163</v>
      </c>
      <c r="N24" s="23"/>
      <c r="O24" s="25">
        <v>1149940</v>
      </c>
      <c r="P24" s="26">
        <f t="shared" si="6"/>
        <v>2.9167086633299286</v>
      </c>
      <c r="Q24" s="23"/>
      <c r="R24" s="25">
        <v>10561000</v>
      </c>
      <c r="S24" s="25">
        <f t="shared" si="0"/>
        <v>2526.9538085754175</v>
      </c>
      <c r="T24" s="27">
        <f t="shared" si="1"/>
        <v>2.4698233493940434</v>
      </c>
      <c r="U24" s="28">
        <f t="shared" si="2"/>
        <v>0.85971868092887382</v>
      </c>
      <c r="V24" s="23"/>
      <c r="W24" s="43">
        <f t="shared" si="7"/>
        <v>2.7387513545452777</v>
      </c>
    </row>
    <row r="25" spans="1:23">
      <c r="A25" s="1" t="s">
        <v>56</v>
      </c>
      <c r="B25" s="2" t="s">
        <v>57</v>
      </c>
      <c r="C25" s="21">
        <v>362568783</v>
      </c>
      <c r="D25" s="22">
        <v>882.56999999999994</v>
      </c>
      <c r="E25" s="23"/>
      <c r="F25" s="38">
        <v>8492736.7200000007</v>
      </c>
      <c r="G25" s="38">
        <f t="shared" si="3"/>
        <v>9622.7344233318618</v>
      </c>
      <c r="H25" s="23"/>
      <c r="I25" s="32">
        <v>0.30644000000000005</v>
      </c>
      <c r="J25" s="23"/>
      <c r="K25" s="24">
        <v>2791788</v>
      </c>
      <c r="L25" s="25">
        <f t="shared" si="4"/>
        <v>3163.2482409327308</v>
      </c>
      <c r="M25" s="27">
        <f t="shared" si="5"/>
        <v>7.700023087757117</v>
      </c>
      <c r="N25" s="23"/>
      <c r="O25" s="25">
        <v>935332</v>
      </c>
      <c r="P25" s="26">
        <f t="shared" si="6"/>
        <v>5.1202863761163906</v>
      </c>
      <c r="Q25" s="23"/>
      <c r="R25" s="25">
        <v>975494</v>
      </c>
      <c r="S25" s="25">
        <f t="shared" si="0"/>
        <v>2165.0701927325881</v>
      </c>
      <c r="T25" s="27">
        <f t="shared" si="1"/>
        <v>2.6905074174573933</v>
      </c>
      <c r="U25" s="28">
        <f t="shared" si="2"/>
        <v>0.68444523724580808</v>
      </c>
      <c r="V25" s="23"/>
      <c r="W25" s="43">
        <f t="shared" si="7"/>
        <v>5.2702441290981197</v>
      </c>
    </row>
    <row r="26" spans="1:23">
      <c r="A26" s="1" t="s">
        <v>58</v>
      </c>
      <c r="B26" s="2" t="s">
        <v>59</v>
      </c>
      <c r="C26" s="21">
        <v>117618622</v>
      </c>
      <c r="D26" s="22">
        <v>719.63</v>
      </c>
      <c r="E26" s="23"/>
      <c r="F26" s="38">
        <v>6650620.1500000004</v>
      </c>
      <c r="G26" s="38">
        <f t="shared" si="3"/>
        <v>9241.721648624989</v>
      </c>
      <c r="H26" s="23"/>
      <c r="I26" s="32">
        <v>0.30654000000000003</v>
      </c>
      <c r="J26" s="23"/>
      <c r="K26" s="24">
        <v>2186949</v>
      </c>
      <c r="L26" s="25">
        <f t="shared" si="4"/>
        <v>3038.9908703083529</v>
      </c>
      <c r="M26" s="27">
        <f t="shared" si="5"/>
        <v>18.593560805362944</v>
      </c>
      <c r="N26" s="23"/>
      <c r="O26" s="25">
        <v>943992</v>
      </c>
      <c r="P26" s="26">
        <f t="shared" si="6"/>
        <v>10.567688847774463</v>
      </c>
      <c r="Q26" s="23"/>
      <c r="R26" s="25">
        <v>180000</v>
      </c>
      <c r="S26" s="25">
        <f t="shared" si="0"/>
        <v>1561.9026444144909</v>
      </c>
      <c r="T26" s="27">
        <f t="shared" si="1"/>
        <v>1.5303699103021289</v>
      </c>
      <c r="U26" s="28">
        <f t="shared" si="2"/>
        <v>0.5139543720498283</v>
      </c>
      <c r="V26" s="23"/>
      <c r="W26" s="43">
        <f t="shared" si="7"/>
        <v>9.5562418678906127</v>
      </c>
    </row>
    <row r="27" spans="1:23">
      <c r="A27" s="1" t="s">
        <v>60</v>
      </c>
      <c r="B27" s="2" t="s">
        <v>61</v>
      </c>
      <c r="C27" s="21">
        <v>279321606</v>
      </c>
      <c r="D27" s="22">
        <v>60.989999999999995</v>
      </c>
      <c r="E27" s="23"/>
      <c r="F27" s="38">
        <v>655963.11</v>
      </c>
      <c r="G27" s="38">
        <f t="shared" si="3"/>
        <v>10755.256763403837</v>
      </c>
      <c r="H27" s="23"/>
      <c r="I27" s="32">
        <v>0.34143999999999997</v>
      </c>
      <c r="J27" s="23"/>
      <c r="K27" s="24">
        <v>240261</v>
      </c>
      <c r="L27" s="25">
        <f t="shared" si="4"/>
        <v>3939.3507132316777</v>
      </c>
      <c r="M27" s="27">
        <f t="shared" si="5"/>
        <v>0.86015902400332034</v>
      </c>
      <c r="N27" s="23"/>
      <c r="O27" s="25">
        <v>0</v>
      </c>
      <c r="P27" s="26">
        <f t="shared" si="6"/>
        <v>0.86015902400332034</v>
      </c>
      <c r="Q27" s="23"/>
      <c r="R27" s="25">
        <v>278885</v>
      </c>
      <c r="S27" s="25">
        <f t="shared" si="0"/>
        <v>4572.634858173471</v>
      </c>
      <c r="T27" s="27">
        <f t="shared" si="1"/>
        <v>0.99843690573653643</v>
      </c>
      <c r="U27" s="28">
        <f t="shared" si="2"/>
        <v>1.1607585084553882</v>
      </c>
      <c r="V27" s="23"/>
      <c r="W27" s="43">
        <f t="shared" si="7"/>
        <v>0.99843690573653643</v>
      </c>
    </row>
    <row r="28" spans="1:23" ht="31.2">
      <c r="A28" s="1" t="s">
        <v>62</v>
      </c>
      <c r="B28" s="2" t="s">
        <v>63</v>
      </c>
      <c r="C28" s="21">
        <v>3283115101</v>
      </c>
      <c r="D28" s="22">
        <v>3722.89</v>
      </c>
      <c r="E28" s="23"/>
      <c r="F28" s="38">
        <v>28807623.649999999</v>
      </c>
      <c r="G28" s="38">
        <f t="shared" si="3"/>
        <v>7737.9733620923525</v>
      </c>
      <c r="H28" s="23"/>
      <c r="I28" s="32">
        <v>0.30644000000000005</v>
      </c>
      <c r="J28" s="23"/>
      <c r="K28" s="24">
        <v>9469831</v>
      </c>
      <c r="L28" s="25">
        <f t="shared" si="4"/>
        <v>2543.6773581814127</v>
      </c>
      <c r="M28" s="27">
        <f t="shared" si="5"/>
        <v>2.884404204140024</v>
      </c>
      <c r="N28" s="23"/>
      <c r="O28" s="25">
        <v>561596</v>
      </c>
      <c r="P28" s="26">
        <f t="shared" si="6"/>
        <v>2.713348367617892</v>
      </c>
      <c r="Q28" s="23"/>
      <c r="R28" s="25">
        <v>7000000</v>
      </c>
      <c r="S28" s="25">
        <f t="shared" si="0"/>
        <v>2031.1091651915583</v>
      </c>
      <c r="T28" s="27">
        <f t="shared" si="1"/>
        <v>2.1321214105067101</v>
      </c>
      <c r="U28" s="28">
        <f t="shared" si="2"/>
        <v>0.79849323604613431</v>
      </c>
      <c r="V28" s="23"/>
      <c r="W28" s="43">
        <f t="shared" si="7"/>
        <v>2.3031772470288421</v>
      </c>
    </row>
    <row r="29" spans="1:23">
      <c r="A29" s="1" t="s">
        <v>64</v>
      </c>
      <c r="B29" s="2" t="s">
        <v>65</v>
      </c>
      <c r="C29" s="21">
        <v>4089029058</v>
      </c>
      <c r="D29" s="22">
        <v>5619.54</v>
      </c>
      <c r="E29" s="23"/>
      <c r="F29" s="38">
        <v>37702338.710000001</v>
      </c>
      <c r="G29" s="38">
        <f t="shared" si="3"/>
        <v>6709.1503414870258</v>
      </c>
      <c r="H29" s="23"/>
      <c r="I29" s="32">
        <v>0.30644000000000005</v>
      </c>
      <c r="J29" s="23"/>
      <c r="K29" s="24">
        <v>12393760</v>
      </c>
      <c r="L29" s="25">
        <f t="shared" si="4"/>
        <v>2205.4758930446264</v>
      </c>
      <c r="M29" s="27">
        <f t="shared" si="5"/>
        <v>3.0309787052630921</v>
      </c>
      <c r="N29" s="23"/>
      <c r="O29" s="25">
        <v>1030164</v>
      </c>
      <c r="P29" s="26">
        <f t="shared" si="6"/>
        <v>2.7790450590630162</v>
      </c>
      <c r="Q29" s="23"/>
      <c r="R29" s="25">
        <v>10400000</v>
      </c>
      <c r="S29" s="25">
        <f t="shared" si="0"/>
        <v>2034.003494947985</v>
      </c>
      <c r="T29" s="27">
        <f t="shared" si="1"/>
        <v>2.5433910721795607</v>
      </c>
      <c r="U29" s="28">
        <f t="shared" si="2"/>
        <v>0.92225152011980227</v>
      </c>
      <c r="V29" s="23"/>
      <c r="W29" s="43">
        <f t="shared" si="7"/>
        <v>2.7953247183796361</v>
      </c>
    </row>
    <row r="30" spans="1:23">
      <c r="A30" s="1" t="s">
        <v>66</v>
      </c>
      <c r="B30" s="2" t="s">
        <v>67</v>
      </c>
      <c r="C30" s="21">
        <v>154512107</v>
      </c>
      <c r="D30" s="22">
        <v>436.19</v>
      </c>
      <c r="E30" s="23"/>
      <c r="F30" s="38">
        <v>4973620.54</v>
      </c>
      <c r="G30" s="38">
        <f t="shared" si="3"/>
        <v>11402.417616176437</v>
      </c>
      <c r="H30" s="23"/>
      <c r="I30" s="32">
        <v>0.30644000000000005</v>
      </c>
      <c r="J30" s="23"/>
      <c r="K30" s="24">
        <v>1634961</v>
      </c>
      <c r="L30" s="25">
        <f t="shared" si="4"/>
        <v>3748.2771269400951</v>
      </c>
      <c r="M30" s="27">
        <f t="shared" si="5"/>
        <v>10.581442656788052</v>
      </c>
      <c r="N30" s="23"/>
      <c r="O30" s="25">
        <v>621106</v>
      </c>
      <c r="P30" s="26">
        <f t="shared" si="6"/>
        <v>6.5616540974358726</v>
      </c>
      <c r="Q30" s="23"/>
      <c r="R30" s="25">
        <v>350000</v>
      </c>
      <c r="S30" s="25">
        <f t="shared" si="0"/>
        <v>2226.3371466562735</v>
      </c>
      <c r="T30" s="27">
        <f t="shared" si="1"/>
        <v>2.2651946620597183</v>
      </c>
      <c r="U30" s="28">
        <f t="shared" si="2"/>
        <v>0.59396279177301481</v>
      </c>
      <c r="V30" s="23"/>
      <c r="W30" s="43">
        <f t="shared" si="7"/>
        <v>6.2849832214118981</v>
      </c>
    </row>
    <row r="31" spans="1:23">
      <c r="A31" s="1" t="s">
        <v>68</v>
      </c>
      <c r="B31" s="2" t="s">
        <v>69</v>
      </c>
      <c r="C31" s="21">
        <v>117158551</v>
      </c>
      <c r="D31" s="22">
        <v>228.78000000000003</v>
      </c>
      <c r="E31" s="23"/>
      <c r="F31" s="38">
        <v>1295873.47</v>
      </c>
      <c r="G31" s="38">
        <f t="shared" si="3"/>
        <v>5664.2777777777774</v>
      </c>
      <c r="H31" s="23"/>
      <c r="I31" s="32">
        <v>0.40164</v>
      </c>
      <c r="J31" s="23"/>
      <c r="K31" s="24">
        <v>558327</v>
      </c>
      <c r="L31" s="25">
        <f t="shared" si="4"/>
        <v>2440.4537109887224</v>
      </c>
      <c r="M31" s="27">
        <f t="shared" si="5"/>
        <v>4.7655676451648841</v>
      </c>
      <c r="N31" s="23"/>
      <c r="O31" s="25">
        <v>98430</v>
      </c>
      <c r="P31" s="26">
        <f t="shared" si="6"/>
        <v>3.9254241032735204</v>
      </c>
      <c r="Q31" s="23"/>
      <c r="R31" s="25">
        <v>492000</v>
      </c>
      <c r="S31" s="25">
        <f t="shared" si="0"/>
        <v>2580.7762916338838</v>
      </c>
      <c r="T31" s="27">
        <f t="shared" si="1"/>
        <v>4.1994373931784121</v>
      </c>
      <c r="U31" s="28">
        <f t="shared" si="2"/>
        <v>1.0574985626702631</v>
      </c>
      <c r="V31" s="23"/>
      <c r="W31" s="43">
        <f t="shared" si="7"/>
        <v>5.0395809350697762</v>
      </c>
    </row>
    <row r="32" spans="1:23">
      <c r="A32" s="1" t="s">
        <v>70</v>
      </c>
      <c r="B32" s="2" t="s">
        <v>71</v>
      </c>
      <c r="C32" s="21">
        <v>2666825472</v>
      </c>
      <c r="D32" s="22">
        <v>1177.17</v>
      </c>
      <c r="E32" s="23"/>
      <c r="F32" s="38">
        <v>8999459.1199999992</v>
      </c>
      <c r="G32" s="38">
        <f t="shared" si="3"/>
        <v>7644.9953022927857</v>
      </c>
      <c r="H32" s="23"/>
      <c r="I32" s="32">
        <v>0.30644000000000005</v>
      </c>
      <c r="J32" s="23"/>
      <c r="K32" s="24">
        <v>2958361</v>
      </c>
      <c r="L32" s="25">
        <f t="shared" si="4"/>
        <v>2513.1128044377615</v>
      </c>
      <c r="M32" s="27">
        <f t="shared" si="5"/>
        <v>1.1093193128162833</v>
      </c>
      <c r="N32" s="23"/>
      <c r="O32" s="25">
        <v>0</v>
      </c>
      <c r="P32" s="26">
        <f t="shared" si="6"/>
        <v>1.1093193128162833</v>
      </c>
      <c r="Q32" s="23"/>
      <c r="R32" s="25">
        <v>2133171</v>
      </c>
      <c r="S32" s="25">
        <f t="shared" si="0"/>
        <v>1812.1180458217589</v>
      </c>
      <c r="T32" s="27">
        <f t="shared" si="1"/>
        <v>0.79989148986199576</v>
      </c>
      <c r="U32" s="28">
        <f t="shared" si="2"/>
        <v>0.72106514384147169</v>
      </c>
      <c r="V32" s="23"/>
      <c r="W32" s="43">
        <f t="shared" si="7"/>
        <v>0.79989148986199576</v>
      </c>
    </row>
    <row r="33" spans="1:23">
      <c r="A33" s="1" t="s">
        <v>72</v>
      </c>
      <c r="B33" s="2" t="s">
        <v>73</v>
      </c>
      <c r="C33" s="21">
        <v>821183497</v>
      </c>
      <c r="D33" s="22">
        <v>1399.3700000000001</v>
      </c>
      <c r="E33" s="23"/>
      <c r="F33" s="38">
        <v>10074529.65</v>
      </c>
      <c r="G33" s="38">
        <f t="shared" si="3"/>
        <v>7199.3323066808634</v>
      </c>
      <c r="H33" s="23"/>
      <c r="I33" s="32">
        <v>0.31434000000000001</v>
      </c>
      <c r="J33" s="23"/>
      <c r="K33" s="24">
        <v>3397142</v>
      </c>
      <c r="L33" s="25">
        <f t="shared" si="4"/>
        <v>2427.6224300935419</v>
      </c>
      <c r="M33" s="27">
        <f t="shared" si="5"/>
        <v>4.1368853763021987</v>
      </c>
      <c r="N33" s="23"/>
      <c r="O33" s="25">
        <v>617436</v>
      </c>
      <c r="P33" s="26">
        <f t="shared" si="6"/>
        <v>3.3849998327474911</v>
      </c>
      <c r="Q33" s="23"/>
      <c r="R33" s="25">
        <v>1699000</v>
      </c>
      <c r="S33" s="25">
        <f t="shared" si="0"/>
        <v>1655.342046778193</v>
      </c>
      <c r="T33" s="27">
        <f t="shared" si="1"/>
        <v>2.0689651048844691</v>
      </c>
      <c r="U33" s="28">
        <f t="shared" si="2"/>
        <v>0.68187788440989516</v>
      </c>
      <c r="V33" s="23"/>
      <c r="W33" s="43">
        <f t="shared" si="7"/>
        <v>2.8208506484391758</v>
      </c>
    </row>
    <row r="34" spans="1:23">
      <c r="A34" s="1" t="s">
        <v>74</v>
      </c>
      <c r="B34" s="2" t="s">
        <v>75</v>
      </c>
      <c r="C34" s="21">
        <v>822508976</v>
      </c>
      <c r="D34" s="22">
        <v>1331.02</v>
      </c>
      <c r="E34" s="23"/>
      <c r="F34" s="38">
        <v>10271111.560000001</v>
      </c>
      <c r="G34" s="38">
        <f t="shared" si="3"/>
        <v>7716.7221829874834</v>
      </c>
      <c r="H34" s="23"/>
      <c r="I34" s="32">
        <v>0.30644000000000005</v>
      </c>
      <c r="J34" s="23"/>
      <c r="K34" s="24">
        <v>3376387</v>
      </c>
      <c r="L34" s="25">
        <f t="shared" si="4"/>
        <v>2536.6914095956486</v>
      </c>
      <c r="M34" s="27">
        <f t="shared" si="5"/>
        <v>4.1049849892458807</v>
      </c>
      <c r="N34" s="23"/>
      <c r="O34" s="25">
        <v>644831</v>
      </c>
      <c r="P34" s="26">
        <f t="shared" si="6"/>
        <v>3.3210044871291471</v>
      </c>
      <c r="Q34" s="23"/>
      <c r="R34" s="25">
        <v>1900000</v>
      </c>
      <c r="S34" s="25">
        <f t="shared" si="0"/>
        <v>1911.9404667097415</v>
      </c>
      <c r="T34" s="27">
        <f t="shared" si="1"/>
        <v>2.3100051858886945</v>
      </c>
      <c r="U34" s="28">
        <f t="shared" si="2"/>
        <v>0.75371425135803449</v>
      </c>
      <c r="V34" s="23"/>
      <c r="W34" s="43">
        <f t="shared" si="7"/>
        <v>3.0939856880054277</v>
      </c>
    </row>
    <row r="35" spans="1:23">
      <c r="A35" s="1" t="s">
        <v>76</v>
      </c>
      <c r="B35" s="2" t="s">
        <v>77</v>
      </c>
      <c r="C35" s="21">
        <v>80046859</v>
      </c>
      <c r="D35" s="22">
        <v>94.82</v>
      </c>
      <c r="E35" s="23"/>
      <c r="F35" s="38">
        <v>824816.07</v>
      </c>
      <c r="G35" s="38">
        <f t="shared" si="3"/>
        <v>8698.756275047459</v>
      </c>
      <c r="H35" s="23"/>
      <c r="I35" s="32">
        <v>0.40354000000000001</v>
      </c>
      <c r="J35" s="23"/>
      <c r="K35" s="24">
        <v>357053</v>
      </c>
      <c r="L35" s="25">
        <f t="shared" si="4"/>
        <v>3765.5874288124869</v>
      </c>
      <c r="M35" s="27">
        <f t="shared" si="5"/>
        <v>4.4605497887181311</v>
      </c>
      <c r="N35" s="23"/>
      <c r="O35" s="25">
        <v>50433</v>
      </c>
      <c r="P35" s="26">
        <f t="shared" si="6"/>
        <v>3.8305063287992347</v>
      </c>
      <c r="Q35" s="23"/>
      <c r="R35" s="25">
        <v>283000</v>
      </c>
      <c r="S35" s="25">
        <f t="shared" si="0"/>
        <v>3516.4838641636788</v>
      </c>
      <c r="T35" s="27">
        <f t="shared" si="1"/>
        <v>3.5354291665585529</v>
      </c>
      <c r="U35" s="28">
        <f t="shared" si="2"/>
        <v>0.93384735599476831</v>
      </c>
      <c r="V35" s="23"/>
      <c r="W35" s="43">
        <f t="shared" si="7"/>
        <v>4.1654726264774489</v>
      </c>
    </row>
    <row r="36" spans="1:23">
      <c r="A36" s="1" t="s">
        <v>78</v>
      </c>
      <c r="B36" s="2" t="s">
        <v>79</v>
      </c>
      <c r="C36" s="21">
        <v>7830666574</v>
      </c>
      <c r="D36" s="22">
        <v>11261.85</v>
      </c>
      <c r="E36" s="23"/>
      <c r="F36" s="38">
        <v>82618582.989999995</v>
      </c>
      <c r="G36" s="38">
        <f t="shared" si="3"/>
        <v>7336.146635765881</v>
      </c>
      <c r="H36" s="23"/>
      <c r="I36" s="32">
        <v>0.30644000000000005</v>
      </c>
      <c r="J36" s="23"/>
      <c r="K36" s="24">
        <v>27158921</v>
      </c>
      <c r="L36" s="25">
        <f t="shared" si="4"/>
        <v>2411.5861070783217</v>
      </c>
      <c r="M36" s="27">
        <f t="shared" si="5"/>
        <v>3.4682770289537297</v>
      </c>
      <c r="N36" s="23"/>
      <c r="O36" s="25">
        <v>3688262</v>
      </c>
      <c r="P36" s="26">
        <f t="shared" si="6"/>
        <v>2.9972747247251141</v>
      </c>
      <c r="Q36" s="23"/>
      <c r="R36" s="25">
        <v>16800000</v>
      </c>
      <c r="S36" s="25">
        <f t="shared" si="0"/>
        <v>1819.262554553648</v>
      </c>
      <c r="T36" s="27">
        <f t="shared" si="1"/>
        <v>2.1454112292024656</v>
      </c>
      <c r="U36" s="28">
        <f t="shared" si="2"/>
        <v>0.75438424081722544</v>
      </c>
      <c r="V36" s="23"/>
      <c r="W36" s="43">
        <f t="shared" si="7"/>
        <v>2.6164135334310812</v>
      </c>
    </row>
    <row r="37" spans="1:23">
      <c r="A37" s="1" t="s">
        <v>80</v>
      </c>
      <c r="B37" s="2" t="s">
        <v>81</v>
      </c>
      <c r="C37" s="21">
        <v>7255135266</v>
      </c>
      <c r="D37" s="22">
        <v>12234.460000000001</v>
      </c>
      <c r="E37" s="23"/>
      <c r="F37" s="38">
        <v>84024010.180000007</v>
      </c>
      <c r="G37" s="38">
        <f t="shared" si="3"/>
        <v>6867.8151859583504</v>
      </c>
      <c r="H37" s="23"/>
      <c r="I37" s="32">
        <v>0.30644000000000005</v>
      </c>
      <c r="J37" s="23"/>
      <c r="K37" s="24">
        <v>27620923</v>
      </c>
      <c r="L37" s="25">
        <f t="shared" si="4"/>
        <v>2257.6331934552077</v>
      </c>
      <c r="M37" s="27">
        <f t="shared" si="5"/>
        <v>3.8070858760471249</v>
      </c>
      <c r="N37" s="23"/>
      <c r="O37" s="25">
        <v>4811142</v>
      </c>
      <c r="P37" s="26">
        <f t="shared" si="6"/>
        <v>3.143949790556531</v>
      </c>
      <c r="Q37" s="23"/>
      <c r="R37" s="25">
        <v>23257482</v>
      </c>
      <c r="S37" s="25">
        <f t="shared" si="0"/>
        <v>2294.226635258115</v>
      </c>
      <c r="T37" s="27">
        <f t="shared" si="1"/>
        <v>3.2056579439658925</v>
      </c>
      <c r="U37" s="28">
        <f t="shared" si="2"/>
        <v>1.0162087631901366</v>
      </c>
      <c r="V37" s="23"/>
      <c r="W37" s="43">
        <f t="shared" si="7"/>
        <v>3.8687940294564869</v>
      </c>
    </row>
    <row r="38" spans="1:23">
      <c r="A38" s="1" t="s">
        <v>82</v>
      </c>
      <c r="B38" s="2" t="s">
        <v>83</v>
      </c>
      <c r="C38" s="21">
        <v>2536695971</v>
      </c>
      <c r="D38" s="22">
        <v>3277.27</v>
      </c>
      <c r="E38" s="23"/>
      <c r="F38" s="38">
        <v>26640633.899999999</v>
      </c>
      <c r="G38" s="38">
        <f t="shared" si="3"/>
        <v>8128.9103125467227</v>
      </c>
      <c r="H38" s="23"/>
      <c r="I38" s="32">
        <v>0.30644000000000005</v>
      </c>
      <c r="J38" s="23"/>
      <c r="K38" s="24">
        <v>8757484</v>
      </c>
      <c r="L38" s="25">
        <f t="shared" si="4"/>
        <v>2672.1887424594252</v>
      </c>
      <c r="M38" s="27">
        <f t="shared" si="5"/>
        <v>3.4523191190892621</v>
      </c>
      <c r="N38" s="23"/>
      <c r="O38" s="25">
        <v>1164613</v>
      </c>
      <c r="P38" s="26">
        <f t="shared" si="6"/>
        <v>2.9932128590903968</v>
      </c>
      <c r="Q38" s="23"/>
      <c r="R38" s="25">
        <v>4850000</v>
      </c>
      <c r="S38" s="25">
        <f t="shared" si="0"/>
        <v>1835.2509863392397</v>
      </c>
      <c r="T38" s="27">
        <f t="shared" si="1"/>
        <v>1.9119358628097887</v>
      </c>
      <c r="U38" s="28">
        <f t="shared" si="2"/>
        <v>0.68679691564380818</v>
      </c>
      <c r="V38" s="23"/>
      <c r="W38" s="43">
        <f t="shared" si="7"/>
        <v>2.371042122808654</v>
      </c>
    </row>
    <row r="39" spans="1:23">
      <c r="A39" s="1" t="s">
        <v>84</v>
      </c>
      <c r="B39" s="2" t="s">
        <v>85</v>
      </c>
      <c r="C39" s="21">
        <v>1739917530</v>
      </c>
      <c r="D39" s="22">
        <v>2584.0699999999997</v>
      </c>
      <c r="E39" s="23"/>
      <c r="F39" s="38">
        <v>19215764.120000001</v>
      </c>
      <c r="G39" s="38">
        <f t="shared" si="3"/>
        <v>7436.239776786234</v>
      </c>
      <c r="H39" s="23"/>
      <c r="I39" s="32">
        <v>0.30644000000000005</v>
      </c>
      <c r="J39" s="23"/>
      <c r="K39" s="24">
        <v>6316732</v>
      </c>
      <c r="L39" s="25">
        <f t="shared" si="4"/>
        <v>2444.4895068632045</v>
      </c>
      <c r="M39" s="27">
        <f t="shared" si="5"/>
        <v>3.6304778192561806</v>
      </c>
      <c r="N39" s="23"/>
      <c r="O39" s="25">
        <v>937619</v>
      </c>
      <c r="P39" s="26">
        <f t="shared" si="6"/>
        <v>3.0915907836160486</v>
      </c>
      <c r="Q39" s="23"/>
      <c r="R39" s="25">
        <v>3780000</v>
      </c>
      <c r="S39" s="25">
        <f t="shared" si="0"/>
        <v>1825.6544907839186</v>
      </c>
      <c r="T39" s="27">
        <f t="shared" si="1"/>
        <v>2.1725167629065729</v>
      </c>
      <c r="U39" s="28">
        <f t="shared" si="2"/>
        <v>0.74684488751461986</v>
      </c>
      <c r="V39" s="23"/>
      <c r="W39" s="43">
        <f t="shared" si="7"/>
        <v>2.7114037985467045</v>
      </c>
    </row>
    <row r="40" spans="1:23">
      <c r="A40" s="1" t="s">
        <v>86</v>
      </c>
      <c r="B40" s="2" t="s">
        <v>87</v>
      </c>
      <c r="C40" s="21">
        <v>2704549038</v>
      </c>
      <c r="D40" s="22">
        <v>3726.22</v>
      </c>
      <c r="E40" s="23"/>
      <c r="F40" s="38">
        <v>29099142.640000001</v>
      </c>
      <c r="G40" s="38">
        <f t="shared" si="3"/>
        <v>7809.2926987671153</v>
      </c>
      <c r="H40" s="23"/>
      <c r="I40" s="32">
        <v>0.30644000000000005</v>
      </c>
      <c r="J40" s="23"/>
      <c r="K40" s="24">
        <v>9565661</v>
      </c>
      <c r="L40" s="25">
        <f t="shared" si="4"/>
        <v>2567.1219090660243</v>
      </c>
      <c r="M40" s="27">
        <f t="shared" si="5"/>
        <v>3.5368783725488511</v>
      </c>
      <c r="N40" s="23"/>
      <c r="O40" s="25">
        <v>1316975</v>
      </c>
      <c r="P40" s="26">
        <f t="shared" si="6"/>
        <v>3.0499302782470017</v>
      </c>
      <c r="Q40" s="23"/>
      <c r="R40" s="25">
        <v>7400000</v>
      </c>
      <c r="S40" s="25">
        <f t="shared" si="0"/>
        <v>2339.3613366897284</v>
      </c>
      <c r="T40" s="27">
        <f t="shared" si="1"/>
        <v>2.7361308284771431</v>
      </c>
      <c r="U40" s="28">
        <f t="shared" si="2"/>
        <v>0.91127785105493497</v>
      </c>
      <c r="V40" s="23"/>
      <c r="W40" s="43">
        <f t="shared" si="7"/>
        <v>3.2230789227789924</v>
      </c>
    </row>
    <row r="41" spans="1:23">
      <c r="A41" s="1" t="s">
        <v>88</v>
      </c>
      <c r="B41" s="2" t="s">
        <v>89</v>
      </c>
      <c r="C41" s="21">
        <v>566103273</v>
      </c>
      <c r="D41" s="22">
        <v>828.88</v>
      </c>
      <c r="E41" s="23"/>
      <c r="F41" s="38">
        <v>8028190.8200000003</v>
      </c>
      <c r="G41" s="38">
        <f t="shared" si="3"/>
        <v>9685.5887703889584</v>
      </c>
      <c r="H41" s="23"/>
      <c r="I41" s="32">
        <v>0.30644000000000005</v>
      </c>
      <c r="J41" s="23"/>
      <c r="K41" s="24">
        <v>2639079</v>
      </c>
      <c r="L41" s="25">
        <f t="shared" si="4"/>
        <v>3183.9096129717209</v>
      </c>
      <c r="M41" s="27">
        <f t="shared" si="5"/>
        <v>4.661833142236576</v>
      </c>
      <c r="N41" s="23"/>
      <c r="O41" s="25">
        <v>463710</v>
      </c>
      <c r="P41" s="26">
        <f t="shared" si="6"/>
        <v>3.8427069825473348</v>
      </c>
      <c r="Q41" s="23"/>
      <c r="R41" s="25">
        <v>1056000</v>
      </c>
      <c r="S41" s="25">
        <f t="shared" si="0"/>
        <v>1833.4499565678989</v>
      </c>
      <c r="T41" s="27">
        <f t="shared" si="1"/>
        <v>1.8653840215476019</v>
      </c>
      <c r="U41" s="28">
        <f t="shared" si="2"/>
        <v>0.57584861991626624</v>
      </c>
      <c r="V41" s="23"/>
      <c r="W41" s="43">
        <f t="shared" si="7"/>
        <v>2.6845101812368428</v>
      </c>
    </row>
    <row r="42" spans="1:23">
      <c r="A42" s="1" t="s">
        <v>90</v>
      </c>
      <c r="B42" s="2" t="s">
        <v>91</v>
      </c>
      <c r="C42" s="21">
        <v>2230059819</v>
      </c>
      <c r="D42" s="22">
        <v>1094.28</v>
      </c>
      <c r="E42" s="23"/>
      <c r="F42" s="38">
        <v>8660308.6799999997</v>
      </c>
      <c r="G42" s="38">
        <f t="shared" si="3"/>
        <v>7914.1615308696128</v>
      </c>
      <c r="H42" s="23"/>
      <c r="I42" s="32">
        <v>0.30644000000000005</v>
      </c>
      <c r="J42" s="23"/>
      <c r="K42" s="24">
        <v>2846873</v>
      </c>
      <c r="L42" s="25">
        <f t="shared" si="4"/>
        <v>2601.5946558467667</v>
      </c>
      <c r="M42" s="27">
        <f t="shared" si="5"/>
        <v>1.2765904195684716</v>
      </c>
      <c r="N42" s="23"/>
      <c r="O42" s="25">
        <v>0</v>
      </c>
      <c r="P42" s="26">
        <f t="shared" si="6"/>
        <v>1.2765904195684716</v>
      </c>
      <c r="Q42" s="23"/>
      <c r="R42" s="25">
        <v>2139000</v>
      </c>
      <c r="S42" s="25">
        <f t="shared" si="0"/>
        <v>1954.7099462660381</v>
      </c>
      <c r="T42" s="27">
        <f t="shared" si="1"/>
        <v>0.95916709577735315</v>
      </c>
      <c r="U42" s="28">
        <f t="shared" si="2"/>
        <v>0.75135069249664455</v>
      </c>
      <c r="V42" s="23"/>
      <c r="W42" s="43">
        <f t="shared" si="7"/>
        <v>0.95916709577735315</v>
      </c>
    </row>
    <row r="43" spans="1:23">
      <c r="A43" s="1" t="s">
        <v>92</v>
      </c>
      <c r="B43" s="2" t="s">
        <v>93</v>
      </c>
      <c r="C43" s="21">
        <v>1241660007</v>
      </c>
      <c r="D43" s="22">
        <v>2605.06</v>
      </c>
      <c r="E43" s="23"/>
      <c r="F43" s="38">
        <v>21288385.300000001</v>
      </c>
      <c r="G43" s="38">
        <f t="shared" si="3"/>
        <v>8171.9366540501951</v>
      </c>
      <c r="H43" s="23"/>
      <c r="I43" s="32">
        <v>0.30644000000000005</v>
      </c>
      <c r="J43" s="23"/>
      <c r="K43" s="24">
        <v>6998058</v>
      </c>
      <c r="L43" s="25">
        <f t="shared" si="4"/>
        <v>2686.3327524126125</v>
      </c>
      <c r="M43" s="27">
        <f t="shared" si="5"/>
        <v>5.6360500946697565</v>
      </c>
      <c r="N43" s="23"/>
      <c r="O43" s="25">
        <v>1922080</v>
      </c>
      <c r="P43" s="26">
        <f t="shared" si="6"/>
        <v>4.0880578994117505</v>
      </c>
      <c r="Q43" s="23"/>
      <c r="R43" s="25">
        <v>3745358</v>
      </c>
      <c r="S43" s="25">
        <f t="shared" si="0"/>
        <v>2175.5498913652659</v>
      </c>
      <c r="T43" s="27">
        <f t="shared" si="1"/>
        <v>3.0164118831927555</v>
      </c>
      <c r="U43" s="28">
        <f t="shared" si="2"/>
        <v>0.8098586779360788</v>
      </c>
      <c r="V43" s="23"/>
      <c r="W43" s="43">
        <f t="shared" si="7"/>
        <v>4.5644040784507611</v>
      </c>
    </row>
    <row r="44" spans="1:23">
      <c r="A44" s="1" t="s">
        <v>94</v>
      </c>
      <c r="B44" s="2" t="s">
        <v>95</v>
      </c>
      <c r="C44" s="21">
        <v>3259298505.8000002</v>
      </c>
      <c r="D44" s="22">
        <v>893.58</v>
      </c>
      <c r="E44" s="23"/>
      <c r="F44" s="38">
        <v>6419438.1799999997</v>
      </c>
      <c r="G44" s="38">
        <f t="shared" si="3"/>
        <v>7183.9546319299889</v>
      </c>
      <c r="H44" s="23"/>
      <c r="I44" s="32">
        <v>0.30644000000000005</v>
      </c>
      <c r="J44" s="23"/>
      <c r="K44" s="24">
        <v>2110240</v>
      </c>
      <c r="L44" s="25">
        <f t="shared" si="4"/>
        <v>2361.5568835470804</v>
      </c>
      <c r="M44" s="27">
        <f t="shared" si="5"/>
        <v>0.64745220367044543</v>
      </c>
      <c r="N44" s="23"/>
      <c r="O44" s="25">
        <v>0</v>
      </c>
      <c r="P44" s="26">
        <f t="shared" si="6"/>
        <v>0.64745220367044543</v>
      </c>
      <c r="Q44" s="23"/>
      <c r="R44" s="25">
        <v>2110886</v>
      </c>
      <c r="S44" s="25">
        <f t="shared" si="0"/>
        <v>2362.2798182591373</v>
      </c>
      <c r="T44" s="27">
        <f t="shared" si="1"/>
        <v>0.64765040582923816</v>
      </c>
      <c r="U44" s="28">
        <f t="shared" si="2"/>
        <v>1.0003061263173858</v>
      </c>
      <c r="V44" s="23"/>
      <c r="W44" s="43">
        <f t="shared" si="7"/>
        <v>0.64765040582923816</v>
      </c>
    </row>
    <row r="45" spans="1:23">
      <c r="A45" s="1" t="s">
        <v>96</v>
      </c>
      <c r="B45" s="2" t="s">
        <v>97</v>
      </c>
      <c r="C45" s="21">
        <v>6306254356</v>
      </c>
      <c r="D45" s="22">
        <v>10925.039999999999</v>
      </c>
      <c r="E45" s="23"/>
      <c r="F45" s="38">
        <v>94459778.689999998</v>
      </c>
      <c r="G45" s="38">
        <f t="shared" si="3"/>
        <v>8646.1723426184253</v>
      </c>
      <c r="H45" s="23"/>
      <c r="I45" s="32">
        <v>0.33404</v>
      </c>
      <c r="J45" s="23"/>
      <c r="K45" s="24">
        <v>33848133</v>
      </c>
      <c r="L45" s="25">
        <f t="shared" si="4"/>
        <v>3098.2159333055074</v>
      </c>
      <c r="M45" s="27">
        <f t="shared" si="5"/>
        <v>5.3673910199634829</v>
      </c>
      <c r="N45" s="23"/>
      <c r="O45" s="25">
        <v>7510745</v>
      </c>
      <c r="P45" s="26">
        <f t="shared" si="6"/>
        <v>4.1763916444222788</v>
      </c>
      <c r="Q45" s="23"/>
      <c r="R45" s="25">
        <v>20200000</v>
      </c>
      <c r="S45" s="25">
        <f t="shared" si="0"/>
        <v>2536.4433448298591</v>
      </c>
      <c r="T45" s="27">
        <f t="shared" si="1"/>
        <v>3.2031692443202813</v>
      </c>
      <c r="U45" s="28">
        <f t="shared" si="2"/>
        <v>0.81867868458210091</v>
      </c>
      <c r="V45" s="23"/>
      <c r="W45" s="43">
        <f t="shared" si="7"/>
        <v>4.3941686198614853</v>
      </c>
    </row>
    <row r="46" spans="1:23">
      <c r="A46" s="1" t="s">
        <v>98</v>
      </c>
      <c r="B46" s="2" t="s">
        <v>99</v>
      </c>
      <c r="C46" s="21">
        <v>352435795</v>
      </c>
      <c r="D46" s="22">
        <v>613.59999999999991</v>
      </c>
      <c r="E46" s="23"/>
      <c r="F46" s="38">
        <v>4767316.67</v>
      </c>
      <c r="G46" s="38">
        <f t="shared" si="3"/>
        <v>7769.4209093872241</v>
      </c>
      <c r="H46" s="23"/>
      <c r="I46" s="32">
        <v>0.30644000000000005</v>
      </c>
      <c r="J46" s="23"/>
      <c r="K46" s="24">
        <v>1567144</v>
      </c>
      <c r="L46" s="25">
        <f t="shared" si="4"/>
        <v>2554.0156453715781</v>
      </c>
      <c r="M46" s="27">
        <f t="shared" si="5"/>
        <v>4.446608495030989</v>
      </c>
      <c r="N46" s="23"/>
      <c r="O46" s="25">
        <v>319997</v>
      </c>
      <c r="P46" s="26">
        <f t="shared" si="6"/>
        <v>3.5386502100332913</v>
      </c>
      <c r="Q46" s="23"/>
      <c r="R46" s="25">
        <v>950000</v>
      </c>
      <c r="S46" s="25">
        <f t="shared" si="0"/>
        <v>2069.7473924380706</v>
      </c>
      <c r="T46" s="27">
        <f t="shared" si="1"/>
        <v>2.6955264291471872</v>
      </c>
      <c r="U46" s="28">
        <f t="shared" si="2"/>
        <v>0.81038947282445006</v>
      </c>
      <c r="V46" s="23"/>
      <c r="W46" s="43">
        <f t="shared" si="7"/>
        <v>3.603484714144884</v>
      </c>
    </row>
    <row r="47" spans="1:23">
      <c r="A47" s="1" t="s">
        <v>100</v>
      </c>
      <c r="B47" s="2" t="s">
        <v>101</v>
      </c>
      <c r="C47" s="21">
        <v>1040270385</v>
      </c>
      <c r="D47" s="22">
        <v>1105.56</v>
      </c>
      <c r="E47" s="23"/>
      <c r="F47" s="38">
        <v>6226352.0700000003</v>
      </c>
      <c r="G47" s="38">
        <f t="shared" si="3"/>
        <v>5631.8536036036039</v>
      </c>
      <c r="H47" s="23"/>
      <c r="I47" s="32">
        <v>0.40073999999999999</v>
      </c>
      <c r="J47" s="23"/>
      <c r="K47" s="24">
        <v>2676614</v>
      </c>
      <c r="L47" s="25">
        <f t="shared" si="4"/>
        <v>2421.0481565903256</v>
      </c>
      <c r="M47" s="27">
        <f t="shared" si="5"/>
        <v>2.5729983652279018</v>
      </c>
      <c r="N47" s="23"/>
      <c r="O47" s="25">
        <v>111272</v>
      </c>
      <c r="P47" s="26">
        <f t="shared" si="6"/>
        <v>2.4660338667624377</v>
      </c>
      <c r="Q47" s="23"/>
      <c r="R47" s="25">
        <v>2380000</v>
      </c>
      <c r="S47" s="25">
        <f t="shared" si="0"/>
        <v>2253.4028003907524</v>
      </c>
      <c r="T47" s="27">
        <f t="shared" si="1"/>
        <v>2.2878667261108272</v>
      </c>
      <c r="U47" s="28">
        <f t="shared" si="2"/>
        <v>0.93075505097111499</v>
      </c>
      <c r="V47" s="23"/>
      <c r="W47" s="43">
        <f t="shared" si="7"/>
        <v>2.3948312245762913</v>
      </c>
    </row>
    <row r="48" spans="1:23">
      <c r="A48" s="1" t="s">
        <v>102</v>
      </c>
      <c r="B48" s="2" t="s">
        <v>103</v>
      </c>
      <c r="C48" s="21">
        <v>117444366</v>
      </c>
      <c r="D48" s="22">
        <v>172.41</v>
      </c>
      <c r="E48" s="23"/>
      <c r="F48" s="38">
        <v>1978453.68</v>
      </c>
      <c r="G48" s="38">
        <f t="shared" si="3"/>
        <v>11475.283800243606</v>
      </c>
      <c r="H48" s="23"/>
      <c r="I48" s="32">
        <v>0.33994000000000002</v>
      </c>
      <c r="J48" s="23"/>
      <c r="K48" s="24">
        <v>721469</v>
      </c>
      <c r="L48" s="25">
        <f t="shared" si="4"/>
        <v>4184.6122614697524</v>
      </c>
      <c r="M48" s="27">
        <f t="shared" si="5"/>
        <v>6.1430703282948453</v>
      </c>
      <c r="N48" s="23"/>
      <c r="O48" s="25">
        <v>175922</v>
      </c>
      <c r="P48" s="26">
        <f t="shared" si="6"/>
        <v>4.645152582287345</v>
      </c>
      <c r="Q48" s="23"/>
      <c r="R48" s="25">
        <v>463179</v>
      </c>
      <c r="S48" s="25">
        <f t="shared" si="0"/>
        <v>3706.8673510817239</v>
      </c>
      <c r="T48" s="27">
        <f t="shared" si="1"/>
        <v>3.943816257648324</v>
      </c>
      <c r="U48" s="28">
        <f t="shared" si="2"/>
        <v>0.8858329325307116</v>
      </c>
      <c r="V48" s="23"/>
      <c r="W48" s="43">
        <f t="shared" si="7"/>
        <v>5.4417340036558253</v>
      </c>
    </row>
    <row r="49" spans="1:23">
      <c r="A49" s="1" t="s">
        <v>104</v>
      </c>
      <c r="B49" s="2" t="s">
        <v>105</v>
      </c>
      <c r="C49" s="21">
        <v>100798300</v>
      </c>
      <c r="D49" s="22">
        <v>178.59</v>
      </c>
      <c r="E49" s="23"/>
      <c r="F49" s="38">
        <v>2874078.18</v>
      </c>
      <c r="G49" s="38">
        <f t="shared" si="3"/>
        <v>16093.164118931632</v>
      </c>
      <c r="H49" s="23"/>
      <c r="I49" s="32">
        <v>0.30644000000000005</v>
      </c>
      <c r="J49" s="23"/>
      <c r="K49" s="24">
        <v>944786</v>
      </c>
      <c r="L49" s="25">
        <f t="shared" si="4"/>
        <v>5290.2514138529596</v>
      </c>
      <c r="M49" s="27">
        <f t="shared" si="5"/>
        <v>9.3730350611071813</v>
      </c>
      <c r="N49" s="23"/>
      <c r="O49" s="25">
        <v>311389</v>
      </c>
      <c r="P49" s="26">
        <f t="shared" si="6"/>
        <v>6.2838063737186038</v>
      </c>
      <c r="Q49" s="23"/>
      <c r="R49" s="25">
        <v>85000</v>
      </c>
      <c r="S49" s="25">
        <f t="shared" si="0"/>
        <v>2219.5475670530263</v>
      </c>
      <c r="T49" s="27">
        <f t="shared" si="1"/>
        <v>0.84326819003891929</v>
      </c>
      <c r="U49" s="28">
        <f t="shared" si="2"/>
        <v>0.41955426943244289</v>
      </c>
      <c r="V49" s="23"/>
      <c r="W49" s="43">
        <f t="shared" si="7"/>
        <v>3.9324968774274969</v>
      </c>
    </row>
    <row r="50" spans="1:23" ht="31.2">
      <c r="A50" s="1" t="s">
        <v>106</v>
      </c>
      <c r="B50" s="2" t="s">
        <v>107</v>
      </c>
      <c r="C50" s="21">
        <v>629371317</v>
      </c>
      <c r="D50" s="22">
        <v>880.01</v>
      </c>
      <c r="E50" s="23"/>
      <c r="F50" s="38">
        <v>6278660.0700000003</v>
      </c>
      <c r="G50" s="38">
        <f t="shared" si="3"/>
        <v>7134.7599118191847</v>
      </c>
      <c r="H50" s="23"/>
      <c r="I50" s="32">
        <v>0.33714</v>
      </c>
      <c r="J50" s="23"/>
      <c r="K50" s="24">
        <v>2270736</v>
      </c>
      <c r="L50" s="25">
        <f t="shared" si="4"/>
        <v>2580.3524959943638</v>
      </c>
      <c r="M50" s="27">
        <f t="shared" si="5"/>
        <v>3.6079432580814608</v>
      </c>
      <c r="N50" s="23"/>
      <c r="O50" s="25">
        <v>247993</v>
      </c>
      <c r="P50" s="26">
        <f t="shared" si="6"/>
        <v>3.2139103663664419</v>
      </c>
      <c r="Q50" s="23"/>
      <c r="R50" s="25">
        <v>1975000</v>
      </c>
      <c r="S50" s="25">
        <f t="shared" si="0"/>
        <v>2526.0997034124612</v>
      </c>
      <c r="T50" s="27">
        <f t="shared" si="1"/>
        <v>3.1380521270244031</v>
      </c>
      <c r="U50" s="28">
        <f t="shared" si="2"/>
        <v>0.97897465843673592</v>
      </c>
      <c r="V50" s="23"/>
      <c r="W50" s="43">
        <f t="shared" si="7"/>
        <v>3.5320850187394228</v>
      </c>
    </row>
    <row r="51" spans="1:23">
      <c r="A51" s="1" t="s">
        <v>108</v>
      </c>
      <c r="B51" s="2" t="s">
        <v>109</v>
      </c>
      <c r="C51" s="21">
        <v>1167001208</v>
      </c>
      <c r="D51" s="22">
        <v>2674.0099999999998</v>
      </c>
      <c r="E51" s="23"/>
      <c r="F51" s="38">
        <v>19556742.329999998</v>
      </c>
      <c r="G51" s="38">
        <f t="shared" si="3"/>
        <v>7313.6384418906437</v>
      </c>
      <c r="H51" s="23"/>
      <c r="I51" s="32">
        <v>0.30644000000000005</v>
      </c>
      <c r="J51" s="23"/>
      <c r="K51" s="24">
        <v>6428820</v>
      </c>
      <c r="L51" s="25">
        <f t="shared" si="4"/>
        <v>2404.186970131002</v>
      </c>
      <c r="M51" s="27">
        <f t="shared" si="5"/>
        <v>5.508837485282192</v>
      </c>
      <c r="N51" s="23"/>
      <c r="O51" s="25">
        <v>1707384</v>
      </c>
      <c r="P51" s="26">
        <f t="shared" si="6"/>
        <v>4.0457850151599839</v>
      </c>
      <c r="Q51" s="23"/>
      <c r="R51" s="25">
        <v>2400000</v>
      </c>
      <c r="S51" s="25">
        <f t="shared" si="0"/>
        <v>1536.0391322395953</v>
      </c>
      <c r="T51" s="27">
        <f t="shared" si="1"/>
        <v>2.0565531411172282</v>
      </c>
      <c r="U51" s="28">
        <f t="shared" si="2"/>
        <v>0.63890169580109568</v>
      </c>
      <c r="V51" s="23"/>
      <c r="W51" s="43">
        <f t="shared" si="7"/>
        <v>3.5196056112394358</v>
      </c>
    </row>
    <row r="52" spans="1:23">
      <c r="A52" s="1" t="s">
        <v>110</v>
      </c>
      <c r="B52" s="2" t="s">
        <v>111</v>
      </c>
      <c r="C52" s="21">
        <v>579750674</v>
      </c>
      <c r="D52" s="22">
        <v>616.89</v>
      </c>
      <c r="E52" s="23"/>
      <c r="F52" s="38">
        <v>6092029.6900000004</v>
      </c>
      <c r="G52" s="38">
        <f t="shared" si="3"/>
        <v>9875.3905720630919</v>
      </c>
      <c r="H52" s="23"/>
      <c r="I52" s="32">
        <v>0.30644000000000005</v>
      </c>
      <c r="J52" s="23"/>
      <c r="K52" s="24">
        <v>2002612</v>
      </c>
      <c r="L52" s="25">
        <f t="shared" si="4"/>
        <v>3246.3032307218468</v>
      </c>
      <c r="M52" s="27">
        <f t="shared" si="5"/>
        <v>3.4542642032357516</v>
      </c>
      <c r="N52" s="23"/>
      <c r="O52" s="25">
        <v>264979</v>
      </c>
      <c r="P52" s="26">
        <f t="shared" si="6"/>
        <v>2.9972073822893042</v>
      </c>
      <c r="Q52" s="23"/>
      <c r="R52" s="25">
        <v>1455000</v>
      </c>
      <c r="S52" s="25">
        <f t="shared" si="0"/>
        <v>2788.145374377928</v>
      </c>
      <c r="T52" s="27">
        <f t="shared" si="1"/>
        <v>2.5096995402544371</v>
      </c>
      <c r="U52" s="28">
        <f t="shared" si="2"/>
        <v>0.85886781862887074</v>
      </c>
      <c r="V52" s="23"/>
      <c r="W52" s="43">
        <f t="shared" si="7"/>
        <v>2.966756361200884</v>
      </c>
    </row>
    <row r="53" spans="1:23">
      <c r="A53" s="1" t="s">
        <v>112</v>
      </c>
      <c r="B53" s="2" t="s">
        <v>113</v>
      </c>
      <c r="C53" s="21">
        <v>503371138</v>
      </c>
      <c r="D53" s="22">
        <v>555.54</v>
      </c>
      <c r="E53" s="23"/>
      <c r="F53" s="38">
        <v>3006781.26</v>
      </c>
      <c r="G53" s="38">
        <f t="shared" si="3"/>
        <v>5412.3578140187929</v>
      </c>
      <c r="H53" s="23"/>
      <c r="I53" s="32">
        <v>0.35794000000000004</v>
      </c>
      <c r="J53" s="23"/>
      <c r="K53" s="24">
        <v>1154520</v>
      </c>
      <c r="L53" s="25">
        <f t="shared" si="4"/>
        <v>2078.1941894373044</v>
      </c>
      <c r="M53" s="27">
        <f t="shared" si="5"/>
        <v>2.2935760770614544</v>
      </c>
      <c r="N53" s="23"/>
      <c r="O53" s="25">
        <v>28189</v>
      </c>
      <c r="P53" s="26">
        <f t="shared" si="6"/>
        <v>2.2375756474142543</v>
      </c>
      <c r="Q53" s="23"/>
      <c r="R53" s="25">
        <v>1200000</v>
      </c>
      <c r="S53" s="25">
        <f t="shared" si="0"/>
        <v>2210.8021024588688</v>
      </c>
      <c r="T53" s="27">
        <f t="shared" si="1"/>
        <v>2.3839269068303235</v>
      </c>
      <c r="U53" s="28">
        <f t="shared" si="2"/>
        <v>1.0638092020926446</v>
      </c>
      <c r="V53" s="23"/>
      <c r="W53" s="43">
        <f t="shared" si="7"/>
        <v>2.4399273364775236</v>
      </c>
    </row>
    <row r="54" spans="1:23">
      <c r="A54" s="1" t="s">
        <v>114</v>
      </c>
      <c r="B54" s="2" t="s">
        <v>115</v>
      </c>
      <c r="C54" s="21">
        <v>154083776</v>
      </c>
      <c r="D54" s="22">
        <v>317.94</v>
      </c>
      <c r="E54" s="23"/>
      <c r="F54" s="38">
        <v>1326548.6200000001</v>
      </c>
      <c r="G54" s="38">
        <f t="shared" si="3"/>
        <v>4172.3237717808397</v>
      </c>
      <c r="H54" s="23"/>
      <c r="I54" s="32">
        <v>0.40044000000000002</v>
      </c>
      <c r="J54" s="23"/>
      <c r="K54" s="24">
        <v>569836</v>
      </c>
      <c r="L54" s="25">
        <f t="shared" si="4"/>
        <v>1792.2752720639114</v>
      </c>
      <c r="M54" s="27">
        <f t="shared" si="5"/>
        <v>3.6982219335019413</v>
      </c>
      <c r="N54" s="23"/>
      <c r="O54" s="25">
        <v>189191</v>
      </c>
      <c r="P54" s="26">
        <f t="shared" si="6"/>
        <v>2.4703768941903395</v>
      </c>
      <c r="Q54" s="23"/>
      <c r="R54" s="25">
        <v>560000</v>
      </c>
      <c r="S54" s="25">
        <f t="shared" si="0"/>
        <v>2356.3911429829527</v>
      </c>
      <c r="T54" s="27">
        <f t="shared" si="1"/>
        <v>3.6343865300912666</v>
      </c>
      <c r="U54" s="28">
        <f t="shared" si="2"/>
        <v>1.314748453941134</v>
      </c>
      <c r="V54" s="23"/>
      <c r="W54" s="43">
        <f t="shared" si="7"/>
        <v>4.8622315694028684</v>
      </c>
    </row>
    <row r="55" spans="1:23">
      <c r="A55" s="1" t="s">
        <v>116</v>
      </c>
      <c r="B55" s="2" t="s">
        <v>117</v>
      </c>
      <c r="C55" s="21">
        <v>195440486</v>
      </c>
      <c r="D55" s="22">
        <v>175.04</v>
      </c>
      <c r="E55" s="23"/>
      <c r="F55" s="38">
        <v>2208544.89</v>
      </c>
      <c r="G55" s="38">
        <f t="shared" si="3"/>
        <v>12617.372543418649</v>
      </c>
      <c r="H55" s="23"/>
      <c r="I55" s="32">
        <v>0.33433999999999997</v>
      </c>
      <c r="J55" s="23"/>
      <c r="K55" s="24">
        <v>792107</v>
      </c>
      <c r="L55" s="25">
        <f t="shared" si="4"/>
        <v>4525.2913619744058</v>
      </c>
      <c r="M55" s="27">
        <f t="shared" si="5"/>
        <v>4.0529320009979921</v>
      </c>
      <c r="N55" s="23"/>
      <c r="O55" s="25">
        <v>114551</v>
      </c>
      <c r="P55" s="26">
        <f t="shared" si="6"/>
        <v>3.4668149566513051</v>
      </c>
      <c r="Q55" s="23"/>
      <c r="R55" s="25">
        <v>398281</v>
      </c>
      <c r="S55" s="25">
        <f t="shared" si="0"/>
        <v>2929.7989031078614</v>
      </c>
      <c r="T55" s="27">
        <f t="shared" si="1"/>
        <v>2.0378633319608102</v>
      </c>
      <c r="U55" s="28">
        <f t="shared" si="2"/>
        <v>0.64742768338115941</v>
      </c>
      <c r="V55" s="23"/>
      <c r="W55" s="43">
        <f t="shared" si="7"/>
        <v>2.6239803763074967</v>
      </c>
    </row>
    <row r="56" spans="1:23">
      <c r="A56" s="1" t="s">
        <v>118</v>
      </c>
      <c r="B56" s="2" t="s">
        <v>119</v>
      </c>
      <c r="C56" s="21">
        <v>2363998955.0300002</v>
      </c>
      <c r="D56" s="22">
        <v>1025.3</v>
      </c>
      <c r="E56" s="23"/>
      <c r="F56" s="38">
        <v>7516659.6799999997</v>
      </c>
      <c r="G56" s="38">
        <f t="shared" si="3"/>
        <v>7331.1808056178679</v>
      </c>
      <c r="H56" s="23"/>
      <c r="I56" s="32">
        <v>0.30644000000000005</v>
      </c>
      <c r="J56" s="23"/>
      <c r="K56" s="24">
        <v>2470926</v>
      </c>
      <c r="L56" s="25">
        <f t="shared" si="4"/>
        <v>2409.9541597581197</v>
      </c>
      <c r="M56" s="27">
        <f t="shared" si="5"/>
        <v>1.0452314264955513</v>
      </c>
      <c r="N56" s="23"/>
      <c r="O56" s="25">
        <v>0</v>
      </c>
      <c r="P56" s="26">
        <f t="shared" si="6"/>
        <v>1.0452314264955513</v>
      </c>
      <c r="Q56" s="23"/>
      <c r="R56" s="25">
        <v>2179619</v>
      </c>
      <c r="S56" s="25">
        <f t="shared" si="0"/>
        <v>2125.8353652589485</v>
      </c>
      <c r="T56" s="27">
        <f t="shared" si="1"/>
        <v>0.92200506068850596</v>
      </c>
      <c r="U56" s="28">
        <f t="shared" si="2"/>
        <v>0.88210614158416722</v>
      </c>
      <c r="V56" s="23"/>
      <c r="W56" s="43">
        <f t="shared" si="7"/>
        <v>0.92200506068850596</v>
      </c>
    </row>
    <row r="57" spans="1:23">
      <c r="A57" s="1" t="s">
        <v>120</v>
      </c>
      <c r="B57" s="2" t="s">
        <v>121</v>
      </c>
      <c r="C57" s="21">
        <v>384252712</v>
      </c>
      <c r="D57" s="22">
        <v>355.65999999999997</v>
      </c>
      <c r="E57" s="23"/>
      <c r="F57" s="38">
        <v>3123828.22</v>
      </c>
      <c r="G57" s="38">
        <f t="shared" si="3"/>
        <v>8783.1868076252613</v>
      </c>
      <c r="H57" s="23"/>
      <c r="I57" s="32">
        <v>0.30644000000000005</v>
      </c>
      <c r="J57" s="23"/>
      <c r="K57" s="24">
        <v>1026885</v>
      </c>
      <c r="L57" s="25">
        <f t="shared" si="4"/>
        <v>2887.2659281336109</v>
      </c>
      <c r="M57" s="27">
        <f t="shared" si="5"/>
        <v>2.6724209561336809</v>
      </c>
      <c r="N57" s="23"/>
      <c r="O57" s="25">
        <v>28049</v>
      </c>
      <c r="P57" s="26">
        <f t="shared" si="6"/>
        <v>2.5994247244245865</v>
      </c>
      <c r="Q57" s="23"/>
      <c r="R57" s="25">
        <v>387276</v>
      </c>
      <c r="S57" s="25">
        <f t="shared" si="0"/>
        <v>1167.7585334308048</v>
      </c>
      <c r="T57" s="27">
        <f t="shared" si="1"/>
        <v>1.0078679678908811</v>
      </c>
      <c r="U57" s="28">
        <f t="shared" si="2"/>
        <v>0.40445132609785905</v>
      </c>
      <c r="V57" s="23"/>
      <c r="W57" s="43">
        <f t="shared" si="7"/>
        <v>1.0808641995999759</v>
      </c>
    </row>
    <row r="58" spans="1:23">
      <c r="A58" s="1" t="s">
        <v>122</v>
      </c>
      <c r="B58" s="2" t="s">
        <v>123</v>
      </c>
      <c r="C58" s="21">
        <v>216787404</v>
      </c>
      <c r="D58" s="22">
        <v>103.87</v>
      </c>
      <c r="E58" s="23"/>
      <c r="F58" s="38">
        <v>1903605.02</v>
      </c>
      <c r="G58" s="38">
        <f t="shared" si="3"/>
        <v>18326.802926735341</v>
      </c>
      <c r="H58" s="23"/>
      <c r="I58" s="32">
        <v>0.37063999999999997</v>
      </c>
      <c r="J58" s="23"/>
      <c r="K58" s="24">
        <v>756865</v>
      </c>
      <c r="L58" s="25">
        <f t="shared" si="4"/>
        <v>7286.6563974198516</v>
      </c>
      <c r="M58" s="27">
        <f t="shared" si="5"/>
        <v>3.4912775651854755</v>
      </c>
      <c r="N58" s="23"/>
      <c r="O58" s="25">
        <v>37494</v>
      </c>
      <c r="P58" s="26">
        <f t="shared" si="6"/>
        <v>3.3183247122604964</v>
      </c>
      <c r="Q58" s="23"/>
      <c r="R58" s="25">
        <v>315000</v>
      </c>
      <c r="S58" s="25">
        <f t="shared" si="0"/>
        <v>3393.6073938577065</v>
      </c>
      <c r="T58" s="27">
        <f t="shared" si="1"/>
        <v>1.4530364504018876</v>
      </c>
      <c r="U58" s="28">
        <f t="shared" si="2"/>
        <v>0.46572902697310614</v>
      </c>
      <c r="V58" s="23"/>
      <c r="W58" s="43">
        <f t="shared" si="7"/>
        <v>1.6259893033268666</v>
      </c>
    </row>
    <row r="59" spans="1:23">
      <c r="A59" s="1" t="s">
        <v>124</v>
      </c>
      <c r="B59" s="2" t="s">
        <v>125</v>
      </c>
      <c r="C59" s="21">
        <v>112192510</v>
      </c>
      <c r="D59" s="22">
        <v>216.52</v>
      </c>
      <c r="E59" s="23"/>
      <c r="F59" s="38">
        <v>2386340.0099999998</v>
      </c>
      <c r="G59" s="38">
        <f t="shared" si="3"/>
        <v>11021.337566968408</v>
      </c>
      <c r="H59" s="23"/>
      <c r="I59" s="32">
        <v>0.30644000000000005</v>
      </c>
      <c r="J59" s="23"/>
      <c r="K59" s="24">
        <v>784453</v>
      </c>
      <c r="L59" s="25">
        <f t="shared" si="4"/>
        <v>3623.0048032514314</v>
      </c>
      <c r="M59" s="27">
        <f t="shared" si="5"/>
        <v>6.9920264730684787</v>
      </c>
      <c r="N59" s="23"/>
      <c r="O59" s="25">
        <v>237658</v>
      </c>
      <c r="P59" s="26">
        <f t="shared" si="6"/>
        <v>4.8737210710411949</v>
      </c>
      <c r="Q59" s="23"/>
      <c r="R59" s="25">
        <v>130000</v>
      </c>
      <c r="S59" s="25">
        <f t="shared" si="0"/>
        <v>1698.0325143173841</v>
      </c>
      <c r="T59" s="27">
        <f t="shared" si="1"/>
        <v>1.1587226277404792</v>
      </c>
      <c r="U59" s="28">
        <f t="shared" si="2"/>
        <v>0.46868072402043209</v>
      </c>
      <c r="V59" s="23"/>
      <c r="W59" s="43">
        <f t="shared" si="7"/>
        <v>3.2770280297677625</v>
      </c>
    </row>
    <row r="60" spans="1:23">
      <c r="A60" s="1" t="s">
        <v>126</v>
      </c>
      <c r="B60" s="2" t="s">
        <v>127</v>
      </c>
      <c r="C60" s="21">
        <v>381691143</v>
      </c>
      <c r="D60" s="22">
        <v>293.63</v>
      </c>
      <c r="E60" s="23"/>
      <c r="F60" s="38">
        <v>3027968.98</v>
      </c>
      <c r="G60" s="38">
        <f t="shared" si="3"/>
        <v>10312.192146579027</v>
      </c>
      <c r="H60" s="23"/>
      <c r="I60" s="32">
        <v>0.30644000000000005</v>
      </c>
      <c r="J60" s="23"/>
      <c r="K60" s="24">
        <v>995374</v>
      </c>
      <c r="L60" s="25">
        <f t="shared" si="4"/>
        <v>3389.8920410039846</v>
      </c>
      <c r="M60" s="27">
        <f t="shared" si="5"/>
        <v>2.60779957369878</v>
      </c>
      <c r="N60" s="23"/>
      <c r="O60" s="25">
        <v>12595</v>
      </c>
      <c r="P60" s="26">
        <f t="shared" si="6"/>
        <v>2.5748016898573933</v>
      </c>
      <c r="Q60" s="23"/>
      <c r="R60" s="25">
        <v>390000</v>
      </c>
      <c r="S60" s="25">
        <f t="shared" si="0"/>
        <v>1371.0962776283077</v>
      </c>
      <c r="T60" s="27">
        <f t="shared" si="1"/>
        <v>1.0217685349853665</v>
      </c>
      <c r="U60" s="28">
        <f t="shared" si="2"/>
        <v>0.40446605999353008</v>
      </c>
      <c r="V60" s="23"/>
      <c r="W60" s="43">
        <f t="shared" si="7"/>
        <v>1.0547664188267527</v>
      </c>
    </row>
    <row r="61" spans="1:23">
      <c r="A61" s="1" t="s">
        <v>128</v>
      </c>
      <c r="B61" s="2" t="s">
        <v>129</v>
      </c>
      <c r="C61" s="21">
        <v>103471984.5</v>
      </c>
      <c r="D61" s="22">
        <v>112.72</v>
      </c>
      <c r="E61" s="23"/>
      <c r="F61" s="38">
        <v>336353.39</v>
      </c>
      <c r="G61" s="38">
        <f t="shared" si="3"/>
        <v>2983.9725869410931</v>
      </c>
      <c r="H61" s="23"/>
      <c r="I61" s="32">
        <v>0.40083999999999997</v>
      </c>
      <c r="J61" s="23"/>
      <c r="K61" s="24">
        <v>144629</v>
      </c>
      <c r="L61" s="25">
        <f t="shared" si="4"/>
        <v>1283.0819730305182</v>
      </c>
      <c r="M61" s="27">
        <f t="shared" si="5"/>
        <v>1.3977599898067095</v>
      </c>
      <c r="N61" s="23"/>
      <c r="O61" s="25">
        <v>0</v>
      </c>
      <c r="P61" s="26">
        <f t="shared" si="6"/>
        <v>1.3977599898067095</v>
      </c>
      <c r="Q61" s="23"/>
      <c r="R61" s="25">
        <v>180000</v>
      </c>
      <c r="S61" s="25">
        <f t="shared" si="0"/>
        <v>1596.8772178850249</v>
      </c>
      <c r="T61" s="27">
        <f t="shared" si="1"/>
        <v>1.7396013120826923</v>
      </c>
      <c r="U61" s="28">
        <f t="shared" si="2"/>
        <v>1.2445636767176707</v>
      </c>
      <c r="V61" s="23"/>
      <c r="W61" s="43">
        <f t="shared" si="7"/>
        <v>1.7396013120826923</v>
      </c>
    </row>
    <row r="62" spans="1:23">
      <c r="A62" s="1" t="s">
        <v>130</v>
      </c>
      <c r="B62" s="2" t="s">
        <v>131</v>
      </c>
      <c r="C62" s="21">
        <v>396408253</v>
      </c>
      <c r="D62" s="22">
        <v>455.57</v>
      </c>
      <c r="E62" s="23"/>
      <c r="F62" s="38">
        <v>4351593.8</v>
      </c>
      <c r="G62" s="38">
        <f t="shared" si="3"/>
        <v>9551.9762056325035</v>
      </c>
      <c r="H62" s="23"/>
      <c r="I62" s="32">
        <v>0.30644000000000005</v>
      </c>
      <c r="J62" s="23"/>
      <c r="K62" s="24">
        <v>1430484</v>
      </c>
      <c r="L62" s="25">
        <f t="shared" si="4"/>
        <v>3139.9872686963586</v>
      </c>
      <c r="M62" s="27">
        <f t="shared" si="5"/>
        <v>3.608613062856691</v>
      </c>
      <c r="N62" s="23"/>
      <c r="O62" s="25">
        <v>214511</v>
      </c>
      <c r="P62" s="26">
        <f t="shared" si="6"/>
        <v>3.0674764987801604</v>
      </c>
      <c r="Q62" s="23"/>
      <c r="R62" s="25">
        <v>1186359</v>
      </c>
      <c r="S62" s="25">
        <f t="shared" si="0"/>
        <v>3074.9829883442721</v>
      </c>
      <c r="T62" s="27">
        <f t="shared" si="1"/>
        <v>2.9927706878494278</v>
      </c>
      <c r="U62" s="28">
        <f t="shared" si="2"/>
        <v>0.97929791595012594</v>
      </c>
      <c r="V62" s="23"/>
      <c r="W62" s="43">
        <f t="shared" si="7"/>
        <v>3.533907251925958</v>
      </c>
    </row>
    <row r="63" spans="1:23">
      <c r="A63" s="1" t="s">
        <v>132</v>
      </c>
      <c r="B63" s="2" t="s">
        <v>133</v>
      </c>
      <c r="C63" s="21">
        <v>236759810</v>
      </c>
      <c r="D63" s="22">
        <v>567.73</v>
      </c>
      <c r="E63" s="23"/>
      <c r="F63" s="38">
        <v>4629456.57</v>
      </c>
      <c r="G63" s="38">
        <f t="shared" si="3"/>
        <v>8154.3278847339407</v>
      </c>
      <c r="H63" s="23"/>
      <c r="I63" s="32">
        <v>0.34854000000000002</v>
      </c>
      <c r="J63" s="23"/>
      <c r="K63" s="24">
        <v>1730900</v>
      </c>
      <c r="L63" s="25">
        <f t="shared" si="4"/>
        <v>3048.8084124495799</v>
      </c>
      <c r="M63" s="27">
        <f t="shared" si="5"/>
        <v>7.3107847146861626</v>
      </c>
      <c r="N63" s="23"/>
      <c r="O63" s="25">
        <v>460004</v>
      </c>
      <c r="P63" s="26">
        <f t="shared" si="6"/>
        <v>5.3678705013321304</v>
      </c>
      <c r="Q63" s="23"/>
      <c r="R63" s="25">
        <v>945000</v>
      </c>
      <c r="S63" s="25">
        <f t="shared" si="0"/>
        <v>2474.7749810649429</v>
      </c>
      <c r="T63" s="27">
        <f t="shared" si="1"/>
        <v>3.9913868827652808</v>
      </c>
      <c r="U63" s="28">
        <f t="shared" si="2"/>
        <v>0.81171875902709578</v>
      </c>
      <c r="V63" s="23"/>
      <c r="W63" s="43">
        <f t="shared" si="7"/>
        <v>5.9343010961193112</v>
      </c>
    </row>
    <row r="64" spans="1:23">
      <c r="A64" s="1" t="s">
        <v>134</v>
      </c>
      <c r="B64" s="2" t="s">
        <v>135</v>
      </c>
      <c r="C64" s="21">
        <v>535558113</v>
      </c>
      <c r="D64" s="22">
        <v>479.53</v>
      </c>
      <c r="E64" s="23"/>
      <c r="F64" s="38">
        <v>4304267.59</v>
      </c>
      <c r="G64" s="38">
        <f t="shared" si="3"/>
        <v>8976.0131587179112</v>
      </c>
      <c r="H64" s="23"/>
      <c r="I64" s="32">
        <v>0.30644000000000005</v>
      </c>
      <c r="J64" s="23"/>
      <c r="K64" s="24">
        <v>1414927</v>
      </c>
      <c r="L64" s="25">
        <f t="shared" si="4"/>
        <v>2950.6537651450381</v>
      </c>
      <c r="M64" s="27">
        <f t="shared" si="5"/>
        <v>2.6419672593028198</v>
      </c>
      <c r="N64" s="23"/>
      <c r="O64" s="25">
        <v>23029</v>
      </c>
      <c r="P64" s="26">
        <f t="shared" si="6"/>
        <v>2.5989672571723323</v>
      </c>
      <c r="Q64" s="23"/>
      <c r="R64" s="25">
        <v>1097596</v>
      </c>
      <c r="S64" s="25">
        <f t="shared" si="0"/>
        <v>2336.9236544116116</v>
      </c>
      <c r="T64" s="27">
        <f t="shared" si="1"/>
        <v>2.0494433253035229</v>
      </c>
      <c r="U64" s="28">
        <f t="shared" si="2"/>
        <v>0.79200199020868212</v>
      </c>
      <c r="V64" s="23"/>
      <c r="W64" s="43">
        <f t="shared" si="7"/>
        <v>2.0924433274340108</v>
      </c>
    </row>
    <row r="65" spans="1:23">
      <c r="A65" s="1" t="s">
        <v>136</v>
      </c>
      <c r="B65" s="2" t="s">
        <v>137</v>
      </c>
      <c r="C65" s="21">
        <v>880462168</v>
      </c>
      <c r="D65" s="22">
        <v>2441.8599999999997</v>
      </c>
      <c r="E65" s="23"/>
      <c r="F65" s="38">
        <v>19272318.600000001</v>
      </c>
      <c r="G65" s="38">
        <f t="shared" si="3"/>
        <v>7892.4748347571131</v>
      </c>
      <c r="H65" s="23"/>
      <c r="I65" s="32">
        <v>0.30644000000000005</v>
      </c>
      <c r="J65" s="23"/>
      <c r="K65" s="24">
        <v>6335323</v>
      </c>
      <c r="L65" s="25">
        <f t="shared" si="4"/>
        <v>2594.4661037078295</v>
      </c>
      <c r="M65" s="27">
        <f t="shared" si="5"/>
        <v>7.1954516960006396</v>
      </c>
      <c r="N65" s="23"/>
      <c r="O65" s="25">
        <v>1964513</v>
      </c>
      <c r="P65" s="26">
        <f t="shared" si="6"/>
        <v>4.9642223809893444</v>
      </c>
      <c r="Q65" s="23"/>
      <c r="R65" s="25">
        <v>1905500</v>
      </c>
      <c r="S65" s="25">
        <f t="shared" si="0"/>
        <v>1584.8627685452896</v>
      </c>
      <c r="T65" s="27">
        <f t="shared" si="1"/>
        <v>2.1642042886730821</v>
      </c>
      <c r="U65" s="28">
        <f t="shared" si="2"/>
        <v>0.61086277684657908</v>
      </c>
      <c r="V65" s="23"/>
      <c r="W65" s="43">
        <f t="shared" si="7"/>
        <v>4.3954336036843777</v>
      </c>
    </row>
    <row r="66" spans="1:23">
      <c r="A66" s="1" t="s">
        <v>138</v>
      </c>
      <c r="B66" s="2" t="s">
        <v>139</v>
      </c>
      <c r="C66" s="21">
        <v>1857544896</v>
      </c>
      <c r="D66" s="22">
        <v>1837.6100000000001</v>
      </c>
      <c r="E66" s="23"/>
      <c r="F66" s="38">
        <v>9091244.1799999997</v>
      </c>
      <c r="G66" s="38">
        <f t="shared" si="3"/>
        <v>4947.31971419398</v>
      </c>
      <c r="H66" s="23"/>
      <c r="I66" s="32">
        <v>0.35494000000000003</v>
      </c>
      <c r="J66" s="23"/>
      <c r="K66" s="24">
        <v>3461526</v>
      </c>
      <c r="L66" s="25">
        <f t="shared" si="4"/>
        <v>1883.7109071021598</v>
      </c>
      <c r="M66" s="27">
        <f t="shared" si="5"/>
        <v>1.8634952013563606</v>
      </c>
      <c r="N66" s="23"/>
      <c r="O66" s="25">
        <v>0</v>
      </c>
      <c r="P66" s="26">
        <f t="shared" si="6"/>
        <v>1.8634952013563606</v>
      </c>
      <c r="Q66" s="23"/>
      <c r="R66" s="25">
        <v>4766555</v>
      </c>
      <c r="S66" s="25">
        <f t="shared" si="0"/>
        <v>2593.8882570295109</v>
      </c>
      <c r="T66" s="27">
        <f t="shared" si="1"/>
        <v>2.5660510334173909</v>
      </c>
      <c r="U66" s="28">
        <f t="shared" si="2"/>
        <v>1.3770097350128239</v>
      </c>
      <c r="V66" s="23"/>
      <c r="W66" s="43">
        <f t="shared" si="7"/>
        <v>2.5660510334173909</v>
      </c>
    </row>
    <row r="67" spans="1:23">
      <c r="A67" s="1" t="s">
        <v>140</v>
      </c>
      <c r="B67" s="2" t="s">
        <v>141</v>
      </c>
      <c r="C67" s="21">
        <v>71348086</v>
      </c>
      <c r="D67" s="22">
        <v>64.05</v>
      </c>
      <c r="E67" s="23"/>
      <c r="F67" s="38">
        <v>597240.02</v>
      </c>
      <c r="G67" s="38">
        <f t="shared" si="3"/>
        <v>9324.5904761904767</v>
      </c>
      <c r="H67" s="23"/>
      <c r="I67" s="32">
        <v>0.40344000000000002</v>
      </c>
      <c r="J67" s="23"/>
      <c r="K67" s="24">
        <v>258474</v>
      </c>
      <c r="L67" s="25">
        <f t="shared" si="4"/>
        <v>4035.5035128805621</v>
      </c>
      <c r="M67" s="27">
        <f t="shared" si="5"/>
        <v>3.6227180642238954</v>
      </c>
      <c r="N67" s="23"/>
      <c r="O67" s="25">
        <v>47458</v>
      </c>
      <c r="P67" s="26">
        <f t="shared" si="6"/>
        <v>2.9575565629048546</v>
      </c>
      <c r="Q67" s="23"/>
      <c r="R67" s="25">
        <v>222176</v>
      </c>
      <c r="S67" s="25">
        <f t="shared" si="0"/>
        <v>4209.742388758782</v>
      </c>
      <c r="T67" s="27">
        <f t="shared" si="1"/>
        <v>3.1139728121087931</v>
      </c>
      <c r="U67" s="28">
        <f t="shared" si="2"/>
        <v>1.0431764897049607</v>
      </c>
      <c r="V67" s="23"/>
      <c r="W67" s="43">
        <f t="shared" si="7"/>
        <v>3.779134313427833</v>
      </c>
    </row>
    <row r="68" spans="1:23">
      <c r="A68" s="1" t="s">
        <v>142</v>
      </c>
      <c r="B68" s="2" t="s">
        <v>143</v>
      </c>
      <c r="C68" s="21">
        <v>2653285847</v>
      </c>
      <c r="D68" s="22">
        <v>4298.1899999999996</v>
      </c>
      <c r="E68" s="23"/>
      <c r="F68" s="38">
        <v>31965177.699999999</v>
      </c>
      <c r="G68" s="38">
        <f t="shared" si="3"/>
        <v>7436.8926687745316</v>
      </c>
      <c r="H68" s="23"/>
      <c r="I68" s="32">
        <v>0.30644000000000005</v>
      </c>
      <c r="J68" s="23"/>
      <c r="K68" s="24">
        <v>10507802</v>
      </c>
      <c r="L68" s="25">
        <f t="shared" si="4"/>
        <v>2444.7039335162012</v>
      </c>
      <c r="M68" s="27">
        <f t="shared" si="5"/>
        <v>3.960297761313917</v>
      </c>
      <c r="N68" s="23"/>
      <c r="O68" s="25">
        <v>1936948</v>
      </c>
      <c r="P68" s="26">
        <f t="shared" si="6"/>
        <v>3.2302791686356893</v>
      </c>
      <c r="Q68" s="23"/>
      <c r="R68" s="25">
        <v>8681770</v>
      </c>
      <c r="S68" s="25">
        <f t="shared" si="0"/>
        <v>2470.5092143437123</v>
      </c>
      <c r="T68" s="27">
        <f t="shared" si="1"/>
        <v>3.2720824293455779</v>
      </c>
      <c r="U68" s="28">
        <f t="shared" si="2"/>
        <v>1.0105555852689267</v>
      </c>
      <c r="V68" s="23"/>
      <c r="W68" s="43">
        <f t="shared" si="7"/>
        <v>4.0021010220238065</v>
      </c>
    </row>
    <row r="69" spans="1:23">
      <c r="A69" s="1" t="s">
        <v>144</v>
      </c>
      <c r="B69" s="2" t="s">
        <v>145</v>
      </c>
      <c r="C69" s="21">
        <v>1379180046</v>
      </c>
      <c r="D69" s="22">
        <v>2715.19</v>
      </c>
      <c r="E69" s="23"/>
      <c r="F69" s="38">
        <v>20092615.010000002</v>
      </c>
      <c r="G69" s="38">
        <f t="shared" si="3"/>
        <v>7400.0769780383698</v>
      </c>
      <c r="H69" s="23"/>
      <c r="I69" s="32">
        <v>0.30644000000000005</v>
      </c>
      <c r="J69" s="23"/>
      <c r="K69" s="24">
        <v>6604976</v>
      </c>
      <c r="L69" s="25">
        <f t="shared" si="4"/>
        <v>2432.6017700418756</v>
      </c>
      <c r="M69" s="27">
        <f t="shared" si="5"/>
        <v>4.7890600064554594</v>
      </c>
      <c r="N69" s="23"/>
      <c r="O69" s="25">
        <v>1573517</v>
      </c>
      <c r="P69" s="26">
        <f t="shared" si="6"/>
        <v>3.6481524037362707</v>
      </c>
      <c r="Q69" s="23"/>
      <c r="R69" s="25">
        <v>3585647</v>
      </c>
      <c r="S69" s="25">
        <f t="shared" si="0"/>
        <v>1900.1115944003918</v>
      </c>
      <c r="T69" s="27">
        <f t="shared" si="1"/>
        <v>2.5998396731444591</v>
      </c>
      <c r="U69" s="28">
        <f t="shared" si="2"/>
        <v>0.78110261112228119</v>
      </c>
      <c r="V69" s="23"/>
      <c r="W69" s="43">
        <f t="shared" si="7"/>
        <v>3.7407472758636473</v>
      </c>
    </row>
    <row r="70" spans="1:23">
      <c r="A70" s="1" t="s">
        <v>146</v>
      </c>
      <c r="B70" s="2" t="s">
        <v>147</v>
      </c>
      <c r="C70" s="21">
        <v>3002002696</v>
      </c>
      <c r="D70" s="22">
        <v>5219.1400000000003</v>
      </c>
      <c r="E70" s="23"/>
      <c r="F70" s="38">
        <v>40789830.649999999</v>
      </c>
      <c r="G70" s="38">
        <f t="shared" si="3"/>
        <v>7815.4314024915975</v>
      </c>
      <c r="H70" s="23"/>
      <c r="I70" s="32">
        <v>0.30644000000000005</v>
      </c>
      <c r="J70" s="23"/>
      <c r="K70" s="24">
        <v>13408700</v>
      </c>
      <c r="L70" s="25">
        <f t="shared" si="4"/>
        <v>2569.1397433293605</v>
      </c>
      <c r="M70" s="27">
        <f t="shared" si="5"/>
        <v>4.4665849294094038</v>
      </c>
      <c r="N70" s="23"/>
      <c r="O70" s="25">
        <v>2852370</v>
      </c>
      <c r="P70" s="26">
        <f t="shared" si="6"/>
        <v>3.5164292204219922</v>
      </c>
      <c r="Q70" s="23"/>
      <c r="R70" s="25">
        <v>6991865</v>
      </c>
      <c r="S70" s="25">
        <f t="shared" si="0"/>
        <v>1886.1795238295963</v>
      </c>
      <c r="T70" s="27">
        <f t="shared" si="1"/>
        <v>2.329066862370333</v>
      </c>
      <c r="U70" s="28">
        <f t="shared" si="2"/>
        <v>0.7341677418392536</v>
      </c>
      <c r="V70" s="23"/>
      <c r="W70" s="43">
        <f t="shared" si="7"/>
        <v>3.2792225713577441</v>
      </c>
    </row>
    <row r="71" spans="1:23">
      <c r="A71" s="1" t="s">
        <v>148</v>
      </c>
      <c r="B71" s="2" t="s">
        <v>149</v>
      </c>
      <c r="C71" s="21">
        <v>546684781</v>
      </c>
      <c r="D71" s="22">
        <v>95.72</v>
      </c>
      <c r="E71" s="23"/>
      <c r="F71" s="38">
        <v>1607162.8799999999</v>
      </c>
      <c r="G71" s="38">
        <f t="shared" si="3"/>
        <v>16790.251567070623</v>
      </c>
      <c r="H71" s="23"/>
      <c r="I71" s="32">
        <v>0.30644000000000005</v>
      </c>
      <c r="J71" s="23"/>
      <c r="K71" s="24">
        <v>528317</v>
      </c>
      <c r="L71" s="25">
        <f t="shared" si="4"/>
        <v>5519.4003343083996</v>
      </c>
      <c r="M71" s="27">
        <f t="shared" si="5"/>
        <v>0.96640151392837104</v>
      </c>
      <c r="N71" s="23"/>
      <c r="O71" s="25">
        <v>0</v>
      </c>
      <c r="P71" s="26">
        <f t="shared" si="6"/>
        <v>0.96640151392837104</v>
      </c>
      <c r="Q71" s="23"/>
      <c r="R71" s="25">
        <v>375000</v>
      </c>
      <c r="S71" s="25">
        <f t="shared" si="0"/>
        <v>3917.6765566234853</v>
      </c>
      <c r="T71" s="27">
        <f t="shared" si="1"/>
        <v>0.68595288003819521</v>
      </c>
      <c r="U71" s="28">
        <f t="shared" si="2"/>
        <v>0.70980112318929733</v>
      </c>
      <c r="V71" s="23"/>
      <c r="W71" s="43">
        <f t="shared" si="7"/>
        <v>0.68595288003819521</v>
      </c>
    </row>
    <row r="72" spans="1:23">
      <c r="A72" s="1" t="s">
        <v>150</v>
      </c>
      <c r="B72" s="2" t="s">
        <v>151</v>
      </c>
      <c r="C72" s="21">
        <v>1575592018</v>
      </c>
      <c r="D72" s="22">
        <v>1990.9599999999998</v>
      </c>
      <c r="E72" s="23"/>
      <c r="F72" s="38">
        <v>14030179.539999999</v>
      </c>
      <c r="G72" s="38">
        <f t="shared" si="3"/>
        <v>7046.9419476031662</v>
      </c>
      <c r="H72" s="23"/>
      <c r="I72" s="32">
        <v>0.31613999999999998</v>
      </c>
      <c r="J72" s="23"/>
      <c r="K72" s="24">
        <v>4758083</v>
      </c>
      <c r="L72" s="25">
        <f t="shared" si="4"/>
        <v>2389.8435930405435</v>
      </c>
      <c r="M72" s="27">
        <f t="shared" si="5"/>
        <v>3.0198699572239138</v>
      </c>
      <c r="N72" s="23"/>
      <c r="O72" s="25">
        <v>305631</v>
      </c>
      <c r="P72" s="26">
        <f t="shared" si="6"/>
        <v>2.8258914421588548</v>
      </c>
      <c r="Q72" s="23"/>
      <c r="R72" s="25">
        <v>3930850</v>
      </c>
      <c r="S72" s="25">
        <f t="shared" ref="S72:S135" si="8">(O72+R72)/D72</f>
        <v>2127.8584200586652</v>
      </c>
      <c r="T72" s="27">
        <f t="shared" ref="T72:T135" si="9">R72/C72*1000</f>
        <v>2.4948400062280589</v>
      </c>
      <c r="U72" s="28">
        <f t="shared" ref="U72:U135" si="10">(O72+R72)/K72</f>
        <v>0.89037559874428418</v>
      </c>
      <c r="V72" s="23"/>
      <c r="W72" s="43">
        <f t="shared" si="7"/>
        <v>2.6888185212931179</v>
      </c>
    </row>
    <row r="73" spans="1:23">
      <c r="A73" s="1" t="s">
        <v>152</v>
      </c>
      <c r="B73" s="2" t="s">
        <v>153</v>
      </c>
      <c r="C73" s="21">
        <v>22941260796</v>
      </c>
      <c r="D73" s="22">
        <v>19524.52</v>
      </c>
      <c r="E73" s="23"/>
      <c r="F73" s="38">
        <v>140843084.74000001</v>
      </c>
      <c r="G73" s="38">
        <f t="shared" ref="G73:G136" si="11">F73/D73</f>
        <v>7213.6515898982407</v>
      </c>
      <c r="H73" s="23"/>
      <c r="I73" s="32">
        <v>0.30644000000000005</v>
      </c>
      <c r="J73" s="23"/>
      <c r="K73" s="24">
        <v>46298861</v>
      </c>
      <c r="L73" s="25">
        <f t="shared" ref="L73:L136" si="12">K73/D73</f>
        <v>2371.3187827408815</v>
      </c>
      <c r="M73" s="27">
        <f t="shared" ref="M73:M136" si="13">K73/C73*1000</f>
        <v>2.0181480613337781</v>
      </c>
      <c r="N73" s="23"/>
      <c r="O73" s="25">
        <v>0</v>
      </c>
      <c r="P73" s="26">
        <f t="shared" ref="P73:P136" si="14">(K73-O73)/C73*1000</f>
        <v>2.0181480613337781</v>
      </c>
      <c r="Q73" s="23"/>
      <c r="R73" s="25">
        <v>45800000</v>
      </c>
      <c r="S73" s="25">
        <f t="shared" si="8"/>
        <v>2345.7682954561751</v>
      </c>
      <c r="T73" s="27">
        <f t="shared" si="9"/>
        <v>1.996402918185979</v>
      </c>
      <c r="U73" s="28">
        <f t="shared" si="10"/>
        <v>0.98922519929809938</v>
      </c>
      <c r="V73" s="23"/>
      <c r="W73" s="43">
        <f t="shared" ref="W73:W136" si="15">(R73+O73)/C73*1000</f>
        <v>1.996402918185979</v>
      </c>
    </row>
    <row r="74" spans="1:23">
      <c r="A74" s="1" t="s">
        <v>154</v>
      </c>
      <c r="B74" s="2" t="s">
        <v>155</v>
      </c>
      <c r="C74" s="21">
        <v>2337672694.8000002</v>
      </c>
      <c r="D74" s="22">
        <v>2781.9600000000005</v>
      </c>
      <c r="E74" s="23"/>
      <c r="F74" s="38">
        <v>21360150.359999999</v>
      </c>
      <c r="G74" s="38">
        <f t="shared" si="11"/>
        <v>7678.093991286717</v>
      </c>
      <c r="H74" s="23"/>
      <c r="I74" s="32">
        <v>0.30644000000000005</v>
      </c>
      <c r="J74" s="23"/>
      <c r="K74" s="24">
        <v>7021648</v>
      </c>
      <c r="L74" s="25">
        <f t="shared" si="12"/>
        <v>2523.9931559044699</v>
      </c>
      <c r="M74" s="27">
        <f t="shared" si="13"/>
        <v>3.003691669761638</v>
      </c>
      <c r="N74" s="23"/>
      <c r="O74" s="25">
        <v>437266</v>
      </c>
      <c r="P74" s="26">
        <f t="shared" si="14"/>
        <v>2.8166398207270533</v>
      </c>
      <c r="Q74" s="23"/>
      <c r="R74" s="25">
        <v>5240000</v>
      </c>
      <c r="S74" s="25">
        <f t="shared" si="8"/>
        <v>2040.7432170124657</v>
      </c>
      <c r="T74" s="27">
        <f t="shared" si="9"/>
        <v>2.241545624268118</v>
      </c>
      <c r="U74" s="28">
        <f t="shared" si="10"/>
        <v>0.80853753990516186</v>
      </c>
      <c r="V74" s="23"/>
      <c r="W74" s="43">
        <f t="shared" si="15"/>
        <v>2.4285974733027023</v>
      </c>
    </row>
    <row r="75" spans="1:23">
      <c r="A75" s="1" t="s">
        <v>156</v>
      </c>
      <c r="B75" s="2" t="s">
        <v>157</v>
      </c>
      <c r="C75" s="21">
        <v>1017892208</v>
      </c>
      <c r="D75" s="22">
        <v>1487.1799999999998</v>
      </c>
      <c r="E75" s="23"/>
      <c r="F75" s="38">
        <v>12985516.210000001</v>
      </c>
      <c r="G75" s="38">
        <f t="shared" si="11"/>
        <v>8731.6371992630357</v>
      </c>
      <c r="H75" s="23"/>
      <c r="I75" s="32">
        <v>0.30644000000000005</v>
      </c>
      <c r="J75" s="23"/>
      <c r="K75" s="24">
        <v>4268684</v>
      </c>
      <c r="L75" s="25">
        <f t="shared" si="12"/>
        <v>2870.3210102341345</v>
      </c>
      <c r="M75" s="27">
        <f t="shared" si="13"/>
        <v>4.1936503359106174</v>
      </c>
      <c r="N75" s="23"/>
      <c r="O75" s="25">
        <v>644229</v>
      </c>
      <c r="P75" s="26">
        <f t="shared" si="14"/>
        <v>3.5607454026212566</v>
      </c>
      <c r="Q75" s="23"/>
      <c r="R75" s="25">
        <v>2924000</v>
      </c>
      <c r="S75" s="25">
        <f t="shared" si="8"/>
        <v>2399.3255691980798</v>
      </c>
      <c r="T75" s="27">
        <f t="shared" si="9"/>
        <v>2.872602793320528</v>
      </c>
      <c r="U75" s="28">
        <f t="shared" si="10"/>
        <v>0.83590844391386199</v>
      </c>
      <c r="V75" s="23"/>
      <c r="W75" s="43">
        <f t="shared" si="15"/>
        <v>3.5055077266098889</v>
      </c>
    </row>
    <row r="76" spans="1:23">
      <c r="A76" s="29" t="s">
        <v>158</v>
      </c>
      <c r="B76" s="30" t="s">
        <v>159</v>
      </c>
      <c r="C76" s="31">
        <v>86949901</v>
      </c>
      <c r="D76" s="22">
        <v>66.069999999999993</v>
      </c>
      <c r="E76" s="23"/>
      <c r="F76" s="38">
        <v>1838349.66</v>
      </c>
      <c r="G76" s="38">
        <f t="shared" si="11"/>
        <v>27824.272135613744</v>
      </c>
      <c r="H76" s="23"/>
      <c r="I76" s="32">
        <v>0.30644000000000005</v>
      </c>
      <c r="J76" s="23"/>
      <c r="K76" s="24">
        <v>604314</v>
      </c>
      <c r="L76" s="25">
        <f t="shared" si="12"/>
        <v>9146.5718177690342</v>
      </c>
      <c r="M76" s="27">
        <f t="shared" si="13"/>
        <v>6.9501401732475809</v>
      </c>
      <c r="N76" s="23"/>
      <c r="O76" s="25">
        <v>191641</v>
      </c>
      <c r="P76" s="26">
        <f t="shared" si="14"/>
        <v>4.7461008610004054</v>
      </c>
      <c r="Q76" s="23"/>
      <c r="R76" s="25">
        <v>230000</v>
      </c>
      <c r="S76" s="25">
        <f t="shared" si="8"/>
        <v>6381.7314968972305</v>
      </c>
      <c r="T76" s="27">
        <f t="shared" si="9"/>
        <v>2.6452014016669207</v>
      </c>
      <c r="U76" s="28">
        <f t="shared" si="10"/>
        <v>0.69771840467041968</v>
      </c>
      <c r="V76" s="23"/>
      <c r="W76" s="43">
        <f t="shared" si="15"/>
        <v>4.8492407139140967</v>
      </c>
    </row>
    <row r="77" spans="1:23">
      <c r="A77" s="29" t="s">
        <v>160</v>
      </c>
      <c r="B77" s="30" t="s">
        <v>161</v>
      </c>
      <c r="C77" s="31">
        <v>226366754</v>
      </c>
      <c r="D77" s="22">
        <v>341.08000000000004</v>
      </c>
      <c r="E77" s="23"/>
      <c r="F77" s="38">
        <v>3091378.92</v>
      </c>
      <c r="G77" s="38">
        <f t="shared" si="11"/>
        <v>9063.5009968335853</v>
      </c>
      <c r="H77" s="23"/>
      <c r="I77" s="32">
        <v>0.30644000000000005</v>
      </c>
      <c r="J77" s="23"/>
      <c r="K77" s="24">
        <v>1016218</v>
      </c>
      <c r="L77" s="25">
        <f t="shared" si="12"/>
        <v>2979.4124545561153</v>
      </c>
      <c r="M77" s="27">
        <f t="shared" si="13"/>
        <v>4.4892546367475852</v>
      </c>
      <c r="N77" s="23"/>
      <c r="O77" s="25">
        <v>222530</v>
      </c>
      <c r="P77" s="26">
        <f t="shared" si="14"/>
        <v>3.506203918973013</v>
      </c>
      <c r="Q77" s="23"/>
      <c r="R77" s="25">
        <v>495000</v>
      </c>
      <c r="S77" s="25">
        <f t="shared" si="8"/>
        <v>2103.7000117274538</v>
      </c>
      <c r="T77" s="27">
        <f t="shared" si="9"/>
        <v>2.1867168709765568</v>
      </c>
      <c r="U77" s="28">
        <f t="shared" si="10"/>
        <v>0.70607881379782689</v>
      </c>
      <c r="V77" s="23"/>
      <c r="W77" s="43">
        <f t="shared" si="15"/>
        <v>3.169767588751129</v>
      </c>
    </row>
    <row r="78" spans="1:23">
      <c r="A78" s="29" t="s">
        <v>162</v>
      </c>
      <c r="B78" s="30" t="s">
        <v>163</v>
      </c>
      <c r="C78" s="31">
        <v>3514818653</v>
      </c>
      <c r="D78" s="22">
        <v>4522.78</v>
      </c>
      <c r="E78" s="23"/>
      <c r="F78" s="38">
        <v>32124568.239999998</v>
      </c>
      <c r="G78" s="38">
        <f t="shared" si="11"/>
        <v>7102.8368039126381</v>
      </c>
      <c r="H78" s="23"/>
      <c r="I78" s="32">
        <v>0.31524000000000002</v>
      </c>
      <c r="J78" s="23"/>
      <c r="K78" s="24">
        <v>10863454</v>
      </c>
      <c r="L78" s="25">
        <f t="shared" si="12"/>
        <v>2401.94172610651</v>
      </c>
      <c r="M78" s="27">
        <f t="shared" si="13"/>
        <v>3.0907580368983547</v>
      </c>
      <c r="N78" s="23"/>
      <c r="O78" s="25">
        <v>875067</v>
      </c>
      <c r="P78" s="26">
        <f t="shared" si="14"/>
        <v>2.8417929873777759</v>
      </c>
      <c r="Q78" s="23"/>
      <c r="R78" s="25">
        <v>9238151</v>
      </c>
      <c r="S78" s="25">
        <f t="shared" si="8"/>
        <v>2236.0623333436515</v>
      </c>
      <c r="T78" s="27">
        <f t="shared" si="9"/>
        <v>2.6283435681994489</v>
      </c>
      <c r="U78" s="28">
        <f t="shared" si="10"/>
        <v>0.93093945995444916</v>
      </c>
      <c r="V78" s="23"/>
      <c r="W78" s="43">
        <f t="shared" si="15"/>
        <v>2.8773086177200278</v>
      </c>
    </row>
    <row r="79" spans="1:23">
      <c r="A79" s="29" t="s">
        <v>164</v>
      </c>
      <c r="B79" s="30" t="s">
        <v>165</v>
      </c>
      <c r="C79" s="31">
        <v>817134873</v>
      </c>
      <c r="D79" s="22">
        <v>2185.8799999999997</v>
      </c>
      <c r="E79" s="23"/>
      <c r="F79" s="38">
        <v>16516738.1</v>
      </c>
      <c r="G79" s="38">
        <f t="shared" si="11"/>
        <v>7556.104680952295</v>
      </c>
      <c r="H79" s="23"/>
      <c r="I79" s="32">
        <v>0.30644000000000005</v>
      </c>
      <c r="J79" s="23"/>
      <c r="K79" s="24">
        <v>5429490</v>
      </c>
      <c r="L79" s="25">
        <f t="shared" si="12"/>
        <v>2483.892070927956</v>
      </c>
      <c r="M79" s="27">
        <f t="shared" si="13"/>
        <v>6.6445456917856935</v>
      </c>
      <c r="N79" s="23"/>
      <c r="O79" s="25">
        <v>1676729</v>
      </c>
      <c r="P79" s="26">
        <f t="shared" si="14"/>
        <v>4.5925845585591594</v>
      </c>
      <c r="Q79" s="23"/>
      <c r="R79" s="25">
        <v>3207661</v>
      </c>
      <c r="S79" s="25">
        <f t="shared" si="8"/>
        <v>2234.5188207952865</v>
      </c>
      <c r="T79" s="27">
        <f t="shared" si="9"/>
        <v>3.9254976210028913</v>
      </c>
      <c r="U79" s="28">
        <f t="shared" si="10"/>
        <v>0.89960383019399615</v>
      </c>
      <c r="V79" s="23"/>
      <c r="W79" s="43">
        <f t="shared" si="15"/>
        <v>5.977458754229426</v>
      </c>
    </row>
    <row r="80" spans="1:23">
      <c r="A80" s="29" t="s">
        <v>166</v>
      </c>
      <c r="B80" s="30" t="s">
        <v>167</v>
      </c>
      <c r="C80" s="31">
        <v>210954832</v>
      </c>
      <c r="D80" s="22">
        <v>97.679999999999993</v>
      </c>
      <c r="E80" s="23"/>
      <c r="F80" s="38">
        <v>404687.3</v>
      </c>
      <c r="G80" s="38">
        <f t="shared" si="11"/>
        <v>4142.9903767403766</v>
      </c>
      <c r="H80" s="23"/>
      <c r="I80" s="32">
        <v>0.40004000000000006</v>
      </c>
      <c r="J80" s="23"/>
      <c r="K80" s="24">
        <v>173665</v>
      </c>
      <c r="L80" s="25">
        <f t="shared" si="12"/>
        <v>1777.8972153972156</v>
      </c>
      <c r="M80" s="27">
        <f t="shared" si="13"/>
        <v>0.82323309854310422</v>
      </c>
      <c r="N80" s="23"/>
      <c r="O80" s="25">
        <v>0</v>
      </c>
      <c r="P80" s="26">
        <f t="shared" si="14"/>
        <v>0.82323309854310422</v>
      </c>
      <c r="Q80" s="23"/>
      <c r="R80" s="25">
        <v>190000</v>
      </c>
      <c r="S80" s="25">
        <f t="shared" si="8"/>
        <v>1945.1269451269452</v>
      </c>
      <c r="T80" s="27">
        <f t="shared" si="9"/>
        <v>0.9006667360906907</v>
      </c>
      <c r="U80" s="28">
        <f t="shared" si="10"/>
        <v>1.0940604036507069</v>
      </c>
      <c r="V80" s="23"/>
      <c r="W80" s="43">
        <f t="shared" si="15"/>
        <v>0.9006667360906907</v>
      </c>
    </row>
    <row r="81" spans="1:23">
      <c r="A81" s="29" t="s">
        <v>168</v>
      </c>
      <c r="B81" s="30" t="s">
        <v>169</v>
      </c>
      <c r="C81" s="31">
        <v>16814622811</v>
      </c>
      <c r="D81" s="22">
        <v>17957.5</v>
      </c>
      <c r="E81" s="23"/>
      <c r="F81" s="38">
        <v>135684416.68000001</v>
      </c>
      <c r="G81" s="38">
        <f t="shared" si="11"/>
        <v>7555.863381873869</v>
      </c>
      <c r="H81" s="23"/>
      <c r="I81" s="32">
        <v>0.30644000000000005</v>
      </c>
      <c r="J81" s="23"/>
      <c r="K81" s="24">
        <v>44603069</v>
      </c>
      <c r="L81" s="25">
        <f t="shared" si="12"/>
        <v>2483.8128358624531</v>
      </c>
      <c r="M81" s="27">
        <f t="shared" si="13"/>
        <v>2.6526357148386941</v>
      </c>
      <c r="N81" s="23"/>
      <c r="O81" s="25">
        <v>975140</v>
      </c>
      <c r="P81" s="26">
        <f t="shared" si="14"/>
        <v>2.5946421451368469</v>
      </c>
      <c r="Q81" s="23"/>
      <c r="R81" s="25">
        <v>43713220</v>
      </c>
      <c r="S81" s="25">
        <f t="shared" si="8"/>
        <v>2488.5624390923012</v>
      </c>
      <c r="T81" s="27">
        <f t="shared" si="9"/>
        <v>2.5997145753042492</v>
      </c>
      <c r="U81" s="28">
        <f t="shared" si="10"/>
        <v>1.0019122226768746</v>
      </c>
      <c r="V81" s="23"/>
      <c r="W81" s="43">
        <f t="shared" si="15"/>
        <v>2.657708145006096</v>
      </c>
    </row>
    <row r="82" spans="1:23" ht="31.2">
      <c r="A82" s="29" t="s">
        <v>170</v>
      </c>
      <c r="B82" s="30" t="s">
        <v>171</v>
      </c>
      <c r="C82" s="31">
        <v>13287392739</v>
      </c>
      <c r="D82" s="22">
        <v>25239.53</v>
      </c>
      <c r="E82" s="23"/>
      <c r="F82" s="38">
        <v>184260753.93000001</v>
      </c>
      <c r="G82" s="38">
        <f t="shared" si="11"/>
        <v>7300.4827716680938</v>
      </c>
      <c r="H82" s="23"/>
      <c r="I82" s="32">
        <v>0.30644000000000005</v>
      </c>
      <c r="J82" s="23"/>
      <c r="K82" s="24">
        <v>60571401</v>
      </c>
      <c r="L82" s="25">
        <f t="shared" si="12"/>
        <v>2399.8624776293377</v>
      </c>
      <c r="M82" s="27">
        <f t="shared" si="13"/>
        <v>4.5585618028897485</v>
      </c>
      <c r="N82" s="23"/>
      <c r="O82" s="25">
        <v>13116151</v>
      </c>
      <c r="P82" s="26">
        <f t="shared" si="14"/>
        <v>3.5714493378910581</v>
      </c>
      <c r="Q82" s="23"/>
      <c r="R82" s="25">
        <v>40800000</v>
      </c>
      <c r="S82" s="25">
        <f t="shared" si="8"/>
        <v>2136.1788828872805</v>
      </c>
      <c r="T82" s="27">
        <f t="shared" si="9"/>
        <v>3.0705798196396636</v>
      </c>
      <c r="U82" s="28">
        <f t="shared" si="10"/>
        <v>0.89012553960903096</v>
      </c>
      <c r="V82" s="23"/>
      <c r="W82" s="43">
        <f t="shared" si="15"/>
        <v>4.057692284638355</v>
      </c>
    </row>
    <row r="83" spans="1:23">
      <c r="A83" s="29" t="s">
        <v>172</v>
      </c>
      <c r="B83" s="30" t="s">
        <v>173</v>
      </c>
      <c r="C83" s="31">
        <v>52784554</v>
      </c>
      <c r="D83" s="22">
        <v>26.490000000000002</v>
      </c>
      <c r="E83" s="23"/>
      <c r="F83" s="38">
        <v>402528.35</v>
      </c>
      <c r="G83" s="38">
        <f t="shared" si="11"/>
        <v>15195.483201208001</v>
      </c>
      <c r="H83" s="23"/>
      <c r="I83" s="32">
        <v>0.30644000000000005</v>
      </c>
      <c r="J83" s="23"/>
      <c r="K83" s="24">
        <v>132322</v>
      </c>
      <c r="L83" s="25">
        <f t="shared" si="12"/>
        <v>4995.1679879199692</v>
      </c>
      <c r="M83" s="27">
        <f t="shared" si="13"/>
        <v>2.5068318281139592</v>
      </c>
      <c r="N83" s="23"/>
      <c r="O83" s="25">
        <v>27706</v>
      </c>
      <c r="P83" s="26">
        <f t="shared" si="14"/>
        <v>1.9819434298904941</v>
      </c>
      <c r="Q83" s="23"/>
      <c r="R83" s="25">
        <v>0</v>
      </c>
      <c r="S83" s="25">
        <f t="shared" si="8"/>
        <v>1045.9041147602868</v>
      </c>
      <c r="T83" s="27">
        <f t="shared" si="9"/>
        <v>0</v>
      </c>
      <c r="U83" s="28">
        <f t="shared" si="10"/>
        <v>0.20938317135472559</v>
      </c>
      <c r="V83" s="23"/>
      <c r="W83" s="43">
        <f t="shared" si="15"/>
        <v>0.52488839822346511</v>
      </c>
    </row>
    <row r="84" spans="1:23">
      <c r="A84" s="29" t="s">
        <v>174</v>
      </c>
      <c r="B84" s="30" t="s">
        <v>175</v>
      </c>
      <c r="C84" s="31">
        <v>14208790454</v>
      </c>
      <c r="D84" s="22">
        <v>21192.969999999998</v>
      </c>
      <c r="E84" s="23"/>
      <c r="F84" s="38">
        <v>154105814.59</v>
      </c>
      <c r="G84" s="38">
        <f t="shared" si="11"/>
        <v>7271.5534722127204</v>
      </c>
      <c r="H84" s="23"/>
      <c r="I84" s="32">
        <v>0.31544</v>
      </c>
      <c r="J84" s="23"/>
      <c r="K84" s="24">
        <v>52146494</v>
      </c>
      <c r="L84" s="25">
        <f t="shared" si="12"/>
        <v>2460.5562127441322</v>
      </c>
      <c r="M84" s="27">
        <f t="shared" si="13"/>
        <v>3.6700164006796183</v>
      </c>
      <c r="N84" s="23"/>
      <c r="O84" s="25">
        <v>7400941</v>
      </c>
      <c r="P84" s="26">
        <f t="shared" si="14"/>
        <v>3.1491458153922887</v>
      </c>
      <c r="Q84" s="23"/>
      <c r="R84" s="25">
        <v>42000000</v>
      </c>
      <c r="S84" s="25">
        <f t="shared" si="8"/>
        <v>2331.0060364356673</v>
      </c>
      <c r="T84" s="27">
        <f t="shared" si="9"/>
        <v>2.9559166303403632</v>
      </c>
      <c r="U84" s="28">
        <f t="shared" si="10"/>
        <v>0.94734923118704784</v>
      </c>
      <c r="V84" s="23"/>
      <c r="W84" s="43">
        <f t="shared" si="15"/>
        <v>3.4767872156276924</v>
      </c>
    </row>
    <row r="85" spans="1:23">
      <c r="A85" s="29" t="s">
        <v>176</v>
      </c>
      <c r="B85" s="30" t="s">
        <v>177</v>
      </c>
      <c r="C85" s="31">
        <v>4536014614</v>
      </c>
      <c r="D85" s="22">
        <v>5016.21</v>
      </c>
      <c r="E85" s="23"/>
      <c r="F85" s="38">
        <v>38375032.909999996</v>
      </c>
      <c r="G85" s="38">
        <f t="shared" si="11"/>
        <v>7650.2046186264124</v>
      </c>
      <c r="H85" s="23"/>
      <c r="I85" s="32">
        <v>0.30644000000000005</v>
      </c>
      <c r="J85" s="23"/>
      <c r="K85" s="24">
        <v>12614892</v>
      </c>
      <c r="L85" s="25">
        <f t="shared" si="12"/>
        <v>2514.8253362598457</v>
      </c>
      <c r="M85" s="27">
        <f t="shared" si="13"/>
        <v>2.7810518866198697</v>
      </c>
      <c r="N85" s="23"/>
      <c r="O85" s="25">
        <v>544413</v>
      </c>
      <c r="P85" s="26">
        <f t="shared" si="14"/>
        <v>2.6610317706529329</v>
      </c>
      <c r="Q85" s="23"/>
      <c r="R85" s="25">
        <v>11210000</v>
      </c>
      <c r="S85" s="25">
        <f t="shared" si="8"/>
        <v>2343.2856678647822</v>
      </c>
      <c r="T85" s="27">
        <f t="shared" si="9"/>
        <v>2.4713324259144462</v>
      </c>
      <c r="U85" s="28">
        <f t="shared" si="10"/>
        <v>0.93178863520987731</v>
      </c>
      <c r="V85" s="23"/>
      <c r="W85" s="43">
        <f t="shared" si="15"/>
        <v>2.591352541881383</v>
      </c>
    </row>
    <row r="86" spans="1:23">
      <c r="A86" s="29" t="s">
        <v>178</v>
      </c>
      <c r="B86" s="30" t="s">
        <v>179</v>
      </c>
      <c r="C86" s="31">
        <v>3534985734</v>
      </c>
      <c r="D86" s="22">
        <v>3346.4199999999996</v>
      </c>
      <c r="E86" s="23"/>
      <c r="F86" s="38">
        <v>24175367.73</v>
      </c>
      <c r="G86" s="38">
        <f t="shared" si="11"/>
        <v>7224.2479216595657</v>
      </c>
      <c r="H86" s="23"/>
      <c r="I86" s="32">
        <v>0.31464000000000003</v>
      </c>
      <c r="J86" s="23"/>
      <c r="K86" s="24">
        <v>8159740</v>
      </c>
      <c r="L86" s="25">
        <f t="shared" si="12"/>
        <v>2438.3490416624336</v>
      </c>
      <c r="M86" s="27">
        <f t="shared" si="13"/>
        <v>2.3082808854130441</v>
      </c>
      <c r="N86" s="23"/>
      <c r="O86" s="25">
        <v>0</v>
      </c>
      <c r="P86" s="26">
        <f t="shared" si="14"/>
        <v>2.3082808854130441</v>
      </c>
      <c r="Q86" s="23"/>
      <c r="R86" s="25">
        <v>7150000</v>
      </c>
      <c r="S86" s="25">
        <f t="shared" si="8"/>
        <v>2136.6116626125831</v>
      </c>
      <c r="T86" s="27">
        <f t="shared" si="9"/>
        <v>2.0226389971620744</v>
      </c>
      <c r="U86" s="28">
        <f t="shared" si="10"/>
        <v>0.87625341003512369</v>
      </c>
      <c r="V86" s="23"/>
      <c r="W86" s="43">
        <f t="shared" si="15"/>
        <v>2.0226389971620744</v>
      </c>
    </row>
    <row r="87" spans="1:23">
      <c r="A87" s="29" t="s">
        <v>180</v>
      </c>
      <c r="B87" s="30" t="s">
        <v>181</v>
      </c>
      <c r="C87" s="31">
        <v>379206963</v>
      </c>
      <c r="D87" s="22">
        <v>935.48</v>
      </c>
      <c r="E87" s="23"/>
      <c r="F87" s="38">
        <v>7730499.25</v>
      </c>
      <c r="G87" s="38">
        <f t="shared" si="11"/>
        <v>8263.6713238123739</v>
      </c>
      <c r="H87" s="23"/>
      <c r="I87" s="32">
        <v>0.30644000000000005</v>
      </c>
      <c r="J87" s="23"/>
      <c r="K87" s="24">
        <v>2541220</v>
      </c>
      <c r="L87" s="25">
        <f t="shared" si="12"/>
        <v>2716.4877923632789</v>
      </c>
      <c r="M87" s="27">
        <f t="shared" si="13"/>
        <v>6.7014064823487951</v>
      </c>
      <c r="N87" s="23"/>
      <c r="O87" s="25">
        <v>797488</v>
      </c>
      <c r="P87" s="26">
        <f t="shared" si="14"/>
        <v>4.5983649303401641</v>
      </c>
      <c r="Q87" s="23"/>
      <c r="R87" s="25">
        <v>1400000</v>
      </c>
      <c r="S87" s="25">
        <f t="shared" si="8"/>
        <v>2349.048616752897</v>
      </c>
      <c r="T87" s="27">
        <f t="shared" si="9"/>
        <v>3.6919153301517831</v>
      </c>
      <c r="U87" s="28">
        <f t="shared" si="10"/>
        <v>0.86473740959066903</v>
      </c>
      <c r="V87" s="23"/>
      <c r="W87" s="43">
        <f t="shared" si="15"/>
        <v>5.7949568821604158</v>
      </c>
    </row>
    <row r="88" spans="1:23">
      <c r="A88" s="29" t="s">
        <v>182</v>
      </c>
      <c r="B88" s="30" t="s">
        <v>183</v>
      </c>
      <c r="C88" s="31">
        <v>4169013513</v>
      </c>
      <c r="D88" s="22">
        <v>7254.3700000000008</v>
      </c>
      <c r="E88" s="23"/>
      <c r="F88" s="38">
        <v>55477787.759999998</v>
      </c>
      <c r="G88" s="38">
        <f t="shared" si="11"/>
        <v>7647.4990605662506</v>
      </c>
      <c r="H88" s="23"/>
      <c r="I88" s="32">
        <v>0.31613999999999998</v>
      </c>
      <c r="J88" s="23"/>
      <c r="K88" s="24">
        <v>18814293</v>
      </c>
      <c r="L88" s="25">
        <f t="shared" si="12"/>
        <v>2593.5116350558351</v>
      </c>
      <c r="M88" s="27">
        <f t="shared" si="13"/>
        <v>4.5128884666198488</v>
      </c>
      <c r="N88" s="23"/>
      <c r="O88" s="25">
        <v>3826994</v>
      </c>
      <c r="P88" s="26">
        <f t="shared" si="14"/>
        <v>3.5949269421329411</v>
      </c>
      <c r="Q88" s="23"/>
      <c r="R88" s="25">
        <v>13593970</v>
      </c>
      <c r="S88" s="25">
        <f t="shared" si="8"/>
        <v>2401.4440950764847</v>
      </c>
      <c r="T88" s="27">
        <f t="shared" si="9"/>
        <v>3.2607162240205483</v>
      </c>
      <c r="U88" s="28">
        <f t="shared" si="10"/>
        <v>0.925943058290843</v>
      </c>
      <c r="V88" s="23"/>
      <c r="W88" s="43">
        <f t="shared" si="15"/>
        <v>4.1786777485074564</v>
      </c>
    </row>
    <row r="89" spans="1:23">
      <c r="A89" s="29" t="s">
        <v>184</v>
      </c>
      <c r="B89" s="30" t="s">
        <v>185</v>
      </c>
      <c r="C89" s="31">
        <v>562705096</v>
      </c>
      <c r="D89" s="22">
        <v>915.66</v>
      </c>
      <c r="E89" s="23"/>
      <c r="F89" s="38">
        <v>6527540.0999999996</v>
      </c>
      <c r="G89" s="38">
        <f t="shared" si="11"/>
        <v>7128.781534630758</v>
      </c>
      <c r="H89" s="23"/>
      <c r="I89" s="32">
        <v>0.30644000000000005</v>
      </c>
      <c r="J89" s="23"/>
      <c r="K89" s="24">
        <v>2145776</v>
      </c>
      <c r="L89" s="25">
        <f t="shared" si="12"/>
        <v>2343.4200467422406</v>
      </c>
      <c r="M89" s="27">
        <f t="shared" si="13"/>
        <v>3.8133224938840788</v>
      </c>
      <c r="N89" s="23"/>
      <c r="O89" s="25">
        <v>369104</v>
      </c>
      <c r="P89" s="26">
        <f t="shared" si="14"/>
        <v>3.1573767727171962</v>
      </c>
      <c r="Q89" s="23"/>
      <c r="R89" s="25">
        <v>1413108</v>
      </c>
      <c r="S89" s="25">
        <f t="shared" si="8"/>
        <v>1946.3687394884564</v>
      </c>
      <c r="T89" s="27">
        <f t="shared" si="9"/>
        <v>2.5112763506943607</v>
      </c>
      <c r="U89" s="28">
        <f t="shared" si="10"/>
        <v>0.83056758953404275</v>
      </c>
      <c r="V89" s="23"/>
      <c r="W89" s="43">
        <f t="shared" si="15"/>
        <v>3.1672220718612434</v>
      </c>
    </row>
    <row r="90" spans="1:23">
      <c r="A90" s="29" t="s">
        <v>186</v>
      </c>
      <c r="B90" s="30" t="s">
        <v>187</v>
      </c>
      <c r="C90" s="31">
        <v>64610458</v>
      </c>
      <c r="D90" s="22">
        <v>81.86</v>
      </c>
      <c r="E90" s="23"/>
      <c r="F90" s="38">
        <v>1925249.44</v>
      </c>
      <c r="G90" s="38">
        <f t="shared" si="11"/>
        <v>23518.805765941852</v>
      </c>
      <c r="H90" s="23"/>
      <c r="I90" s="32">
        <v>0.40403999999999995</v>
      </c>
      <c r="J90" s="23"/>
      <c r="K90" s="24">
        <v>834451</v>
      </c>
      <c r="L90" s="25">
        <f t="shared" si="12"/>
        <v>10193.635475201563</v>
      </c>
      <c r="M90" s="27">
        <f t="shared" si="13"/>
        <v>12.915107334481361</v>
      </c>
      <c r="N90" s="23"/>
      <c r="O90" s="25">
        <v>234326</v>
      </c>
      <c r="P90" s="26">
        <f t="shared" si="14"/>
        <v>9.2883570025149798</v>
      </c>
      <c r="Q90" s="23"/>
      <c r="R90" s="25">
        <v>220000</v>
      </c>
      <c r="S90" s="25">
        <f t="shared" si="8"/>
        <v>5550.0366479354998</v>
      </c>
      <c r="T90" s="27">
        <f t="shared" si="9"/>
        <v>3.4050215214385262</v>
      </c>
      <c r="U90" s="28">
        <f t="shared" si="10"/>
        <v>0.54446096894844631</v>
      </c>
      <c r="V90" s="23"/>
      <c r="W90" s="43">
        <f t="shared" si="15"/>
        <v>7.0317718534049085</v>
      </c>
    </row>
    <row r="91" spans="1:23">
      <c r="A91" s="29" t="s">
        <v>188</v>
      </c>
      <c r="B91" s="30" t="s">
        <v>189</v>
      </c>
      <c r="C91" s="31">
        <v>54470763</v>
      </c>
      <c r="D91" s="22">
        <v>69.02</v>
      </c>
      <c r="E91" s="23"/>
      <c r="F91" s="38">
        <v>1606003.13</v>
      </c>
      <c r="G91" s="38">
        <f t="shared" si="11"/>
        <v>23268.663141118515</v>
      </c>
      <c r="H91" s="23"/>
      <c r="I91" s="32">
        <v>0.30644000000000005</v>
      </c>
      <c r="J91" s="23"/>
      <c r="K91" s="24">
        <v>527936</v>
      </c>
      <c r="L91" s="25">
        <f t="shared" si="12"/>
        <v>7649.0292668791662</v>
      </c>
      <c r="M91" s="27">
        <f t="shared" si="13"/>
        <v>9.6920984932779444</v>
      </c>
      <c r="N91" s="23"/>
      <c r="O91" s="25">
        <v>195014</v>
      </c>
      <c r="P91" s="26">
        <f t="shared" si="14"/>
        <v>6.1119393535941473</v>
      </c>
      <c r="Q91" s="23"/>
      <c r="R91" s="25">
        <v>110000</v>
      </c>
      <c r="S91" s="25">
        <f t="shared" si="8"/>
        <v>4419.2118226600987</v>
      </c>
      <c r="T91" s="27">
        <f t="shared" si="9"/>
        <v>2.0194319657317816</v>
      </c>
      <c r="U91" s="28">
        <f t="shared" si="10"/>
        <v>0.57774806037095405</v>
      </c>
      <c r="V91" s="23"/>
      <c r="W91" s="43">
        <f t="shared" si="15"/>
        <v>5.5995911054155787</v>
      </c>
    </row>
    <row r="92" spans="1:23">
      <c r="A92" s="29" t="s">
        <v>190</v>
      </c>
      <c r="B92" s="30" t="s">
        <v>191</v>
      </c>
      <c r="C92" s="31">
        <v>927638728</v>
      </c>
      <c r="D92" s="22">
        <v>956.41000000000008</v>
      </c>
      <c r="E92" s="23"/>
      <c r="F92" s="38">
        <v>8104269.4000000004</v>
      </c>
      <c r="G92" s="38">
        <f t="shared" si="11"/>
        <v>8473.635156470551</v>
      </c>
      <c r="H92" s="23"/>
      <c r="I92" s="32">
        <v>0.30644000000000005</v>
      </c>
      <c r="J92" s="23"/>
      <c r="K92" s="24">
        <v>2664089</v>
      </c>
      <c r="L92" s="25">
        <f t="shared" si="12"/>
        <v>2785.5093526834721</v>
      </c>
      <c r="M92" s="27">
        <f t="shared" si="13"/>
        <v>2.8719035973668405</v>
      </c>
      <c r="N92" s="23"/>
      <c r="O92" s="25">
        <v>122456</v>
      </c>
      <c r="P92" s="26">
        <f t="shared" si="14"/>
        <v>2.7398953097611507</v>
      </c>
      <c r="Q92" s="23"/>
      <c r="R92" s="25">
        <v>2179000</v>
      </c>
      <c r="S92" s="25">
        <f t="shared" si="8"/>
        <v>2406.3487416484559</v>
      </c>
      <c r="T92" s="27">
        <f t="shared" si="9"/>
        <v>2.3489748047690395</v>
      </c>
      <c r="U92" s="28">
        <f t="shared" si="10"/>
        <v>0.86388104901900797</v>
      </c>
      <c r="V92" s="23"/>
      <c r="W92" s="43">
        <f t="shared" si="15"/>
        <v>2.4809830923747289</v>
      </c>
    </row>
    <row r="93" spans="1:23" ht="31.2">
      <c r="A93" s="29" t="s">
        <v>192</v>
      </c>
      <c r="B93" s="30" t="s">
        <v>193</v>
      </c>
      <c r="C93" s="31">
        <v>259614793</v>
      </c>
      <c r="D93" s="22">
        <v>558.07999999999993</v>
      </c>
      <c r="E93" s="23"/>
      <c r="F93" s="38">
        <v>5828687.2199999997</v>
      </c>
      <c r="G93" s="38">
        <f t="shared" si="11"/>
        <v>10444.178648222478</v>
      </c>
      <c r="H93" s="23"/>
      <c r="I93" s="32">
        <v>0.30644000000000005</v>
      </c>
      <c r="J93" s="23"/>
      <c r="K93" s="24">
        <v>1916044</v>
      </c>
      <c r="L93" s="25">
        <f t="shared" si="12"/>
        <v>3433.2783830275234</v>
      </c>
      <c r="M93" s="27">
        <f t="shared" si="13"/>
        <v>7.3803344480451081</v>
      </c>
      <c r="N93" s="23"/>
      <c r="O93" s="25">
        <v>529352</v>
      </c>
      <c r="P93" s="26">
        <f t="shared" si="14"/>
        <v>5.3413443200827162</v>
      </c>
      <c r="Q93" s="23"/>
      <c r="R93" s="25">
        <v>806000</v>
      </c>
      <c r="S93" s="25">
        <f t="shared" si="8"/>
        <v>2392.7608944954131</v>
      </c>
      <c r="T93" s="27">
        <f t="shared" si="9"/>
        <v>3.1045996674003087</v>
      </c>
      <c r="U93" s="28">
        <f t="shared" si="10"/>
        <v>0.69693180323625137</v>
      </c>
      <c r="V93" s="23"/>
      <c r="W93" s="43">
        <f t="shared" si="15"/>
        <v>5.1435897953627006</v>
      </c>
    </row>
    <row r="94" spans="1:23">
      <c r="A94" s="29" t="s">
        <v>194</v>
      </c>
      <c r="B94" s="30" t="s">
        <v>195</v>
      </c>
      <c r="C94" s="31">
        <v>744692938</v>
      </c>
      <c r="D94" s="22">
        <v>3310.98</v>
      </c>
      <c r="E94" s="23"/>
      <c r="F94" s="38">
        <v>29170688.780000001</v>
      </c>
      <c r="G94" s="38">
        <f t="shared" si="11"/>
        <v>8810.2884281995066</v>
      </c>
      <c r="H94" s="23"/>
      <c r="I94" s="32">
        <v>0.30644000000000005</v>
      </c>
      <c r="J94" s="23"/>
      <c r="K94" s="24">
        <v>9589180</v>
      </c>
      <c r="L94" s="25">
        <f t="shared" si="12"/>
        <v>2896.1757546104172</v>
      </c>
      <c r="M94" s="27">
        <f t="shared" si="13"/>
        <v>12.87668985522191</v>
      </c>
      <c r="N94" s="23"/>
      <c r="O94" s="25">
        <v>3863296</v>
      </c>
      <c r="P94" s="26">
        <f t="shared" si="14"/>
        <v>7.6889194295004852</v>
      </c>
      <c r="Q94" s="23"/>
      <c r="R94" s="25">
        <v>1150000</v>
      </c>
      <c r="S94" s="25">
        <f t="shared" si="8"/>
        <v>1514.1426405475115</v>
      </c>
      <c r="T94" s="27">
        <f t="shared" si="9"/>
        <v>1.544260649346993</v>
      </c>
      <c r="U94" s="28">
        <f t="shared" si="10"/>
        <v>0.52280758104446889</v>
      </c>
      <c r="V94" s="23"/>
      <c r="W94" s="43">
        <f t="shared" si="15"/>
        <v>6.73203107506842</v>
      </c>
    </row>
    <row r="95" spans="1:23">
      <c r="A95" s="29" t="s">
        <v>196</v>
      </c>
      <c r="B95" s="30" t="s">
        <v>197</v>
      </c>
      <c r="C95" s="31">
        <v>281372301</v>
      </c>
      <c r="D95" s="22">
        <v>1419.14</v>
      </c>
      <c r="E95" s="23"/>
      <c r="F95" s="38">
        <v>13242734.390000001</v>
      </c>
      <c r="G95" s="38">
        <f t="shared" si="11"/>
        <v>9331.5207731442988</v>
      </c>
      <c r="H95" s="23"/>
      <c r="I95" s="32">
        <v>0.30644000000000005</v>
      </c>
      <c r="J95" s="23"/>
      <c r="K95" s="24">
        <v>4353238</v>
      </c>
      <c r="L95" s="25">
        <f t="shared" si="12"/>
        <v>3067.5183561875501</v>
      </c>
      <c r="M95" s="27">
        <f t="shared" si="13"/>
        <v>15.471451825672066</v>
      </c>
      <c r="N95" s="23"/>
      <c r="O95" s="25">
        <v>1826397</v>
      </c>
      <c r="P95" s="26">
        <f t="shared" si="14"/>
        <v>8.9804184385583845</v>
      </c>
      <c r="Q95" s="23"/>
      <c r="R95" s="25">
        <v>626683</v>
      </c>
      <c r="S95" s="25">
        <f t="shared" si="8"/>
        <v>1728.5680059754498</v>
      </c>
      <c r="T95" s="27">
        <f t="shared" si="9"/>
        <v>2.2272377123574789</v>
      </c>
      <c r="U95" s="28">
        <f t="shared" si="10"/>
        <v>0.56350698032131485</v>
      </c>
      <c r="V95" s="23"/>
      <c r="W95" s="43">
        <f t="shared" si="15"/>
        <v>8.7182710994711599</v>
      </c>
    </row>
    <row r="96" spans="1:23">
      <c r="A96" s="29" t="s">
        <v>198</v>
      </c>
      <c r="B96" s="30" t="s">
        <v>199</v>
      </c>
      <c r="C96" s="31">
        <v>1567259798</v>
      </c>
      <c r="D96" s="22">
        <v>2187.0700000000002</v>
      </c>
      <c r="E96" s="23"/>
      <c r="F96" s="38">
        <v>15696924.23</v>
      </c>
      <c r="G96" s="38">
        <f t="shared" si="11"/>
        <v>7177.1476130165011</v>
      </c>
      <c r="H96" s="23"/>
      <c r="I96" s="32">
        <v>0.30644000000000005</v>
      </c>
      <c r="J96" s="23"/>
      <c r="K96" s="24">
        <v>5159996</v>
      </c>
      <c r="L96" s="25">
        <f t="shared" si="12"/>
        <v>2359.3190890094966</v>
      </c>
      <c r="M96" s="27">
        <f t="shared" si="13"/>
        <v>3.2923679957750056</v>
      </c>
      <c r="N96" s="23"/>
      <c r="O96" s="25">
        <v>606591</v>
      </c>
      <c r="P96" s="26">
        <f t="shared" si="14"/>
        <v>2.905328781999422</v>
      </c>
      <c r="Q96" s="23"/>
      <c r="R96" s="25">
        <v>4119783</v>
      </c>
      <c r="S96" s="25">
        <f t="shared" si="8"/>
        <v>2161.0529155445411</v>
      </c>
      <c r="T96" s="27">
        <f t="shared" si="9"/>
        <v>2.6286535297193909</v>
      </c>
      <c r="U96" s="28">
        <f t="shared" si="10"/>
        <v>0.91596466353849881</v>
      </c>
      <c r="V96" s="23"/>
      <c r="W96" s="43">
        <f t="shared" si="15"/>
        <v>3.0156927434949745</v>
      </c>
    </row>
    <row r="97" spans="1:23">
      <c r="A97" s="29" t="s">
        <v>200</v>
      </c>
      <c r="B97" s="30" t="s">
        <v>201</v>
      </c>
      <c r="C97" s="31">
        <v>772742515</v>
      </c>
      <c r="D97" s="22">
        <v>275.47000000000003</v>
      </c>
      <c r="E97" s="23"/>
      <c r="F97" s="38">
        <v>1455638.32</v>
      </c>
      <c r="G97" s="38">
        <f t="shared" si="11"/>
        <v>5284.199077939521</v>
      </c>
      <c r="H97" s="23"/>
      <c r="I97" s="32">
        <v>0.30644000000000005</v>
      </c>
      <c r="J97" s="23"/>
      <c r="K97" s="24">
        <v>478507</v>
      </c>
      <c r="L97" s="25">
        <f t="shared" si="12"/>
        <v>1737.0566667876717</v>
      </c>
      <c r="M97" s="27">
        <f t="shared" si="13"/>
        <v>0.61923213840511937</v>
      </c>
      <c r="N97" s="23"/>
      <c r="O97" s="25">
        <v>0</v>
      </c>
      <c r="P97" s="26">
        <f t="shared" si="14"/>
        <v>0.61923213840511937</v>
      </c>
      <c r="Q97" s="23"/>
      <c r="R97" s="25">
        <v>580000</v>
      </c>
      <c r="S97" s="25">
        <f t="shared" si="8"/>
        <v>2105.492431117726</v>
      </c>
      <c r="T97" s="27">
        <f t="shared" si="9"/>
        <v>0.75057343001245369</v>
      </c>
      <c r="U97" s="28">
        <f t="shared" si="10"/>
        <v>1.2121034801998716</v>
      </c>
      <c r="V97" s="23"/>
      <c r="W97" s="43">
        <f t="shared" si="15"/>
        <v>0.75057343001245369</v>
      </c>
    </row>
    <row r="98" spans="1:23">
      <c r="A98" s="29" t="s">
        <v>202</v>
      </c>
      <c r="B98" s="30" t="s">
        <v>203</v>
      </c>
      <c r="C98" s="31">
        <v>88919572</v>
      </c>
      <c r="D98" s="22">
        <v>79.239999999999995</v>
      </c>
      <c r="E98" s="23"/>
      <c r="F98" s="38">
        <v>458338.84</v>
      </c>
      <c r="G98" s="38">
        <f t="shared" si="11"/>
        <v>5784.1852599697131</v>
      </c>
      <c r="H98" s="23"/>
      <c r="I98" s="32">
        <v>0.30644000000000005</v>
      </c>
      <c r="J98" s="23"/>
      <c r="K98" s="24">
        <v>150668</v>
      </c>
      <c r="L98" s="25">
        <f t="shared" si="12"/>
        <v>1901.4134275618376</v>
      </c>
      <c r="M98" s="27">
        <f t="shared" si="13"/>
        <v>1.6944301081431206</v>
      </c>
      <c r="N98" s="23"/>
      <c r="O98" s="25">
        <v>12626</v>
      </c>
      <c r="P98" s="26">
        <f t="shared" si="14"/>
        <v>1.552436622164578</v>
      </c>
      <c r="Q98" s="23"/>
      <c r="R98" s="25">
        <v>159000</v>
      </c>
      <c r="S98" s="25">
        <f t="shared" si="8"/>
        <v>2165.9010600706715</v>
      </c>
      <c r="T98" s="27">
        <f t="shared" si="9"/>
        <v>1.7881327633920685</v>
      </c>
      <c r="U98" s="28">
        <f t="shared" si="10"/>
        <v>1.1391005389332838</v>
      </c>
      <c r="V98" s="23"/>
      <c r="W98" s="43">
        <f t="shared" si="15"/>
        <v>1.9301262493706111</v>
      </c>
    </row>
    <row r="99" spans="1:23">
      <c r="A99" s="29" t="s">
        <v>204</v>
      </c>
      <c r="B99" s="30" t="s">
        <v>205</v>
      </c>
      <c r="C99" s="31">
        <v>116467396</v>
      </c>
      <c r="D99" s="22">
        <v>153.06</v>
      </c>
      <c r="E99" s="23"/>
      <c r="F99" s="38">
        <v>971695.32</v>
      </c>
      <c r="G99" s="38">
        <f t="shared" si="11"/>
        <v>6348.4602116816932</v>
      </c>
      <c r="H99" s="23"/>
      <c r="I99" s="32">
        <v>0.40224000000000004</v>
      </c>
      <c r="J99" s="23"/>
      <c r="K99" s="24">
        <v>419280</v>
      </c>
      <c r="L99" s="25">
        <f t="shared" si="12"/>
        <v>2739.3179145433164</v>
      </c>
      <c r="M99" s="27">
        <f t="shared" si="13"/>
        <v>3.599977456351819</v>
      </c>
      <c r="N99" s="23"/>
      <c r="O99" s="25">
        <v>38432</v>
      </c>
      <c r="P99" s="26">
        <f t="shared" si="14"/>
        <v>3.2699966950407306</v>
      </c>
      <c r="Q99" s="23"/>
      <c r="R99" s="25">
        <v>360000</v>
      </c>
      <c r="S99" s="25">
        <f t="shared" si="8"/>
        <v>2603.1098915457992</v>
      </c>
      <c r="T99" s="27">
        <f t="shared" si="9"/>
        <v>3.0909938091171885</v>
      </c>
      <c r="U99" s="28">
        <f t="shared" si="10"/>
        <v>0.95027666475863382</v>
      </c>
      <c r="V99" s="23"/>
      <c r="W99" s="43">
        <f t="shared" si="15"/>
        <v>3.4209745704282768</v>
      </c>
    </row>
    <row r="100" spans="1:23">
      <c r="A100" s="29" t="s">
        <v>206</v>
      </c>
      <c r="B100" s="30" t="s">
        <v>207</v>
      </c>
      <c r="C100" s="31">
        <v>1221019221</v>
      </c>
      <c r="D100" s="22">
        <v>911.69</v>
      </c>
      <c r="E100" s="23"/>
      <c r="F100" s="38">
        <v>4898427.0599999996</v>
      </c>
      <c r="G100" s="38">
        <f t="shared" si="11"/>
        <v>5372.9086202546914</v>
      </c>
      <c r="H100" s="23"/>
      <c r="I100" s="32">
        <v>0.30644000000000005</v>
      </c>
      <c r="J100" s="23"/>
      <c r="K100" s="24">
        <v>1610243</v>
      </c>
      <c r="L100" s="25">
        <f t="shared" si="12"/>
        <v>1766.217683642466</v>
      </c>
      <c r="M100" s="27">
        <f t="shared" si="13"/>
        <v>1.3187695757002338</v>
      </c>
      <c r="N100" s="23"/>
      <c r="O100" s="25">
        <v>0</v>
      </c>
      <c r="P100" s="26">
        <f t="shared" si="14"/>
        <v>1.3187695757002338</v>
      </c>
      <c r="Q100" s="23"/>
      <c r="R100" s="25">
        <v>2119000</v>
      </c>
      <c r="S100" s="25">
        <f t="shared" si="8"/>
        <v>2324.2549550834165</v>
      </c>
      <c r="T100" s="27">
        <f t="shared" si="9"/>
        <v>1.7354354162128296</v>
      </c>
      <c r="U100" s="28">
        <f t="shared" si="10"/>
        <v>1.3159504497147325</v>
      </c>
      <c r="V100" s="23"/>
      <c r="W100" s="43">
        <f t="shared" si="15"/>
        <v>1.7354354162128296</v>
      </c>
    </row>
    <row r="101" spans="1:23">
      <c r="A101" s="29" t="s">
        <v>208</v>
      </c>
      <c r="B101" s="30" t="s">
        <v>209</v>
      </c>
      <c r="C101" s="31">
        <v>104861472</v>
      </c>
      <c r="D101" s="22">
        <v>124.04</v>
      </c>
      <c r="E101" s="23"/>
      <c r="F101" s="38">
        <v>1950920</v>
      </c>
      <c r="G101" s="38">
        <f t="shared" si="11"/>
        <v>15728.15220896485</v>
      </c>
      <c r="H101" s="23"/>
      <c r="I101" s="32">
        <v>0.39654</v>
      </c>
      <c r="J101" s="23"/>
      <c r="K101" s="24">
        <v>829881</v>
      </c>
      <c r="L101" s="25">
        <f t="shared" si="12"/>
        <v>6690.4305062882941</v>
      </c>
      <c r="M101" s="27">
        <f t="shared" si="13"/>
        <v>7.9140697166639047</v>
      </c>
      <c r="N101" s="23"/>
      <c r="O101" s="25">
        <v>187384</v>
      </c>
      <c r="P101" s="26">
        <f t="shared" si="14"/>
        <v>6.1271026216378122</v>
      </c>
      <c r="Q101" s="23"/>
      <c r="R101" s="25">
        <v>464000</v>
      </c>
      <c r="S101" s="25">
        <f t="shared" si="8"/>
        <v>5251.4027732989352</v>
      </c>
      <c r="T101" s="27">
        <f t="shared" si="9"/>
        <v>4.4248854336128343</v>
      </c>
      <c r="U101" s="28">
        <f t="shared" si="10"/>
        <v>0.78491253565270203</v>
      </c>
      <c r="V101" s="23"/>
      <c r="W101" s="43">
        <f t="shared" si="15"/>
        <v>6.2118525286389268</v>
      </c>
    </row>
    <row r="102" spans="1:23">
      <c r="A102" s="29" t="s">
        <v>210</v>
      </c>
      <c r="B102" s="30" t="s">
        <v>211</v>
      </c>
      <c r="C102" s="31">
        <v>434487378</v>
      </c>
      <c r="D102" s="22">
        <v>1121.51</v>
      </c>
      <c r="E102" s="23"/>
      <c r="F102" s="38">
        <v>9320098.4100000001</v>
      </c>
      <c r="G102" s="38">
        <f t="shared" si="11"/>
        <v>8310.3123556633473</v>
      </c>
      <c r="H102" s="23"/>
      <c r="I102" s="32">
        <v>0.30644000000000005</v>
      </c>
      <c r="J102" s="23"/>
      <c r="K102" s="24">
        <v>3063764</v>
      </c>
      <c r="L102" s="25">
        <f t="shared" si="12"/>
        <v>2731.8204920152293</v>
      </c>
      <c r="M102" s="27">
        <f t="shared" si="13"/>
        <v>7.051445347164953</v>
      </c>
      <c r="N102" s="23"/>
      <c r="O102" s="25">
        <v>989245</v>
      </c>
      <c r="P102" s="26">
        <f t="shared" si="14"/>
        <v>4.7746358238282358</v>
      </c>
      <c r="Q102" s="23"/>
      <c r="R102" s="25">
        <v>1312928</v>
      </c>
      <c r="S102" s="25">
        <f t="shared" si="8"/>
        <v>2052.7440682651068</v>
      </c>
      <c r="T102" s="27">
        <f t="shared" si="9"/>
        <v>3.0217862853544162</v>
      </c>
      <c r="U102" s="28">
        <f t="shared" si="10"/>
        <v>0.75141982215340342</v>
      </c>
      <c r="V102" s="23"/>
      <c r="W102" s="43">
        <f t="shared" si="15"/>
        <v>5.2985958086911324</v>
      </c>
    </row>
    <row r="103" spans="1:23">
      <c r="A103" s="29" t="s">
        <v>212</v>
      </c>
      <c r="B103" s="30" t="s">
        <v>213</v>
      </c>
      <c r="C103" s="31">
        <v>16154394397</v>
      </c>
      <c r="D103" s="22">
        <v>17024.940000000002</v>
      </c>
      <c r="E103" s="23"/>
      <c r="F103" s="38">
        <v>136700004.12</v>
      </c>
      <c r="G103" s="38">
        <f t="shared" si="11"/>
        <v>8029.3971150559109</v>
      </c>
      <c r="H103" s="23"/>
      <c r="I103" s="32">
        <v>0.31594</v>
      </c>
      <c r="J103" s="23"/>
      <c r="K103" s="24">
        <v>46330018</v>
      </c>
      <c r="L103" s="25">
        <f t="shared" si="12"/>
        <v>2721.3028650908605</v>
      </c>
      <c r="M103" s="27">
        <f t="shared" si="13"/>
        <v>2.8679513983268761</v>
      </c>
      <c r="N103" s="23"/>
      <c r="O103" s="25">
        <v>1744494</v>
      </c>
      <c r="P103" s="26">
        <f t="shared" si="14"/>
        <v>2.759962577630263</v>
      </c>
      <c r="Q103" s="23"/>
      <c r="R103" s="25">
        <v>37760000</v>
      </c>
      <c r="S103" s="25">
        <f t="shared" si="8"/>
        <v>2320.3896166447571</v>
      </c>
      <c r="T103" s="27">
        <f t="shared" si="9"/>
        <v>2.3374444793184157</v>
      </c>
      <c r="U103" s="28">
        <f t="shared" si="10"/>
        <v>0.8526759907583028</v>
      </c>
      <c r="V103" s="23"/>
      <c r="W103" s="43">
        <f t="shared" si="15"/>
        <v>2.4454333000150288</v>
      </c>
    </row>
    <row r="104" spans="1:23">
      <c r="A104" s="29" t="s">
        <v>214</v>
      </c>
      <c r="B104" s="30" t="s">
        <v>215</v>
      </c>
      <c r="C104" s="31">
        <v>1030707255</v>
      </c>
      <c r="D104" s="22">
        <v>1955.98</v>
      </c>
      <c r="E104" s="23"/>
      <c r="F104" s="38">
        <v>12925023.439999999</v>
      </c>
      <c r="G104" s="38">
        <f t="shared" si="11"/>
        <v>6607.9527602531716</v>
      </c>
      <c r="H104" s="23"/>
      <c r="I104" s="32">
        <v>0.30644000000000005</v>
      </c>
      <c r="J104" s="23"/>
      <c r="K104" s="24">
        <v>4248798</v>
      </c>
      <c r="L104" s="25">
        <f t="shared" si="12"/>
        <v>2172.209327293735</v>
      </c>
      <c r="M104" s="27">
        <f t="shared" si="13"/>
        <v>4.1222160602721285</v>
      </c>
      <c r="N104" s="23"/>
      <c r="O104" s="25">
        <v>836810</v>
      </c>
      <c r="P104" s="26">
        <f t="shared" si="14"/>
        <v>3.3103366484016838</v>
      </c>
      <c r="Q104" s="23"/>
      <c r="R104" s="25">
        <v>3200000</v>
      </c>
      <c r="S104" s="25">
        <f t="shared" si="8"/>
        <v>2063.8298960112065</v>
      </c>
      <c r="T104" s="27">
        <f t="shared" si="9"/>
        <v>3.1046642821971795</v>
      </c>
      <c r="U104" s="28">
        <f t="shared" si="10"/>
        <v>0.95010635949273181</v>
      </c>
      <c r="V104" s="23"/>
      <c r="W104" s="43">
        <f t="shared" si="15"/>
        <v>3.9165436940676233</v>
      </c>
    </row>
    <row r="105" spans="1:23">
      <c r="A105" s="29" t="s">
        <v>216</v>
      </c>
      <c r="B105" s="30" t="s">
        <v>217</v>
      </c>
      <c r="C105" s="31">
        <v>1295799910</v>
      </c>
      <c r="D105" s="22">
        <v>463.63</v>
      </c>
      <c r="E105" s="23"/>
      <c r="F105" s="38">
        <v>3087260.59</v>
      </c>
      <c r="G105" s="38">
        <f t="shared" si="11"/>
        <v>6658.8887474926123</v>
      </c>
      <c r="H105" s="23"/>
      <c r="I105" s="32">
        <v>0.30644000000000005</v>
      </c>
      <c r="J105" s="23"/>
      <c r="K105" s="24">
        <v>1014865</v>
      </c>
      <c r="L105" s="25">
        <f t="shared" si="12"/>
        <v>2188.9545542781962</v>
      </c>
      <c r="M105" s="27">
        <f t="shared" si="13"/>
        <v>0.78319576361137422</v>
      </c>
      <c r="N105" s="23"/>
      <c r="O105" s="25">
        <v>0</v>
      </c>
      <c r="P105" s="26">
        <f t="shared" si="14"/>
        <v>0.78319576361137422</v>
      </c>
      <c r="Q105" s="23"/>
      <c r="R105" s="25">
        <v>1178475</v>
      </c>
      <c r="S105" s="25">
        <f t="shared" si="8"/>
        <v>2541.8437115803549</v>
      </c>
      <c r="T105" s="27">
        <f t="shared" si="9"/>
        <v>0.90945754117238675</v>
      </c>
      <c r="U105" s="28">
        <f t="shared" si="10"/>
        <v>1.1612135604242928</v>
      </c>
      <c r="V105" s="23"/>
      <c r="W105" s="43">
        <f t="shared" si="15"/>
        <v>0.90945754117238675</v>
      </c>
    </row>
    <row r="106" spans="1:23">
      <c r="A106" s="29" t="s">
        <v>218</v>
      </c>
      <c r="B106" s="30" t="s">
        <v>219</v>
      </c>
      <c r="C106" s="31">
        <v>674109313</v>
      </c>
      <c r="D106" s="22">
        <v>1863.21</v>
      </c>
      <c r="E106" s="23"/>
      <c r="F106" s="38">
        <v>14930794.630000001</v>
      </c>
      <c r="G106" s="38">
        <f t="shared" si="11"/>
        <v>8013.4792267108915</v>
      </c>
      <c r="H106" s="23"/>
      <c r="I106" s="32">
        <v>0.30644000000000005</v>
      </c>
      <c r="J106" s="23"/>
      <c r="K106" s="24">
        <v>4908149</v>
      </c>
      <c r="L106" s="25">
        <f t="shared" si="12"/>
        <v>2634.2435903628684</v>
      </c>
      <c r="M106" s="27">
        <f t="shared" si="13"/>
        <v>7.2809393155498503</v>
      </c>
      <c r="N106" s="23"/>
      <c r="O106" s="25">
        <v>1597171</v>
      </c>
      <c r="P106" s="26">
        <f t="shared" si="14"/>
        <v>4.9116336714962427</v>
      </c>
      <c r="Q106" s="23"/>
      <c r="R106" s="25">
        <v>2721703</v>
      </c>
      <c r="S106" s="25">
        <f t="shared" si="8"/>
        <v>2317.9748927925461</v>
      </c>
      <c r="T106" s="27">
        <f t="shared" si="9"/>
        <v>4.0374801942544885</v>
      </c>
      <c r="U106" s="28">
        <f t="shared" si="10"/>
        <v>0.87993946394047939</v>
      </c>
      <c r="V106" s="23"/>
      <c r="W106" s="43">
        <f t="shared" si="15"/>
        <v>6.4067858383080969</v>
      </c>
    </row>
    <row r="107" spans="1:23">
      <c r="A107" s="29" t="s">
        <v>220</v>
      </c>
      <c r="B107" s="30" t="s">
        <v>221</v>
      </c>
      <c r="C107" s="31">
        <v>69109313</v>
      </c>
      <c r="D107" s="22">
        <v>187.3</v>
      </c>
      <c r="E107" s="23"/>
      <c r="F107" s="38">
        <v>2515362.71</v>
      </c>
      <c r="G107" s="38">
        <f t="shared" si="11"/>
        <v>13429.592685531232</v>
      </c>
      <c r="H107" s="23"/>
      <c r="I107" s="32">
        <v>0.30644000000000005</v>
      </c>
      <c r="J107" s="23"/>
      <c r="K107" s="24">
        <v>826866</v>
      </c>
      <c r="L107" s="25">
        <f t="shared" si="12"/>
        <v>4414.6609717031497</v>
      </c>
      <c r="M107" s="27">
        <f t="shared" si="13"/>
        <v>11.964610326831059</v>
      </c>
      <c r="N107" s="23"/>
      <c r="O107" s="25">
        <v>325591</v>
      </c>
      <c r="P107" s="26">
        <f t="shared" si="14"/>
        <v>7.2533639568953614</v>
      </c>
      <c r="Q107" s="23"/>
      <c r="R107" s="25">
        <v>0</v>
      </c>
      <c r="S107" s="25">
        <f t="shared" si="8"/>
        <v>1738.3395621996794</v>
      </c>
      <c r="T107" s="27">
        <f t="shared" si="9"/>
        <v>0</v>
      </c>
      <c r="U107" s="28">
        <f t="shared" si="10"/>
        <v>0.39376513243983913</v>
      </c>
      <c r="V107" s="23"/>
      <c r="W107" s="43">
        <f t="shared" si="15"/>
        <v>4.711246369935699</v>
      </c>
    </row>
    <row r="108" spans="1:23">
      <c r="A108" s="29" t="s">
        <v>222</v>
      </c>
      <c r="B108" s="30" t="s">
        <v>223</v>
      </c>
      <c r="C108" s="31">
        <v>99062303</v>
      </c>
      <c r="D108" s="22">
        <v>33.5</v>
      </c>
      <c r="E108" s="23"/>
      <c r="F108" s="38">
        <v>490990.21</v>
      </c>
      <c r="G108" s="38">
        <f t="shared" si="11"/>
        <v>14656.424179104479</v>
      </c>
      <c r="H108" s="23"/>
      <c r="I108" s="32">
        <v>0.30644000000000005</v>
      </c>
      <c r="J108" s="23"/>
      <c r="K108" s="24">
        <v>161402</v>
      </c>
      <c r="L108" s="25">
        <f t="shared" si="12"/>
        <v>4817.9701492537315</v>
      </c>
      <c r="M108" s="27">
        <f t="shared" si="13"/>
        <v>1.629297877316662</v>
      </c>
      <c r="N108" s="23"/>
      <c r="O108" s="25">
        <v>0</v>
      </c>
      <c r="P108" s="26">
        <f t="shared" si="14"/>
        <v>1.629297877316662</v>
      </c>
      <c r="Q108" s="23"/>
      <c r="R108" s="25">
        <v>175207</v>
      </c>
      <c r="S108" s="25">
        <f t="shared" si="8"/>
        <v>5230.059701492537</v>
      </c>
      <c r="T108" s="27">
        <f t="shared" si="9"/>
        <v>1.7686546213245216</v>
      </c>
      <c r="U108" s="28">
        <f t="shared" si="10"/>
        <v>1.0855317777970532</v>
      </c>
      <c r="V108" s="23"/>
      <c r="W108" s="43">
        <f t="shared" si="15"/>
        <v>1.7686546213245216</v>
      </c>
    </row>
    <row r="109" spans="1:23">
      <c r="A109" s="29" t="s">
        <v>224</v>
      </c>
      <c r="B109" s="30" t="s">
        <v>225</v>
      </c>
      <c r="C109" s="31">
        <v>21388323729</v>
      </c>
      <c r="D109" s="22">
        <v>16038.37</v>
      </c>
      <c r="E109" s="23"/>
      <c r="F109" s="38">
        <v>102373557.48</v>
      </c>
      <c r="G109" s="38">
        <f t="shared" si="11"/>
        <v>6383.0400146648317</v>
      </c>
      <c r="H109" s="23"/>
      <c r="I109" s="32">
        <v>0.31613999999999998</v>
      </c>
      <c r="J109" s="23"/>
      <c r="K109" s="24">
        <v>34718149</v>
      </c>
      <c r="L109" s="25">
        <f t="shared" si="12"/>
        <v>2164.6931078407592</v>
      </c>
      <c r="M109" s="27">
        <f t="shared" si="13"/>
        <v>1.6232290776918792</v>
      </c>
      <c r="N109" s="23"/>
      <c r="O109" s="25">
        <v>0</v>
      </c>
      <c r="P109" s="26">
        <f t="shared" si="14"/>
        <v>1.6232290776918792</v>
      </c>
      <c r="Q109" s="23"/>
      <c r="R109" s="25">
        <v>34735003</v>
      </c>
      <c r="S109" s="25">
        <f t="shared" si="8"/>
        <v>2165.7439627593076</v>
      </c>
      <c r="T109" s="27">
        <f t="shared" si="9"/>
        <v>1.6240170777340304</v>
      </c>
      <c r="U109" s="28">
        <f t="shared" si="10"/>
        <v>1.0004854521478088</v>
      </c>
      <c r="V109" s="23"/>
      <c r="W109" s="43">
        <f t="shared" si="15"/>
        <v>1.6240170777340304</v>
      </c>
    </row>
    <row r="110" spans="1:23">
      <c r="A110" s="29" t="s">
        <v>226</v>
      </c>
      <c r="B110" s="30" t="s">
        <v>227</v>
      </c>
      <c r="C110" s="31">
        <v>40870511</v>
      </c>
      <c r="D110" s="22">
        <v>57.89</v>
      </c>
      <c r="E110" s="23"/>
      <c r="F110" s="38">
        <v>1688084.5</v>
      </c>
      <c r="G110" s="38">
        <f t="shared" si="11"/>
        <v>29160.209017101399</v>
      </c>
      <c r="H110" s="23"/>
      <c r="I110" s="32">
        <v>0.40544000000000002</v>
      </c>
      <c r="J110" s="23"/>
      <c r="K110" s="24">
        <v>734193</v>
      </c>
      <c r="L110" s="25">
        <f t="shared" si="12"/>
        <v>12682.553117982381</v>
      </c>
      <c r="M110" s="27">
        <f t="shared" si="13"/>
        <v>17.963881097547326</v>
      </c>
      <c r="N110" s="23"/>
      <c r="O110" s="25">
        <v>226088</v>
      </c>
      <c r="P110" s="26">
        <f t="shared" si="14"/>
        <v>12.432068686393473</v>
      </c>
      <c r="Q110" s="23"/>
      <c r="R110" s="25">
        <v>150000</v>
      </c>
      <c r="S110" s="25">
        <f t="shared" si="8"/>
        <v>6496.5969942995334</v>
      </c>
      <c r="T110" s="27">
        <f t="shared" si="9"/>
        <v>3.6701278337332264</v>
      </c>
      <c r="U110" s="28">
        <f t="shared" si="10"/>
        <v>0.51224677979768263</v>
      </c>
      <c r="V110" s="23"/>
      <c r="W110" s="43">
        <f t="shared" si="15"/>
        <v>9.2019402448870782</v>
      </c>
    </row>
    <row r="111" spans="1:23">
      <c r="A111" s="29" t="s">
        <v>228</v>
      </c>
      <c r="B111" s="30" t="s">
        <v>229</v>
      </c>
      <c r="C111" s="31">
        <v>1007324981</v>
      </c>
      <c r="D111" s="22">
        <v>997.87</v>
      </c>
      <c r="E111" s="23"/>
      <c r="F111" s="38">
        <v>6822318.3700000001</v>
      </c>
      <c r="G111" s="38">
        <f t="shared" si="11"/>
        <v>6836.8809263731746</v>
      </c>
      <c r="H111" s="23"/>
      <c r="I111" s="32">
        <v>0.30884</v>
      </c>
      <c r="J111" s="23"/>
      <c r="K111" s="24">
        <v>2260242</v>
      </c>
      <c r="L111" s="25">
        <f t="shared" si="12"/>
        <v>2265.0665918406207</v>
      </c>
      <c r="M111" s="27">
        <f t="shared" si="13"/>
        <v>2.2438061624920627</v>
      </c>
      <c r="N111" s="23"/>
      <c r="O111" s="25">
        <v>0</v>
      </c>
      <c r="P111" s="26">
        <f t="shared" si="14"/>
        <v>2.2438061624920627</v>
      </c>
      <c r="Q111" s="23"/>
      <c r="R111" s="25">
        <v>1671947</v>
      </c>
      <c r="S111" s="25">
        <f t="shared" si="8"/>
        <v>1675.5158487578542</v>
      </c>
      <c r="T111" s="27">
        <f t="shared" si="9"/>
        <v>1.6597890765502619</v>
      </c>
      <c r="U111" s="28">
        <f t="shared" si="10"/>
        <v>0.73972034852905133</v>
      </c>
      <c r="V111" s="23"/>
      <c r="W111" s="43">
        <f t="shared" si="15"/>
        <v>1.6597890765502619</v>
      </c>
    </row>
    <row r="112" spans="1:23">
      <c r="A112" s="29" t="s">
        <v>230</v>
      </c>
      <c r="B112" s="30" t="s">
        <v>231</v>
      </c>
      <c r="C112" s="31">
        <v>20814107</v>
      </c>
      <c r="D112" s="22">
        <v>65.510999999999996</v>
      </c>
      <c r="E112" s="23"/>
      <c r="F112" s="38">
        <v>663225.77</v>
      </c>
      <c r="G112" s="38">
        <f t="shared" si="11"/>
        <v>10123.884080536094</v>
      </c>
      <c r="H112" s="23"/>
      <c r="I112" s="32">
        <v>0.30644000000000005</v>
      </c>
      <c r="J112" s="23"/>
      <c r="K112" s="24">
        <v>218020</v>
      </c>
      <c r="L112" s="25">
        <f t="shared" si="12"/>
        <v>3327.9907191158741</v>
      </c>
      <c r="M112" s="27">
        <f t="shared" si="13"/>
        <v>10.474626655854129</v>
      </c>
      <c r="N112" s="23"/>
      <c r="O112" s="25">
        <v>158001</v>
      </c>
      <c r="P112" s="26">
        <f t="shared" si="14"/>
        <v>2.8835731458476692</v>
      </c>
      <c r="Q112" s="23"/>
      <c r="R112" s="25">
        <v>17726</v>
      </c>
      <c r="S112" s="25">
        <f t="shared" si="8"/>
        <v>2682.4044816900982</v>
      </c>
      <c r="T112" s="27">
        <f t="shared" si="9"/>
        <v>0.85163394230653278</v>
      </c>
      <c r="U112" s="28">
        <f t="shared" si="10"/>
        <v>0.80601320979726632</v>
      </c>
      <c r="V112" s="23"/>
      <c r="W112" s="43">
        <f t="shared" si="15"/>
        <v>8.4426874523129918</v>
      </c>
    </row>
    <row r="113" spans="1:23">
      <c r="A113" s="29" t="s">
        <v>232</v>
      </c>
      <c r="B113" s="30" t="s">
        <v>233</v>
      </c>
      <c r="C113" s="31">
        <v>2164272223</v>
      </c>
      <c r="D113" s="22">
        <v>4746.33</v>
      </c>
      <c r="E113" s="23"/>
      <c r="F113" s="38">
        <v>35862872.979999997</v>
      </c>
      <c r="G113" s="38">
        <f t="shared" si="11"/>
        <v>7555.916461771516</v>
      </c>
      <c r="H113" s="23"/>
      <c r="I113" s="32">
        <v>0.30644000000000005</v>
      </c>
      <c r="J113" s="23"/>
      <c r="K113" s="24">
        <v>11789078</v>
      </c>
      <c r="L113" s="25">
        <f t="shared" si="12"/>
        <v>2483.8302435776695</v>
      </c>
      <c r="M113" s="27">
        <f t="shared" si="13"/>
        <v>5.4471327011066117</v>
      </c>
      <c r="N113" s="23"/>
      <c r="O113" s="25">
        <v>3127693</v>
      </c>
      <c r="P113" s="26">
        <f t="shared" si="14"/>
        <v>4.0019850127698096</v>
      </c>
      <c r="Q113" s="23"/>
      <c r="R113" s="25">
        <v>7357066</v>
      </c>
      <c r="S113" s="25">
        <f t="shared" si="8"/>
        <v>2209.0244462563705</v>
      </c>
      <c r="T113" s="27">
        <f t="shared" si="9"/>
        <v>3.3993256124694073</v>
      </c>
      <c r="U113" s="28">
        <f t="shared" si="10"/>
        <v>0.88936208582214826</v>
      </c>
      <c r="V113" s="23"/>
      <c r="W113" s="43">
        <f t="shared" si="15"/>
        <v>4.8444733008062082</v>
      </c>
    </row>
    <row r="114" spans="1:23">
      <c r="A114" s="29" t="s">
        <v>234</v>
      </c>
      <c r="B114" s="30" t="s">
        <v>235</v>
      </c>
      <c r="C114" s="31">
        <v>6130023291</v>
      </c>
      <c r="D114" s="22">
        <v>14822.53</v>
      </c>
      <c r="E114" s="23"/>
      <c r="F114" s="38">
        <v>113460072.62</v>
      </c>
      <c r="G114" s="38">
        <f t="shared" si="11"/>
        <v>7654.5685938905162</v>
      </c>
      <c r="H114" s="23"/>
      <c r="I114" s="32">
        <v>0.30644000000000005</v>
      </c>
      <c r="J114" s="23"/>
      <c r="K114" s="24">
        <v>37297338</v>
      </c>
      <c r="L114" s="25">
        <f t="shared" si="12"/>
        <v>2516.2599097455022</v>
      </c>
      <c r="M114" s="27">
        <f t="shared" si="13"/>
        <v>6.0843713358739349</v>
      </c>
      <c r="N114" s="23"/>
      <c r="O114" s="25">
        <v>10647825</v>
      </c>
      <c r="P114" s="26">
        <f t="shared" si="14"/>
        <v>4.3473754886260183</v>
      </c>
      <c r="Q114" s="23"/>
      <c r="R114" s="25">
        <v>19300000</v>
      </c>
      <c r="S114" s="25">
        <f t="shared" si="8"/>
        <v>2020.4260001497719</v>
      </c>
      <c r="T114" s="27">
        <f t="shared" si="9"/>
        <v>3.1484382821735677</v>
      </c>
      <c r="U114" s="28">
        <f t="shared" si="10"/>
        <v>0.8029480548987169</v>
      </c>
      <c r="V114" s="23"/>
      <c r="W114" s="43">
        <f t="shared" si="15"/>
        <v>4.8854341294214834</v>
      </c>
    </row>
    <row r="115" spans="1:23">
      <c r="A115" s="29" t="s">
        <v>236</v>
      </c>
      <c r="B115" s="30" t="s">
        <v>237</v>
      </c>
      <c r="C115" s="31">
        <v>21259766524</v>
      </c>
      <c r="D115" s="22">
        <v>26006.670000000002</v>
      </c>
      <c r="E115" s="23"/>
      <c r="F115" s="38">
        <v>188556959.59</v>
      </c>
      <c r="G115" s="38">
        <f t="shared" si="11"/>
        <v>7250.3307647615011</v>
      </c>
      <c r="H115" s="23"/>
      <c r="I115" s="32">
        <v>0.31534000000000001</v>
      </c>
      <c r="J115" s="23"/>
      <c r="K115" s="24">
        <v>63783883</v>
      </c>
      <c r="L115" s="25">
        <f t="shared" si="12"/>
        <v>2452.5970837481304</v>
      </c>
      <c r="M115" s="27">
        <f t="shared" si="13"/>
        <v>3.0002155916432494</v>
      </c>
      <c r="N115" s="23"/>
      <c r="O115" s="25">
        <v>3976437</v>
      </c>
      <c r="P115" s="26">
        <f t="shared" si="14"/>
        <v>2.8131751086016767</v>
      </c>
      <c r="Q115" s="23"/>
      <c r="R115" s="25">
        <v>56100000</v>
      </c>
      <c r="S115" s="25">
        <f t="shared" si="8"/>
        <v>2310.0395783081799</v>
      </c>
      <c r="T115" s="27">
        <f t="shared" si="9"/>
        <v>2.6387872104178149</v>
      </c>
      <c r="U115" s="28">
        <f t="shared" si="10"/>
        <v>0.94187487770225586</v>
      </c>
      <c r="V115" s="23"/>
      <c r="W115" s="43">
        <f t="shared" si="15"/>
        <v>2.8258276934593867</v>
      </c>
    </row>
    <row r="116" spans="1:23">
      <c r="A116" s="29" t="s">
        <v>238</v>
      </c>
      <c r="B116" s="30" t="s">
        <v>239</v>
      </c>
      <c r="C116" s="31">
        <v>508943051</v>
      </c>
      <c r="D116" s="22">
        <v>961.13</v>
      </c>
      <c r="E116" s="23"/>
      <c r="F116" s="38">
        <v>7613086.4400000004</v>
      </c>
      <c r="G116" s="38">
        <f t="shared" si="11"/>
        <v>7920.974727664312</v>
      </c>
      <c r="H116" s="23"/>
      <c r="I116" s="32">
        <v>0.30644000000000005</v>
      </c>
      <c r="J116" s="23"/>
      <c r="K116" s="24">
        <v>2502623</v>
      </c>
      <c r="L116" s="25">
        <f t="shared" si="12"/>
        <v>2603.8340286953899</v>
      </c>
      <c r="M116" s="27">
        <f t="shared" si="13"/>
        <v>4.9172947642819871</v>
      </c>
      <c r="N116" s="23"/>
      <c r="O116" s="25">
        <v>584734</v>
      </c>
      <c r="P116" s="26">
        <f t="shared" si="14"/>
        <v>3.7683764347143036</v>
      </c>
      <c r="Q116" s="23"/>
      <c r="R116" s="25">
        <v>892000</v>
      </c>
      <c r="S116" s="25">
        <f t="shared" si="8"/>
        <v>1536.4560465285654</v>
      </c>
      <c r="T116" s="27">
        <f t="shared" si="9"/>
        <v>1.7526518895333145</v>
      </c>
      <c r="U116" s="28">
        <f t="shared" si="10"/>
        <v>0.59007449384106192</v>
      </c>
      <c r="V116" s="23"/>
      <c r="W116" s="43">
        <f t="shared" si="15"/>
        <v>2.9015702191009973</v>
      </c>
    </row>
    <row r="117" spans="1:23">
      <c r="A117" s="29" t="s">
        <v>240</v>
      </c>
      <c r="B117" s="30" t="s">
        <v>241</v>
      </c>
      <c r="C117" s="31">
        <v>477759604</v>
      </c>
      <c r="D117" s="22">
        <v>1483.66</v>
      </c>
      <c r="E117" s="23"/>
      <c r="F117" s="38">
        <v>11610571.720000001</v>
      </c>
      <c r="G117" s="38">
        <f t="shared" si="11"/>
        <v>7825.6283245487512</v>
      </c>
      <c r="H117" s="23"/>
      <c r="I117" s="32">
        <v>0.30644000000000005</v>
      </c>
      <c r="J117" s="23"/>
      <c r="K117" s="24">
        <v>3816703</v>
      </c>
      <c r="L117" s="25">
        <f t="shared" si="12"/>
        <v>2572.4916759904559</v>
      </c>
      <c r="M117" s="27">
        <f t="shared" si="13"/>
        <v>7.9887520167988093</v>
      </c>
      <c r="N117" s="23"/>
      <c r="O117" s="25">
        <v>1318154</v>
      </c>
      <c r="P117" s="26">
        <f t="shared" si="14"/>
        <v>5.2297200916132711</v>
      </c>
      <c r="Q117" s="23"/>
      <c r="R117" s="25">
        <v>2146205</v>
      </c>
      <c r="S117" s="25">
        <f t="shared" si="8"/>
        <v>2335.0086947144223</v>
      </c>
      <c r="T117" s="27">
        <f t="shared" si="9"/>
        <v>4.4922278527340707</v>
      </c>
      <c r="U117" s="28">
        <f t="shared" si="10"/>
        <v>0.90768367357900259</v>
      </c>
      <c r="V117" s="23"/>
      <c r="W117" s="43">
        <f t="shared" si="15"/>
        <v>7.2512597779196089</v>
      </c>
    </row>
    <row r="118" spans="1:23">
      <c r="A118" s="29" t="s">
        <v>242</v>
      </c>
      <c r="B118" s="30" t="s">
        <v>243</v>
      </c>
      <c r="C118" s="31">
        <v>484346650.5</v>
      </c>
      <c r="D118" s="22">
        <v>705.76</v>
      </c>
      <c r="E118" s="23"/>
      <c r="F118" s="38">
        <v>5723679.1500000004</v>
      </c>
      <c r="G118" s="38">
        <f t="shared" si="11"/>
        <v>8109.9511873724787</v>
      </c>
      <c r="H118" s="23"/>
      <c r="I118" s="32">
        <v>0.30644000000000005</v>
      </c>
      <c r="J118" s="23"/>
      <c r="K118" s="24">
        <v>1881525</v>
      </c>
      <c r="L118" s="25">
        <f t="shared" si="12"/>
        <v>2665.9558490138293</v>
      </c>
      <c r="M118" s="27">
        <f t="shared" si="13"/>
        <v>3.884666071413247</v>
      </c>
      <c r="N118" s="23"/>
      <c r="O118" s="25">
        <v>325026</v>
      </c>
      <c r="P118" s="26">
        <f t="shared" si="14"/>
        <v>3.2136053762180397</v>
      </c>
      <c r="Q118" s="23"/>
      <c r="R118" s="25">
        <v>1308000</v>
      </c>
      <c r="S118" s="25">
        <f t="shared" si="8"/>
        <v>2313.8545681251417</v>
      </c>
      <c r="T118" s="27">
        <f t="shared" si="9"/>
        <v>2.7005451542809835</v>
      </c>
      <c r="U118" s="28">
        <f t="shared" si="10"/>
        <v>0.86792681468489652</v>
      </c>
      <c r="V118" s="23"/>
      <c r="W118" s="43">
        <f t="shared" si="15"/>
        <v>3.3716058494761905</v>
      </c>
    </row>
    <row r="119" spans="1:23">
      <c r="A119" s="29" t="s">
        <v>244</v>
      </c>
      <c r="B119" s="30" t="s">
        <v>245</v>
      </c>
      <c r="C119" s="31">
        <v>48340321</v>
      </c>
      <c r="D119" s="22">
        <v>119.5</v>
      </c>
      <c r="E119" s="23"/>
      <c r="F119" s="38">
        <v>1879554.87</v>
      </c>
      <c r="G119" s="38">
        <f t="shared" si="11"/>
        <v>15728.492635983264</v>
      </c>
      <c r="H119" s="23"/>
      <c r="I119" s="32">
        <v>0.30644000000000005</v>
      </c>
      <c r="J119" s="23"/>
      <c r="K119" s="24">
        <v>617860</v>
      </c>
      <c r="L119" s="25">
        <f t="shared" si="12"/>
        <v>5170.3765690376567</v>
      </c>
      <c r="M119" s="27">
        <f t="shared" si="13"/>
        <v>12.781462497942453</v>
      </c>
      <c r="N119" s="23"/>
      <c r="O119" s="25">
        <v>247492</v>
      </c>
      <c r="P119" s="26">
        <f t="shared" si="14"/>
        <v>7.6616785395363838</v>
      </c>
      <c r="Q119" s="23"/>
      <c r="R119" s="25">
        <v>90000</v>
      </c>
      <c r="S119" s="25">
        <f t="shared" si="8"/>
        <v>2824.2008368200836</v>
      </c>
      <c r="T119" s="27">
        <f t="shared" si="9"/>
        <v>1.8617998006260654</v>
      </c>
      <c r="U119" s="28">
        <f t="shared" si="10"/>
        <v>0.54622730068300263</v>
      </c>
      <c r="V119" s="23"/>
      <c r="W119" s="43">
        <f t="shared" si="15"/>
        <v>6.9815837590321337</v>
      </c>
    </row>
    <row r="120" spans="1:23">
      <c r="A120" s="29" t="s">
        <v>246</v>
      </c>
      <c r="B120" s="30" t="s">
        <v>247</v>
      </c>
      <c r="C120" s="31">
        <v>738073155</v>
      </c>
      <c r="D120" s="22">
        <v>594.04999999999995</v>
      </c>
      <c r="E120" s="23"/>
      <c r="F120" s="38">
        <v>5390893.6500000004</v>
      </c>
      <c r="G120" s="38">
        <f t="shared" si="11"/>
        <v>9074.8146620654843</v>
      </c>
      <c r="H120" s="23"/>
      <c r="I120" s="32">
        <v>0.30644000000000005</v>
      </c>
      <c r="J120" s="23"/>
      <c r="K120" s="24">
        <v>1772130</v>
      </c>
      <c r="L120" s="25">
        <f t="shared" si="12"/>
        <v>2983.1327329349383</v>
      </c>
      <c r="M120" s="27">
        <f t="shared" si="13"/>
        <v>2.401022158840068</v>
      </c>
      <c r="N120" s="23"/>
      <c r="O120" s="25">
        <v>0</v>
      </c>
      <c r="P120" s="26">
        <f t="shared" si="14"/>
        <v>2.401022158840068</v>
      </c>
      <c r="Q120" s="23"/>
      <c r="R120" s="25">
        <v>1530000</v>
      </c>
      <c r="S120" s="25">
        <f t="shared" si="8"/>
        <v>2575.5407793956738</v>
      </c>
      <c r="T120" s="27">
        <f t="shared" si="9"/>
        <v>2.072965246920544</v>
      </c>
      <c r="U120" s="28">
        <f t="shared" si="10"/>
        <v>0.86336781161652931</v>
      </c>
      <c r="V120" s="23"/>
      <c r="W120" s="43">
        <f t="shared" si="15"/>
        <v>2.072965246920544</v>
      </c>
    </row>
    <row r="121" spans="1:23">
      <c r="A121" s="29" t="s">
        <v>248</v>
      </c>
      <c r="B121" s="30" t="s">
        <v>249</v>
      </c>
      <c r="C121" s="31">
        <v>878785186</v>
      </c>
      <c r="D121" s="22">
        <v>1489.6100000000001</v>
      </c>
      <c r="E121" s="23"/>
      <c r="F121" s="38">
        <v>10529598.66</v>
      </c>
      <c r="G121" s="38">
        <f t="shared" si="11"/>
        <v>7068.694933573217</v>
      </c>
      <c r="H121" s="23"/>
      <c r="I121" s="32">
        <v>0.30644000000000005</v>
      </c>
      <c r="J121" s="23"/>
      <c r="K121" s="24">
        <v>3461359</v>
      </c>
      <c r="L121" s="25">
        <f t="shared" si="12"/>
        <v>2323.6679399305858</v>
      </c>
      <c r="M121" s="27">
        <f t="shared" si="13"/>
        <v>3.9387998968840146</v>
      </c>
      <c r="N121" s="23"/>
      <c r="O121" s="25">
        <v>615931</v>
      </c>
      <c r="P121" s="26">
        <f t="shared" si="14"/>
        <v>3.237910749214655</v>
      </c>
      <c r="Q121" s="23"/>
      <c r="R121" s="25">
        <v>2315250</v>
      </c>
      <c r="S121" s="25">
        <f t="shared" si="8"/>
        <v>1967.7506192896126</v>
      </c>
      <c r="T121" s="27">
        <f t="shared" si="9"/>
        <v>2.6346029005545843</v>
      </c>
      <c r="U121" s="28">
        <f t="shared" si="10"/>
        <v>0.84682952562851754</v>
      </c>
      <c r="V121" s="23"/>
      <c r="W121" s="43">
        <f t="shared" si="15"/>
        <v>3.3354920482239447</v>
      </c>
    </row>
    <row r="122" spans="1:23">
      <c r="A122" s="29" t="s">
        <v>250</v>
      </c>
      <c r="B122" s="30" t="s">
        <v>251</v>
      </c>
      <c r="C122" s="31">
        <v>144962315</v>
      </c>
      <c r="D122" s="22">
        <v>106.96</v>
      </c>
      <c r="E122" s="23"/>
      <c r="F122" s="38">
        <v>1895613.21</v>
      </c>
      <c r="G122" s="38">
        <f t="shared" si="11"/>
        <v>17722.636593118925</v>
      </c>
      <c r="H122" s="23"/>
      <c r="I122" s="32">
        <v>0.35394000000000003</v>
      </c>
      <c r="J122" s="23"/>
      <c r="K122" s="24">
        <v>719728</v>
      </c>
      <c r="L122" s="25">
        <f t="shared" si="12"/>
        <v>6728.9454001495887</v>
      </c>
      <c r="M122" s="27">
        <f t="shared" si="13"/>
        <v>4.9649317479511836</v>
      </c>
      <c r="N122" s="23"/>
      <c r="O122" s="25">
        <v>127295</v>
      </c>
      <c r="P122" s="26">
        <f t="shared" si="14"/>
        <v>4.0868069746264739</v>
      </c>
      <c r="Q122" s="23"/>
      <c r="R122" s="25">
        <v>498000</v>
      </c>
      <c r="S122" s="25">
        <f t="shared" si="8"/>
        <v>5846.0639491398661</v>
      </c>
      <c r="T122" s="27">
        <f t="shared" si="9"/>
        <v>3.4353756008932388</v>
      </c>
      <c r="U122" s="28">
        <f t="shared" si="10"/>
        <v>0.86879348865126826</v>
      </c>
      <c r="V122" s="23"/>
      <c r="W122" s="43">
        <f t="shared" si="15"/>
        <v>4.3135003742179476</v>
      </c>
    </row>
    <row r="123" spans="1:23">
      <c r="A123" s="29" t="s">
        <v>252</v>
      </c>
      <c r="B123" s="30" t="s">
        <v>253</v>
      </c>
      <c r="C123" s="31">
        <v>3091103621</v>
      </c>
      <c r="D123" s="22">
        <v>1297.6399999999999</v>
      </c>
      <c r="E123" s="23"/>
      <c r="F123" s="38">
        <v>11627004.84</v>
      </c>
      <c r="G123" s="38">
        <f t="shared" si="11"/>
        <v>8960.1159335408902</v>
      </c>
      <c r="H123" s="23"/>
      <c r="I123" s="32">
        <v>0.30644000000000005</v>
      </c>
      <c r="J123" s="23"/>
      <c r="K123" s="24">
        <v>3822105</v>
      </c>
      <c r="L123" s="25">
        <f t="shared" si="12"/>
        <v>2945.4278536419965</v>
      </c>
      <c r="M123" s="27">
        <f t="shared" si="13"/>
        <v>1.2364855626430002</v>
      </c>
      <c r="N123" s="23"/>
      <c r="O123" s="25">
        <v>0</v>
      </c>
      <c r="P123" s="26">
        <f t="shared" si="14"/>
        <v>1.2364855626430002</v>
      </c>
      <c r="Q123" s="23"/>
      <c r="R123" s="25">
        <v>2687000</v>
      </c>
      <c r="S123" s="25">
        <f t="shared" si="8"/>
        <v>2070.6821614623473</v>
      </c>
      <c r="T123" s="27">
        <f t="shared" si="9"/>
        <v>0.86926882093028357</v>
      </c>
      <c r="U123" s="28">
        <f t="shared" si="10"/>
        <v>0.7030157465585064</v>
      </c>
      <c r="V123" s="23"/>
      <c r="W123" s="43">
        <f t="shared" si="15"/>
        <v>0.86926882093028357</v>
      </c>
    </row>
    <row r="124" spans="1:23">
      <c r="A124" s="29" t="s">
        <v>254</v>
      </c>
      <c r="B124" s="30" t="s">
        <v>255</v>
      </c>
      <c r="C124" s="31">
        <v>4537307905</v>
      </c>
      <c r="D124" s="22">
        <v>7560.9800000000005</v>
      </c>
      <c r="E124" s="23"/>
      <c r="F124" s="38">
        <v>51369778.950000003</v>
      </c>
      <c r="G124" s="38">
        <f t="shared" si="11"/>
        <v>6794.0635936082363</v>
      </c>
      <c r="H124" s="23"/>
      <c r="I124" s="32">
        <v>0.30644000000000005</v>
      </c>
      <c r="J124" s="23"/>
      <c r="K124" s="24">
        <v>16886610</v>
      </c>
      <c r="L124" s="25">
        <f t="shared" si="12"/>
        <v>2233.3890580321599</v>
      </c>
      <c r="M124" s="27">
        <f t="shared" si="13"/>
        <v>3.7217245013042595</v>
      </c>
      <c r="N124" s="23"/>
      <c r="O124" s="25">
        <v>2726811</v>
      </c>
      <c r="P124" s="26">
        <f t="shared" si="14"/>
        <v>3.120748976369061</v>
      </c>
      <c r="Q124" s="23"/>
      <c r="R124" s="25">
        <v>12500000</v>
      </c>
      <c r="S124" s="25">
        <f t="shared" si="8"/>
        <v>2013.8673822705521</v>
      </c>
      <c r="T124" s="27">
        <f t="shared" si="9"/>
        <v>2.7549375668830653</v>
      </c>
      <c r="U124" s="28">
        <f t="shared" si="10"/>
        <v>0.90170916483533403</v>
      </c>
      <c r="V124" s="23"/>
      <c r="W124" s="43">
        <f t="shared" si="15"/>
        <v>3.3559130918182638</v>
      </c>
    </row>
    <row r="125" spans="1:23" ht="31.2">
      <c r="A125" s="29" t="s">
        <v>256</v>
      </c>
      <c r="B125" s="30" t="s">
        <v>257</v>
      </c>
      <c r="C125" s="31">
        <v>42349360881</v>
      </c>
      <c r="D125" s="22">
        <v>23237.829999999998</v>
      </c>
      <c r="E125" s="23"/>
      <c r="F125" s="38">
        <v>154937220.74000001</v>
      </c>
      <c r="G125" s="38">
        <f t="shared" si="11"/>
        <v>6667.4565026080327</v>
      </c>
      <c r="H125" s="23"/>
      <c r="I125" s="32">
        <v>0.31534000000000001</v>
      </c>
      <c r="J125" s="23"/>
      <c r="K125" s="24">
        <v>52411205</v>
      </c>
      <c r="L125" s="25">
        <f t="shared" si="12"/>
        <v>2255.4259584479278</v>
      </c>
      <c r="M125" s="27">
        <f t="shared" si="13"/>
        <v>1.2375914042073357</v>
      </c>
      <c r="N125" s="23"/>
      <c r="O125" s="25">
        <v>0</v>
      </c>
      <c r="P125" s="26">
        <f t="shared" si="14"/>
        <v>1.2375914042073357</v>
      </c>
      <c r="Q125" s="23"/>
      <c r="R125" s="25">
        <v>49100000</v>
      </c>
      <c r="S125" s="25">
        <f t="shared" si="8"/>
        <v>2112.9339529551598</v>
      </c>
      <c r="T125" s="27">
        <f t="shared" si="9"/>
        <v>1.1594035654509409</v>
      </c>
      <c r="U125" s="28">
        <f t="shared" si="10"/>
        <v>0.93682257448574213</v>
      </c>
      <c r="V125" s="23"/>
      <c r="W125" s="43">
        <f t="shared" si="15"/>
        <v>1.1594035654509409</v>
      </c>
    </row>
    <row r="126" spans="1:23">
      <c r="A126" s="29" t="s">
        <v>258</v>
      </c>
      <c r="B126" s="30" t="s">
        <v>259</v>
      </c>
      <c r="C126" s="31">
        <v>2159007066</v>
      </c>
      <c r="D126" s="22">
        <v>2415.3500000000004</v>
      </c>
      <c r="E126" s="23"/>
      <c r="F126" s="38">
        <v>16791795.969999999</v>
      </c>
      <c r="G126" s="38">
        <f t="shared" si="11"/>
        <v>6952.1170720599484</v>
      </c>
      <c r="H126" s="23"/>
      <c r="I126" s="32">
        <v>0.30644000000000005</v>
      </c>
      <c r="J126" s="23"/>
      <c r="K126" s="24">
        <v>5519909</v>
      </c>
      <c r="L126" s="25">
        <f t="shared" si="12"/>
        <v>2285.3453950773178</v>
      </c>
      <c r="M126" s="27">
        <f t="shared" si="13"/>
        <v>2.5566887144222066</v>
      </c>
      <c r="N126" s="23"/>
      <c r="O126" s="25">
        <v>34551</v>
      </c>
      <c r="P126" s="26">
        <f t="shared" si="14"/>
        <v>2.5406855245558515</v>
      </c>
      <c r="Q126" s="23"/>
      <c r="R126" s="25">
        <v>5197753</v>
      </c>
      <c r="S126" s="25">
        <f t="shared" si="8"/>
        <v>2166.2715548471233</v>
      </c>
      <c r="T126" s="27">
        <f t="shared" si="9"/>
        <v>2.4074738252848311</v>
      </c>
      <c r="U126" s="28">
        <f t="shared" si="10"/>
        <v>0.9478967859796239</v>
      </c>
      <c r="V126" s="23"/>
      <c r="W126" s="43">
        <f t="shared" si="15"/>
        <v>2.4234770151511862</v>
      </c>
    </row>
    <row r="127" spans="1:23">
      <c r="A127" s="29" t="s">
        <v>260</v>
      </c>
      <c r="B127" s="30" t="s">
        <v>261</v>
      </c>
      <c r="C127" s="31">
        <v>35149153</v>
      </c>
      <c r="D127" s="22">
        <v>36.11</v>
      </c>
      <c r="E127" s="23"/>
      <c r="F127" s="38">
        <v>495208.08</v>
      </c>
      <c r="G127" s="38">
        <f t="shared" si="11"/>
        <v>13713.87648850734</v>
      </c>
      <c r="H127" s="23"/>
      <c r="I127" s="32">
        <v>0.31524000000000002</v>
      </c>
      <c r="J127" s="23"/>
      <c r="K127" s="24">
        <v>167463</v>
      </c>
      <c r="L127" s="25">
        <f t="shared" si="12"/>
        <v>4637.5796178343953</v>
      </c>
      <c r="M127" s="27">
        <f t="shared" si="13"/>
        <v>4.7643537811565473</v>
      </c>
      <c r="N127" s="23"/>
      <c r="O127" s="25">
        <v>73289</v>
      </c>
      <c r="P127" s="26">
        <f t="shared" si="14"/>
        <v>2.6792679755327247</v>
      </c>
      <c r="Q127" s="23"/>
      <c r="R127" s="25">
        <v>135000</v>
      </c>
      <c r="S127" s="25">
        <f t="shared" si="8"/>
        <v>5768.1805594018278</v>
      </c>
      <c r="T127" s="27">
        <f t="shared" si="9"/>
        <v>3.8407753381710221</v>
      </c>
      <c r="U127" s="28">
        <f t="shared" si="10"/>
        <v>1.2437911658097609</v>
      </c>
      <c r="V127" s="23"/>
      <c r="W127" s="43">
        <f t="shared" si="15"/>
        <v>5.9258611437948447</v>
      </c>
    </row>
    <row r="128" spans="1:23">
      <c r="A128" s="29" t="s">
        <v>262</v>
      </c>
      <c r="B128" s="30" t="s">
        <v>263</v>
      </c>
      <c r="C128" s="31">
        <v>523609346</v>
      </c>
      <c r="D128" s="22">
        <v>447.18</v>
      </c>
      <c r="E128" s="23"/>
      <c r="F128" s="38">
        <v>4417119.6900000004</v>
      </c>
      <c r="G128" s="38">
        <f t="shared" si="11"/>
        <v>9877.7219240574268</v>
      </c>
      <c r="H128" s="23"/>
      <c r="I128" s="32">
        <v>0.30644000000000005</v>
      </c>
      <c r="J128" s="23"/>
      <c r="K128" s="24">
        <v>1452025</v>
      </c>
      <c r="L128" s="25">
        <f t="shared" si="12"/>
        <v>3247.0705308824186</v>
      </c>
      <c r="M128" s="27">
        <f t="shared" si="13"/>
        <v>2.7731074914770524</v>
      </c>
      <c r="N128" s="23"/>
      <c r="O128" s="25">
        <v>62811</v>
      </c>
      <c r="P128" s="26">
        <f t="shared" si="14"/>
        <v>2.6531497396152286</v>
      </c>
      <c r="Q128" s="23"/>
      <c r="R128" s="25">
        <v>1255092</v>
      </c>
      <c r="S128" s="25">
        <f t="shared" si="8"/>
        <v>2947.1420904333827</v>
      </c>
      <c r="T128" s="27">
        <f t="shared" si="9"/>
        <v>2.3970007594173079</v>
      </c>
      <c r="U128" s="28">
        <f t="shared" si="10"/>
        <v>0.90763106695821349</v>
      </c>
      <c r="V128" s="23"/>
      <c r="W128" s="43">
        <f t="shared" si="15"/>
        <v>2.5169585112791322</v>
      </c>
    </row>
    <row r="129" spans="1:23">
      <c r="A129" s="29" t="s">
        <v>264</v>
      </c>
      <c r="B129" s="30" t="s">
        <v>265</v>
      </c>
      <c r="C129" s="31">
        <v>212492372</v>
      </c>
      <c r="D129" s="22">
        <v>202.98</v>
      </c>
      <c r="E129" s="23"/>
      <c r="F129" s="38">
        <v>2641562.2000000002</v>
      </c>
      <c r="G129" s="38">
        <f t="shared" si="11"/>
        <v>13013.903832889942</v>
      </c>
      <c r="H129" s="23"/>
      <c r="I129" s="32">
        <v>0.31844</v>
      </c>
      <c r="J129" s="23"/>
      <c r="K129" s="24">
        <v>902356</v>
      </c>
      <c r="L129" s="25">
        <f t="shared" si="12"/>
        <v>4445.5414326534637</v>
      </c>
      <c r="M129" s="27">
        <f t="shared" si="13"/>
        <v>4.246533612039495</v>
      </c>
      <c r="N129" s="23"/>
      <c r="O129" s="25">
        <v>164065</v>
      </c>
      <c r="P129" s="26">
        <f t="shared" si="14"/>
        <v>3.4744353082001456</v>
      </c>
      <c r="Q129" s="23"/>
      <c r="R129" s="25">
        <v>597879</v>
      </c>
      <c r="S129" s="25">
        <f t="shared" si="8"/>
        <v>3753.7885505961181</v>
      </c>
      <c r="T129" s="27">
        <f t="shared" si="9"/>
        <v>2.8136492353711406</v>
      </c>
      <c r="U129" s="28">
        <f t="shared" si="10"/>
        <v>0.84439400857311309</v>
      </c>
      <c r="V129" s="23"/>
      <c r="W129" s="43">
        <f t="shared" si="15"/>
        <v>3.5857475392104901</v>
      </c>
    </row>
    <row r="130" spans="1:23">
      <c r="A130" s="29" t="s">
        <v>266</v>
      </c>
      <c r="B130" s="30" t="s">
        <v>267</v>
      </c>
      <c r="C130" s="31">
        <v>5056913047</v>
      </c>
      <c r="D130" s="22">
        <v>6618.35</v>
      </c>
      <c r="E130" s="23"/>
      <c r="F130" s="38">
        <v>53185472.880000003</v>
      </c>
      <c r="G130" s="38">
        <f t="shared" si="11"/>
        <v>8036.0622934719377</v>
      </c>
      <c r="H130" s="23"/>
      <c r="I130" s="32">
        <v>0.30644000000000005</v>
      </c>
      <c r="J130" s="23"/>
      <c r="K130" s="24">
        <v>17483477</v>
      </c>
      <c r="L130" s="25">
        <f t="shared" si="12"/>
        <v>2641.667031813065</v>
      </c>
      <c r="M130" s="27">
        <f t="shared" si="13"/>
        <v>3.4573418284049846</v>
      </c>
      <c r="N130" s="23"/>
      <c r="O130" s="25">
        <v>2330865</v>
      </c>
      <c r="P130" s="26">
        <f t="shared" si="14"/>
        <v>2.9964153741953794</v>
      </c>
      <c r="Q130" s="23"/>
      <c r="R130" s="25">
        <v>14154000</v>
      </c>
      <c r="S130" s="25">
        <f t="shared" si="8"/>
        <v>2490.7816903004523</v>
      </c>
      <c r="T130" s="27">
        <f t="shared" si="9"/>
        <v>2.7989407507010275</v>
      </c>
      <c r="U130" s="28">
        <f t="shared" si="10"/>
        <v>0.94288252845815512</v>
      </c>
      <c r="V130" s="23"/>
      <c r="W130" s="43">
        <f t="shared" si="15"/>
        <v>3.2598672049106323</v>
      </c>
    </row>
    <row r="131" spans="1:23">
      <c r="A131" s="29" t="s">
        <v>268</v>
      </c>
      <c r="B131" s="30" t="s">
        <v>269</v>
      </c>
      <c r="C131" s="31">
        <v>399498058</v>
      </c>
      <c r="D131" s="22">
        <v>393.14</v>
      </c>
      <c r="E131" s="23"/>
      <c r="F131" s="38">
        <v>2439250.04</v>
      </c>
      <c r="G131" s="38">
        <f t="shared" si="11"/>
        <v>6204.5328381746967</v>
      </c>
      <c r="H131" s="23"/>
      <c r="I131" s="32">
        <v>0.33654000000000001</v>
      </c>
      <c r="J131" s="23"/>
      <c r="K131" s="24">
        <v>880607</v>
      </c>
      <c r="L131" s="25">
        <f t="shared" si="12"/>
        <v>2239.9323396245613</v>
      </c>
      <c r="M131" s="27">
        <f t="shared" si="13"/>
        <v>2.2042835562419678</v>
      </c>
      <c r="N131" s="23"/>
      <c r="O131" s="25">
        <v>15184</v>
      </c>
      <c r="P131" s="26">
        <f t="shared" si="14"/>
        <v>2.1662758620969318</v>
      </c>
      <c r="Q131" s="23"/>
      <c r="R131" s="25">
        <v>226000</v>
      </c>
      <c r="S131" s="25">
        <f t="shared" si="8"/>
        <v>613.48120262501914</v>
      </c>
      <c r="T131" s="27">
        <f t="shared" si="9"/>
        <v>0.5657098838763317</v>
      </c>
      <c r="U131" s="28">
        <f t="shared" si="10"/>
        <v>0.2738838096903613</v>
      </c>
      <c r="V131" s="23"/>
      <c r="W131" s="43">
        <f t="shared" si="15"/>
        <v>0.60371757802136805</v>
      </c>
    </row>
    <row r="132" spans="1:23">
      <c r="A132" s="29" t="s">
        <v>270</v>
      </c>
      <c r="B132" s="30" t="s">
        <v>271</v>
      </c>
      <c r="C132" s="31">
        <v>1470513190</v>
      </c>
      <c r="D132" s="22">
        <v>213</v>
      </c>
      <c r="E132" s="23"/>
      <c r="F132" s="38">
        <v>2522315.75</v>
      </c>
      <c r="G132" s="38">
        <f t="shared" si="11"/>
        <v>11841.857981220657</v>
      </c>
      <c r="H132" s="23"/>
      <c r="I132" s="32">
        <v>0.30644000000000005</v>
      </c>
      <c r="J132" s="23"/>
      <c r="K132" s="24">
        <v>829152</v>
      </c>
      <c r="L132" s="25">
        <f t="shared" si="12"/>
        <v>3892.7323943661972</v>
      </c>
      <c r="M132" s="27">
        <f t="shared" si="13"/>
        <v>0.56385213382547072</v>
      </c>
      <c r="N132" s="23"/>
      <c r="O132" s="25">
        <v>0</v>
      </c>
      <c r="P132" s="26">
        <f t="shared" si="14"/>
        <v>0.56385213382547072</v>
      </c>
      <c r="Q132" s="23"/>
      <c r="R132" s="25">
        <v>829152</v>
      </c>
      <c r="S132" s="25">
        <f t="shared" si="8"/>
        <v>3892.7323943661972</v>
      </c>
      <c r="T132" s="27">
        <f t="shared" si="9"/>
        <v>0.56385213382547072</v>
      </c>
      <c r="U132" s="28">
        <f t="shared" si="10"/>
        <v>1</v>
      </c>
      <c r="V132" s="23"/>
      <c r="W132" s="43">
        <f t="shared" si="15"/>
        <v>0.56385213382547072</v>
      </c>
    </row>
    <row r="133" spans="1:23">
      <c r="A133" s="29" t="s">
        <v>272</v>
      </c>
      <c r="B133" s="30" t="s">
        <v>273</v>
      </c>
      <c r="C133" s="31">
        <v>360458699</v>
      </c>
      <c r="D133" s="22">
        <v>297.04000000000002</v>
      </c>
      <c r="E133" s="23"/>
      <c r="F133" s="38">
        <v>3306522.23</v>
      </c>
      <c r="G133" s="38">
        <f t="shared" si="11"/>
        <v>11131.572279827631</v>
      </c>
      <c r="H133" s="23"/>
      <c r="I133" s="32">
        <v>0.30644000000000005</v>
      </c>
      <c r="J133" s="23"/>
      <c r="K133" s="24">
        <v>1086942</v>
      </c>
      <c r="L133" s="25">
        <f t="shared" si="12"/>
        <v>3659.2445461890652</v>
      </c>
      <c r="M133" s="27">
        <f t="shared" si="13"/>
        <v>3.0154411670891594</v>
      </c>
      <c r="N133" s="23"/>
      <c r="O133" s="25">
        <v>85413</v>
      </c>
      <c r="P133" s="26">
        <f t="shared" si="14"/>
        <v>2.7784847550592748</v>
      </c>
      <c r="Q133" s="23"/>
      <c r="R133" s="25">
        <v>377000</v>
      </c>
      <c r="S133" s="25">
        <f t="shared" si="8"/>
        <v>1556.7364664691622</v>
      </c>
      <c r="T133" s="27">
        <f t="shared" si="9"/>
        <v>1.0458895874780929</v>
      </c>
      <c r="U133" s="28">
        <f t="shared" si="10"/>
        <v>0.42542564368659963</v>
      </c>
      <c r="V133" s="23"/>
      <c r="W133" s="43">
        <f t="shared" si="15"/>
        <v>1.2828459995079768</v>
      </c>
    </row>
    <row r="134" spans="1:23">
      <c r="A134" s="29" t="s">
        <v>274</v>
      </c>
      <c r="B134" s="30" t="s">
        <v>275</v>
      </c>
      <c r="C134" s="31">
        <v>2246561835</v>
      </c>
      <c r="D134" s="22">
        <v>2702.25</v>
      </c>
      <c r="E134" s="23"/>
      <c r="F134" s="38">
        <v>20049084.440000001</v>
      </c>
      <c r="G134" s="38">
        <f t="shared" si="11"/>
        <v>7419.4039929688224</v>
      </c>
      <c r="H134" s="23"/>
      <c r="I134" s="32">
        <v>0.30644000000000005</v>
      </c>
      <c r="J134" s="23"/>
      <c r="K134" s="24">
        <v>6590666</v>
      </c>
      <c r="L134" s="25">
        <f t="shared" si="12"/>
        <v>2438.9549449532797</v>
      </c>
      <c r="M134" s="27">
        <f t="shared" si="13"/>
        <v>2.9336677483439937</v>
      </c>
      <c r="N134" s="23"/>
      <c r="O134" s="25">
        <v>440452</v>
      </c>
      <c r="P134" s="26">
        <f t="shared" si="14"/>
        <v>2.7376117159045394</v>
      </c>
      <c r="Q134" s="23"/>
      <c r="R134" s="25">
        <v>4500000</v>
      </c>
      <c r="S134" s="25">
        <f t="shared" si="8"/>
        <v>1828.2734758071977</v>
      </c>
      <c r="T134" s="27">
        <f t="shared" si="9"/>
        <v>2.0030608238299394</v>
      </c>
      <c r="U134" s="28">
        <f t="shared" si="10"/>
        <v>0.74961346850227273</v>
      </c>
      <c r="V134" s="23"/>
      <c r="W134" s="43">
        <f t="shared" si="15"/>
        <v>2.1991168562693937</v>
      </c>
    </row>
    <row r="135" spans="1:23">
      <c r="A135" s="29" t="s">
        <v>276</v>
      </c>
      <c r="B135" s="30" t="s">
        <v>277</v>
      </c>
      <c r="C135" s="31">
        <v>170519704</v>
      </c>
      <c r="D135" s="22">
        <v>904.06</v>
      </c>
      <c r="E135" s="23"/>
      <c r="F135" s="38">
        <v>8440381.2400000002</v>
      </c>
      <c r="G135" s="38">
        <f t="shared" si="11"/>
        <v>9336.0852598278889</v>
      </c>
      <c r="H135" s="23"/>
      <c r="I135" s="32">
        <v>0.30644000000000005</v>
      </c>
      <c r="J135" s="23"/>
      <c r="K135" s="24">
        <v>2774577</v>
      </c>
      <c r="L135" s="25">
        <f t="shared" si="12"/>
        <v>3069.0186492046992</v>
      </c>
      <c r="M135" s="27">
        <f t="shared" si="13"/>
        <v>16.271298477037</v>
      </c>
      <c r="N135" s="23"/>
      <c r="O135" s="25">
        <v>1170655</v>
      </c>
      <c r="P135" s="26">
        <f t="shared" si="14"/>
        <v>9.406080132534127</v>
      </c>
      <c r="Q135" s="23"/>
      <c r="R135" s="25">
        <v>195000</v>
      </c>
      <c r="S135" s="25">
        <f t="shared" si="8"/>
        <v>1510.5800499966817</v>
      </c>
      <c r="T135" s="27">
        <f t="shared" si="9"/>
        <v>1.1435628576976651</v>
      </c>
      <c r="U135" s="28">
        <f t="shared" si="10"/>
        <v>0.4922029556217038</v>
      </c>
      <c r="V135" s="23"/>
      <c r="W135" s="43">
        <f t="shared" si="15"/>
        <v>8.008781202200538</v>
      </c>
    </row>
    <row r="136" spans="1:23">
      <c r="A136" s="29" t="s">
        <v>278</v>
      </c>
      <c r="B136" s="30" t="s">
        <v>279</v>
      </c>
      <c r="C136" s="31">
        <v>56020840</v>
      </c>
      <c r="D136" s="22">
        <v>79.84</v>
      </c>
      <c r="E136" s="23"/>
      <c r="F136" s="38">
        <v>1768776.64</v>
      </c>
      <c r="G136" s="38">
        <f t="shared" si="11"/>
        <v>22154.016032064126</v>
      </c>
      <c r="H136" s="23"/>
      <c r="I136" s="32">
        <v>0.34643999999999997</v>
      </c>
      <c r="J136" s="23"/>
      <c r="K136" s="24">
        <v>657340</v>
      </c>
      <c r="L136" s="25">
        <f t="shared" si="12"/>
        <v>8233.2164328657309</v>
      </c>
      <c r="M136" s="27">
        <f t="shared" si="13"/>
        <v>11.733847618136393</v>
      </c>
      <c r="N136" s="23"/>
      <c r="O136" s="25">
        <v>219526</v>
      </c>
      <c r="P136" s="26">
        <f t="shared" si="14"/>
        <v>7.8151987724568217</v>
      </c>
      <c r="Q136" s="23"/>
      <c r="R136" s="25">
        <v>125000</v>
      </c>
      <c r="S136" s="25">
        <f t="shared" ref="S136:S199" si="16">(O136+R136)/D136</f>
        <v>4315.2054108216435</v>
      </c>
      <c r="T136" s="27">
        <f t="shared" ref="T136:T199" si="17">R136/C136*1000</f>
        <v>2.2313124901375989</v>
      </c>
      <c r="U136" s="28">
        <f t="shared" ref="U136:U199" si="18">(O136+R136)/K136</f>
        <v>0.52412145921440956</v>
      </c>
      <c r="V136" s="23"/>
      <c r="W136" s="43">
        <f t="shared" si="15"/>
        <v>6.1499613358171707</v>
      </c>
    </row>
    <row r="137" spans="1:23">
      <c r="A137" s="29" t="s">
        <v>280</v>
      </c>
      <c r="B137" s="30" t="s">
        <v>281</v>
      </c>
      <c r="C137" s="31">
        <v>1087160696</v>
      </c>
      <c r="D137" s="22">
        <v>577.05000000000007</v>
      </c>
      <c r="E137" s="23"/>
      <c r="F137" s="38">
        <v>5763054.1799999997</v>
      </c>
      <c r="G137" s="38">
        <f t="shared" ref="G137:G200" si="19">F137/D137</f>
        <v>9987.0967507148416</v>
      </c>
      <c r="H137" s="23"/>
      <c r="I137" s="32">
        <v>0.30644000000000005</v>
      </c>
      <c r="J137" s="23"/>
      <c r="K137" s="24">
        <v>1894469</v>
      </c>
      <c r="L137" s="25">
        <f t="shared" ref="L137:L200" si="20">K137/D137</f>
        <v>3283.0240013863613</v>
      </c>
      <c r="M137" s="27">
        <f t="shared" ref="M137:M200" si="21">K137/C137*1000</f>
        <v>1.7425841524351797</v>
      </c>
      <c r="N137" s="23"/>
      <c r="O137" s="25">
        <v>0</v>
      </c>
      <c r="P137" s="26">
        <f t="shared" ref="P137:P200" si="22">(K137-O137)/C137*1000</f>
        <v>1.7425841524351797</v>
      </c>
      <c r="Q137" s="23"/>
      <c r="R137" s="25">
        <v>1043811</v>
      </c>
      <c r="S137" s="25">
        <f t="shared" si="16"/>
        <v>1808.8744476215231</v>
      </c>
      <c r="T137" s="27">
        <f t="shared" si="17"/>
        <v>0.96012576966818519</v>
      </c>
      <c r="U137" s="28">
        <f t="shared" si="18"/>
        <v>0.55097813688162756</v>
      </c>
      <c r="V137" s="23"/>
      <c r="W137" s="43">
        <f t="shared" ref="W137:W200" si="23">(R137+O137)/C137*1000</f>
        <v>0.96012576966818519</v>
      </c>
    </row>
    <row r="138" spans="1:23">
      <c r="A138" s="29" t="s">
        <v>282</v>
      </c>
      <c r="B138" s="30" t="s">
        <v>283</v>
      </c>
      <c r="C138" s="31">
        <v>202643814</v>
      </c>
      <c r="D138" s="22">
        <v>180.6</v>
      </c>
      <c r="E138" s="23"/>
      <c r="F138" s="38">
        <v>2109659.73</v>
      </c>
      <c r="G138" s="38">
        <f t="shared" si="19"/>
        <v>11681.393853820598</v>
      </c>
      <c r="H138" s="23"/>
      <c r="I138" s="32">
        <v>0.30644000000000005</v>
      </c>
      <c r="J138" s="23"/>
      <c r="K138" s="24">
        <v>693501</v>
      </c>
      <c r="L138" s="25">
        <f t="shared" si="20"/>
        <v>3839.9833887043192</v>
      </c>
      <c r="M138" s="27">
        <f t="shared" si="21"/>
        <v>3.4222658284550449</v>
      </c>
      <c r="N138" s="23"/>
      <c r="O138" s="25">
        <v>89170</v>
      </c>
      <c r="P138" s="26">
        <f t="shared" si="22"/>
        <v>2.9822326577410352</v>
      </c>
      <c r="Q138" s="23"/>
      <c r="R138" s="25">
        <v>485000</v>
      </c>
      <c r="S138" s="25">
        <f t="shared" si="16"/>
        <v>3179.2358803986713</v>
      </c>
      <c r="T138" s="27">
        <f t="shared" si="17"/>
        <v>2.3933619804451571</v>
      </c>
      <c r="U138" s="28">
        <f t="shared" si="18"/>
        <v>0.82792959202654359</v>
      </c>
      <c r="V138" s="23"/>
      <c r="W138" s="43">
        <f t="shared" si="23"/>
        <v>2.8333951511591664</v>
      </c>
    </row>
    <row r="139" spans="1:23">
      <c r="A139" s="29" t="s">
        <v>284</v>
      </c>
      <c r="B139" s="30" t="s">
        <v>285</v>
      </c>
      <c r="C139" s="31">
        <v>173498884</v>
      </c>
      <c r="D139" s="22">
        <v>514.67000000000007</v>
      </c>
      <c r="E139" s="23"/>
      <c r="F139" s="38">
        <v>5228000.51</v>
      </c>
      <c r="G139" s="38">
        <f t="shared" si="19"/>
        <v>10157.966289078437</v>
      </c>
      <c r="H139" s="23"/>
      <c r="I139" s="32">
        <v>0.30644000000000005</v>
      </c>
      <c r="J139" s="23"/>
      <c r="K139" s="24">
        <v>1718583</v>
      </c>
      <c r="L139" s="25">
        <f t="shared" si="20"/>
        <v>3339.1940466706819</v>
      </c>
      <c r="M139" s="27">
        <f t="shared" si="21"/>
        <v>9.9054412361522743</v>
      </c>
      <c r="N139" s="23"/>
      <c r="O139" s="25">
        <v>587793</v>
      </c>
      <c r="P139" s="26">
        <f t="shared" si="22"/>
        <v>6.5175635366046505</v>
      </c>
      <c r="Q139" s="23"/>
      <c r="R139" s="25">
        <v>225000</v>
      </c>
      <c r="S139" s="25">
        <f t="shared" si="16"/>
        <v>1579.2507820545202</v>
      </c>
      <c r="T139" s="27">
        <f t="shared" si="17"/>
        <v>1.2968383128043637</v>
      </c>
      <c r="U139" s="28">
        <f t="shared" si="18"/>
        <v>0.47294369838407574</v>
      </c>
      <c r="V139" s="23"/>
      <c r="W139" s="43">
        <f t="shared" si="23"/>
        <v>4.6847160123519869</v>
      </c>
    </row>
    <row r="140" spans="1:23">
      <c r="A140" s="29" t="s">
        <v>286</v>
      </c>
      <c r="B140" s="30" t="s">
        <v>287</v>
      </c>
      <c r="C140" s="31">
        <v>7398014349</v>
      </c>
      <c r="D140" s="22">
        <v>11025.439999999999</v>
      </c>
      <c r="E140" s="23"/>
      <c r="F140" s="38">
        <v>83536792.689999998</v>
      </c>
      <c r="G140" s="38">
        <f t="shared" si="19"/>
        <v>7576.7309685599857</v>
      </c>
      <c r="H140" s="23"/>
      <c r="I140" s="32">
        <v>0.30644000000000005</v>
      </c>
      <c r="J140" s="23"/>
      <c r="K140" s="24">
        <v>27460761</v>
      </c>
      <c r="L140" s="25">
        <f t="shared" si="20"/>
        <v>2490.6725717975883</v>
      </c>
      <c r="M140" s="27">
        <f t="shared" si="21"/>
        <v>3.7119096698848537</v>
      </c>
      <c r="N140" s="23"/>
      <c r="O140" s="25">
        <v>4372265</v>
      </c>
      <c r="P140" s="26">
        <f t="shared" si="22"/>
        <v>3.1209044631173102</v>
      </c>
      <c r="Q140" s="23"/>
      <c r="R140" s="25">
        <v>21225000</v>
      </c>
      <c r="S140" s="25">
        <f t="shared" si="16"/>
        <v>2321.6547366817108</v>
      </c>
      <c r="T140" s="27">
        <f t="shared" si="17"/>
        <v>2.8690130890147589</v>
      </c>
      <c r="U140" s="28">
        <f t="shared" si="18"/>
        <v>0.93213968105253897</v>
      </c>
      <c r="V140" s="23"/>
      <c r="W140" s="43">
        <f t="shared" si="23"/>
        <v>3.4600182957823025</v>
      </c>
    </row>
    <row r="141" spans="1:23">
      <c r="A141" s="29" t="s">
        <v>288</v>
      </c>
      <c r="B141" s="30" t="s">
        <v>289</v>
      </c>
      <c r="C141" s="31">
        <v>221875062</v>
      </c>
      <c r="D141" s="22">
        <v>401.07999999999993</v>
      </c>
      <c r="E141" s="23"/>
      <c r="F141" s="38">
        <v>2093870.06</v>
      </c>
      <c r="G141" s="38">
        <f t="shared" si="19"/>
        <v>5220.5795851201765</v>
      </c>
      <c r="H141" s="23"/>
      <c r="I141" s="32">
        <v>0.30644000000000005</v>
      </c>
      <c r="J141" s="23"/>
      <c r="K141" s="24">
        <v>688311</v>
      </c>
      <c r="L141" s="25">
        <f t="shared" si="20"/>
        <v>1716.1439114391146</v>
      </c>
      <c r="M141" s="27">
        <f t="shared" si="21"/>
        <v>3.1022458936822739</v>
      </c>
      <c r="N141" s="23"/>
      <c r="O141" s="25">
        <v>210604</v>
      </c>
      <c r="P141" s="26">
        <f t="shared" si="22"/>
        <v>2.1530450321631909</v>
      </c>
      <c r="Q141" s="23"/>
      <c r="R141" s="25">
        <v>512000</v>
      </c>
      <c r="S141" s="25">
        <f t="shared" si="16"/>
        <v>1801.6455569961108</v>
      </c>
      <c r="T141" s="27">
        <f t="shared" si="17"/>
        <v>2.3076049889734791</v>
      </c>
      <c r="U141" s="28">
        <f t="shared" si="18"/>
        <v>1.0498219554823329</v>
      </c>
      <c r="V141" s="23"/>
      <c r="W141" s="43">
        <f t="shared" si="23"/>
        <v>3.2568058504925625</v>
      </c>
    </row>
    <row r="142" spans="1:23">
      <c r="A142" s="29" t="s">
        <v>290</v>
      </c>
      <c r="B142" s="30" t="s">
        <v>291</v>
      </c>
      <c r="C142" s="31">
        <v>5100102205</v>
      </c>
      <c r="D142" s="22">
        <v>9094.39</v>
      </c>
      <c r="E142" s="23"/>
      <c r="F142" s="38">
        <v>61555144.780000001</v>
      </c>
      <c r="G142" s="38">
        <f t="shared" si="19"/>
        <v>6768.4742769993372</v>
      </c>
      <c r="H142" s="23"/>
      <c r="I142" s="32">
        <v>0.30644000000000005</v>
      </c>
      <c r="J142" s="23"/>
      <c r="K142" s="24">
        <v>20234810</v>
      </c>
      <c r="L142" s="25">
        <f t="shared" si="20"/>
        <v>2224.9771562468732</v>
      </c>
      <c r="M142" s="27">
        <f t="shared" si="21"/>
        <v>3.9675302938365329</v>
      </c>
      <c r="N142" s="23"/>
      <c r="O142" s="25">
        <v>3666331</v>
      </c>
      <c r="P142" s="26">
        <f t="shared" si="22"/>
        <v>3.248656268840401</v>
      </c>
      <c r="Q142" s="23"/>
      <c r="R142" s="25">
        <v>15400000</v>
      </c>
      <c r="S142" s="25">
        <f t="shared" si="16"/>
        <v>2096.4936625765995</v>
      </c>
      <c r="T142" s="27">
        <f t="shared" si="17"/>
        <v>3.0195473308166769</v>
      </c>
      <c r="U142" s="28">
        <f t="shared" si="18"/>
        <v>0.94225401671673714</v>
      </c>
      <c r="V142" s="23"/>
      <c r="W142" s="43">
        <f t="shared" si="23"/>
        <v>3.7384213558128097</v>
      </c>
    </row>
    <row r="143" spans="1:23">
      <c r="A143" s="29" t="s">
        <v>292</v>
      </c>
      <c r="B143" s="30" t="s">
        <v>293</v>
      </c>
      <c r="C143" s="31">
        <v>571495591</v>
      </c>
      <c r="D143" s="22">
        <v>1963.1100000000001</v>
      </c>
      <c r="E143" s="23"/>
      <c r="F143" s="38">
        <v>14390247.98</v>
      </c>
      <c r="G143" s="38">
        <f t="shared" si="19"/>
        <v>7330.3319630586157</v>
      </c>
      <c r="H143" s="23"/>
      <c r="I143" s="32">
        <v>0.30644000000000005</v>
      </c>
      <c r="J143" s="23"/>
      <c r="K143" s="24">
        <v>4730456</v>
      </c>
      <c r="L143" s="25">
        <f t="shared" si="20"/>
        <v>2409.6744451406184</v>
      </c>
      <c r="M143" s="27">
        <f t="shared" si="21"/>
        <v>8.2773271998873561</v>
      </c>
      <c r="N143" s="23"/>
      <c r="O143" s="25">
        <v>1641434</v>
      </c>
      <c r="P143" s="26">
        <f t="shared" si="22"/>
        <v>5.405154560501237</v>
      </c>
      <c r="Q143" s="23"/>
      <c r="R143" s="25">
        <v>940979</v>
      </c>
      <c r="S143" s="25">
        <f t="shared" si="16"/>
        <v>1315.4703506171329</v>
      </c>
      <c r="T143" s="27">
        <f t="shared" si="17"/>
        <v>1.6465201391203732</v>
      </c>
      <c r="U143" s="28">
        <f t="shared" si="18"/>
        <v>0.54591206429147632</v>
      </c>
      <c r="V143" s="23"/>
      <c r="W143" s="43">
        <f t="shared" si="23"/>
        <v>4.5186927785064919</v>
      </c>
    </row>
    <row r="144" spans="1:23">
      <c r="A144" s="29" t="s">
        <v>294</v>
      </c>
      <c r="B144" s="30" t="s">
        <v>295</v>
      </c>
      <c r="C144" s="31">
        <v>10244684686</v>
      </c>
      <c r="D144" s="22">
        <v>3957.46</v>
      </c>
      <c r="E144" s="23"/>
      <c r="F144" s="38">
        <v>26376646.789999999</v>
      </c>
      <c r="G144" s="38">
        <f t="shared" si="19"/>
        <v>6665.0444451744297</v>
      </c>
      <c r="H144" s="23"/>
      <c r="I144" s="32">
        <v>0.40314000000000005</v>
      </c>
      <c r="J144" s="23"/>
      <c r="K144" s="24">
        <v>11406825</v>
      </c>
      <c r="L144" s="25">
        <f t="shared" si="20"/>
        <v>2882.360150197349</v>
      </c>
      <c r="M144" s="27">
        <f t="shared" si="21"/>
        <v>1.113438368248477</v>
      </c>
      <c r="N144" s="23"/>
      <c r="O144" s="25">
        <v>0</v>
      </c>
      <c r="P144" s="26">
        <f t="shared" si="22"/>
        <v>1.113438368248477</v>
      </c>
      <c r="Q144" s="23"/>
      <c r="R144" s="25">
        <v>11413426</v>
      </c>
      <c r="S144" s="25">
        <f t="shared" si="16"/>
        <v>2884.0281392610414</v>
      </c>
      <c r="T144" s="27">
        <f t="shared" si="17"/>
        <v>1.1140827023790354</v>
      </c>
      <c r="U144" s="28">
        <f t="shared" si="18"/>
        <v>1.0005786886359702</v>
      </c>
      <c r="V144" s="23"/>
      <c r="W144" s="43">
        <f t="shared" si="23"/>
        <v>1.1140827023790354</v>
      </c>
    </row>
    <row r="145" spans="1:23">
      <c r="A145" s="29" t="s">
        <v>296</v>
      </c>
      <c r="B145" s="30" t="s">
        <v>297</v>
      </c>
      <c r="C145" s="31">
        <v>1228332944</v>
      </c>
      <c r="D145" s="22">
        <v>2071.1999999999998</v>
      </c>
      <c r="E145" s="23"/>
      <c r="F145" s="38">
        <v>14030593.699999999</v>
      </c>
      <c r="G145" s="38">
        <f t="shared" si="19"/>
        <v>6774.137553109309</v>
      </c>
      <c r="H145" s="23"/>
      <c r="I145" s="32">
        <v>0.30644000000000005</v>
      </c>
      <c r="J145" s="23"/>
      <c r="K145" s="24">
        <v>4612229</v>
      </c>
      <c r="L145" s="25">
        <f t="shared" si="20"/>
        <v>2226.8390305137123</v>
      </c>
      <c r="M145" s="27">
        <f t="shared" si="21"/>
        <v>3.7548687613803833</v>
      </c>
      <c r="N145" s="23"/>
      <c r="O145" s="25">
        <v>745651</v>
      </c>
      <c r="P145" s="26">
        <f t="shared" si="22"/>
        <v>3.1478256924451586</v>
      </c>
      <c r="Q145" s="23"/>
      <c r="R145" s="25">
        <v>2740000</v>
      </c>
      <c r="S145" s="25">
        <f t="shared" si="16"/>
        <v>1682.9137697952879</v>
      </c>
      <c r="T145" s="27">
        <f t="shared" si="17"/>
        <v>2.2306655645637394</v>
      </c>
      <c r="U145" s="28">
        <f t="shared" si="18"/>
        <v>0.75574109611643303</v>
      </c>
      <c r="V145" s="23"/>
      <c r="W145" s="43">
        <f t="shared" si="23"/>
        <v>2.8377086334989645</v>
      </c>
    </row>
    <row r="146" spans="1:23">
      <c r="A146" s="29" t="s">
        <v>298</v>
      </c>
      <c r="B146" s="30" t="s">
        <v>299</v>
      </c>
      <c r="C146" s="31">
        <v>1337620937</v>
      </c>
      <c r="D146" s="22">
        <v>509.51</v>
      </c>
      <c r="E146" s="23"/>
      <c r="F146" s="38">
        <v>4719044.47</v>
      </c>
      <c r="G146" s="38">
        <f t="shared" si="19"/>
        <v>9261.9270868088952</v>
      </c>
      <c r="H146" s="23"/>
      <c r="I146" s="32">
        <v>0.30644000000000005</v>
      </c>
      <c r="J146" s="23"/>
      <c r="K146" s="24">
        <v>1551275</v>
      </c>
      <c r="L146" s="25">
        <f t="shared" si="20"/>
        <v>3044.6409295205199</v>
      </c>
      <c r="M146" s="27">
        <f t="shared" si="21"/>
        <v>1.1597269129766918</v>
      </c>
      <c r="N146" s="23"/>
      <c r="O146" s="25">
        <v>0</v>
      </c>
      <c r="P146" s="26">
        <f t="shared" si="22"/>
        <v>1.1597269129766918</v>
      </c>
      <c r="Q146" s="23"/>
      <c r="R146" s="25">
        <v>1552015</v>
      </c>
      <c r="S146" s="25">
        <f t="shared" si="16"/>
        <v>3046.0933053325743</v>
      </c>
      <c r="T146" s="27">
        <f t="shared" si="17"/>
        <v>1.1602801339823825</v>
      </c>
      <c r="U146" s="28">
        <f t="shared" si="18"/>
        <v>1.0004770269616927</v>
      </c>
      <c r="V146" s="23"/>
      <c r="W146" s="43">
        <f t="shared" si="23"/>
        <v>1.1602801339823825</v>
      </c>
    </row>
    <row r="147" spans="1:23">
      <c r="A147" s="29" t="s">
        <v>300</v>
      </c>
      <c r="B147" s="30" t="s">
        <v>301</v>
      </c>
      <c r="C147" s="31">
        <v>54610069</v>
      </c>
      <c r="D147" s="22">
        <v>71.39</v>
      </c>
      <c r="E147" s="23"/>
      <c r="F147" s="38">
        <v>727010.36</v>
      </c>
      <c r="G147" s="38">
        <f t="shared" si="19"/>
        <v>10183.64420787225</v>
      </c>
      <c r="H147" s="23"/>
      <c r="I147" s="32">
        <v>0.30644000000000005</v>
      </c>
      <c r="J147" s="23"/>
      <c r="K147" s="24">
        <v>238988</v>
      </c>
      <c r="L147" s="25">
        <f t="shared" si="20"/>
        <v>3347.6397254517437</v>
      </c>
      <c r="M147" s="27">
        <f t="shared" si="21"/>
        <v>4.3762625533397514</v>
      </c>
      <c r="N147" s="23"/>
      <c r="O147" s="25">
        <v>67238</v>
      </c>
      <c r="P147" s="26">
        <f t="shared" si="22"/>
        <v>3.1450244093264192</v>
      </c>
      <c r="Q147" s="23"/>
      <c r="R147" s="25">
        <v>0</v>
      </c>
      <c r="S147" s="25">
        <f t="shared" si="16"/>
        <v>941.8405939207172</v>
      </c>
      <c r="T147" s="27">
        <f t="shared" si="17"/>
        <v>0</v>
      </c>
      <c r="U147" s="28">
        <f t="shared" si="18"/>
        <v>0.28134467002527325</v>
      </c>
      <c r="V147" s="23"/>
      <c r="W147" s="43">
        <f t="shared" si="23"/>
        <v>1.231238144013332</v>
      </c>
    </row>
    <row r="148" spans="1:23">
      <c r="A148" s="29" t="s">
        <v>302</v>
      </c>
      <c r="B148" s="30" t="s">
        <v>303</v>
      </c>
      <c r="C148" s="31">
        <v>5359103969</v>
      </c>
      <c r="D148" s="22">
        <v>7679.9</v>
      </c>
      <c r="E148" s="23"/>
      <c r="F148" s="38">
        <v>50328549.619999997</v>
      </c>
      <c r="G148" s="38">
        <f t="shared" si="19"/>
        <v>6553.2818942954982</v>
      </c>
      <c r="H148" s="23"/>
      <c r="I148" s="32">
        <v>0.30644000000000005</v>
      </c>
      <c r="J148" s="23"/>
      <c r="K148" s="24">
        <v>16544330</v>
      </c>
      <c r="L148" s="25">
        <f t="shared" si="20"/>
        <v>2154.2376853865285</v>
      </c>
      <c r="M148" s="27">
        <f t="shared" si="21"/>
        <v>3.0871448092258498</v>
      </c>
      <c r="N148" s="23"/>
      <c r="O148" s="25">
        <v>1457865</v>
      </c>
      <c r="P148" s="26">
        <f t="shared" si="22"/>
        <v>2.8151095943031517</v>
      </c>
      <c r="Q148" s="23"/>
      <c r="R148" s="25">
        <v>13700000</v>
      </c>
      <c r="S148" s="25">
        <f t="shared" si="16"/>
        <v>1973.7060378390345</v>
      </c>
      <c r="T148" s="27">
        <f t="shared" si="17"/>
        <v>2.5563975021287741</v>
      </c>
      <c r="U148" s="28">
        <f t="shared" si="18"/>
        <v>0.91619696899179359</v>
      </c>
      <c r="V148" s="23"/>
      <c r="W148" s="43">
        <f t="shared" si="23"/>
        <v>2.8284327170514727</v>
      </c>
    </row>
    <row r="149" spans="1:23">
      <c r="A149" s="29" t="s">
        <v>304</v>
      </c>
      <c r="B149" s="30" t="s">
        <v>305</v>
      </c>
      <c r="C149" s="31">
        <v>703636030</v>
      </c>
      <c r="D149" s="22">
        <v>1208.19</v>
      </c>
      <c r="E149" s="23"/>
      <c r="F149" s="38">
        <v>8781836.3100000005</v>
      </c>
      <c r="G149" s="38">
        <f t="shared" si="19"/>
        <v>7268.5888063963448</v>
      </c>
      <c r="H149" s="23"/>
      <c r="I149" s="32">
        <v>0.30644000000000005</v>
      </c>
      <c r="J149" s="23"/>
      <c r="K149" s="24">
        <v>2886823</v>
      </c>
      <c r="L149" s="25">
        <f t="shared" si="20"/>
        <v>2389.3783262566317</v>
      </c>
      <c r="M149" s="27">
        <f t="shared" si="21"/>
        <v>4.1027219711872913</v>
      </c>
      <c r="N149" s="23"/>
      <c r="O149" s="25">
        <v>549659</v>
      </c>
      <c r="P149" s="26">
        <f t="shared" si="22"/>
        <v>3.3215524793407751</v>
      </c>
      <c r="Q149" s="23"/>
      <c r="R149" s="25">
        <v>2018000</v>
      </c>
      <c r="S149" s="25">
        <f t="shared" si="16"/>
        <v>2125.211266439881</v>
      </c>
      <c r="T149" s="27">
        <f t="shared" si="17"/>
        <v>2.8679600162032637</v>
      </c>
      <c r="U149" s="28">
        <f t="shared" si="18"/>
        <v>0.88944109146975758</v>
      </c>
      <c r="V149" s="23"/>
      <c r="W149" s="43">
        <f t="shared" si="23"/>
        <v>3.6491295080497799</v>
      </c>
    </row>
    <row r="150" spans="1:23">
      <c r="A150" s="29" t="s">
        <v>306</v>
      </c>
      <c r="B150" s="30" t="s">
        <v>307</v>
      </c>
      <c r="C150" s="31">
        <v>332922891</v>
      </c>
      <c r="D150" s="22">
        <v>316.79999999999995</v>
      </c>
      <c r="E150" s="23"/>
      <c r="F150" s="38">
        <v>3193905.48</v>
      </c>
      <c r="G150" s="38">
        <f t="shared" si="19"/>
        <v>10081.77234848485</v>
      </c>
      <c r="H150" s="23"/>
      <c r="I150" s="32">
        <v>0.30644000000000005</v>
      </c>
      <c r="J150" s="23"/>
      <c r="K150" s="24">
        <v>1049922</v>
      </c>
      <c r="L150" s="25">
        <f t="shared" si="20"/>
        <v>3314.1477272727279</v>
      </c>
      <c r="M150" s="27">
        <f t="shared" si="21"/>
        <v>3.1536491733757051</v>
      </c>
      <c r="N150" s="23"/>
      <c r="O150" s="25">
        <v>106209</v>
      </c>
      <c r="P150" s="26">
        <f t="shared" si="22"/>
        <v>2.8346293556606175</v>
      </c>
      <c r="Q150" s="23"/>
      <c r="R150" s="25">
        <v>665000</v>
      </c>
      <c r="S150" s="25">
        <f t="shared" si="16"/>
        <v>2434.3718434343436</v>
      </c>
      <c r="T150" s="27">
        <f t="shared" si="17"/>
        <v>1.9974595258455807</v>
      </c>
      <c r="U150" s="28">
        <f t="shared" si="18"/>
        <v>0.73453932768338981</v>
      </c>
      <c r="V150" s="23"/>
      <c r="W150" s="43">
        <f t="shared" si="23"/>
        <v>2.3164793435606685</v>
      </c>
    </row>
    <row r="151" spans="1:23">
      <c r="A151" s="29" t="s">
        <v>308</v>
      </c>
      <c r="B151" s="30" t="s">
        <v>309</v>
      </c>
      <c r="C151" s="31">
        <v>5000620217</v>
      </c>
      <c r="D151" s="22">
        <v>7268.13</v>
      </c>
      <c r="E151" s="23"/>
      <c r="F151" s="38">
        <v>56703169.960000001</v>
      </c>
      <c r="G151" s="38">
        <f t="shared" si="19"/>
        <v>7801.6174669412903</v>
      </c>
      <c r="H151" s="23"/>
      <c r="I151" s="32">
        <v>0.30644000000000005</v>
      </c>
      <c r="J151" s="23"/>
      <c r="K151" s="24">
        <v>18639837</v>
      </c>
      <c r="L151" s="25">
        <f t="shared" si="20"/>
        <v>2564.5987344750301</v>
      </c>
      <c r="M151" s="27">
        <f t="shared" si="21"/>
        <v>3.727505027602859</v>
      </c>
      <c r="N151" s="23"/>
      <c r="O151" s="25">
        <v>3000769</v>
      </c>
      <c r="P151" s="26">
        <f t="shared" si="22"/>
        <v>3.127425663487454</v>
      </c>
      <c r="Q151" s="23"/>
      <c r="R151" s="25">
        <v>10309658</v>
      </c>
      <c r="S151" s="25">
        <f t="shared" si="16"/>
        <v>1831.3413491503316</v>
      </c>
      <c r="T151" s="27">
        <f t="shared" si="17"/>
        <v>2.0616758627162906</v>
      </c>
      <c r="U151" s="28">
        <f t="shared" si="18"/>
        <v>0.71408494612908902</v>
      </c>
      <c r="V151" s="23"/>
      <c r="W151" s="43">
        <f t="shared" si="23"/>
        <v>2.661755226831696</v>
      </c>
    </row>
    <row r="152" spans="1:23">
      <c r="A152" s="29" t="s">
        <v>310</v>
      </c>
      <c r="B152" s="30" t="s">
        <v>311</v>
      </c>
      <c r="C152" s="31">
        <v>480953270</v>
      </c>
      <c r="D152" s="22">
        <v>579.32000000000005</v>
      </c>
      <c r="E152" s="23"/>
      <c r="F152" s="38">
        <v>4926385.26</v>
      </c>
      <c r="G152" s="38">
        <f t="shared" si="19"/>
        <v>8503.7375888973274</v>
      </c>
      <c r="H152" s="23"/>
      <c r="I152" s="32">
        <v>0.30644000000000005</v>
      </c>
      <c r="J152" s="23"/>
      <c r="K152" s="24">
        <v>1619434</v>
      </c>
      <c r="L152" s="25">
        <f t="shared" si="20"/>
        <v>2795.404957536422</v>
      </c>
      <c r="M152" s="27">
        <f t="shared" si="21"/>
        <v>3.3671337758032087</v>
      </c>
      <c r="N152" s="23"/>
      <c r="O152" s="25">
        <v>198583</v>
      </c>
      <c r="P152" s="26">
        <f t="shared" si="22"/>
        <v>2.9542391925103244</v>
      </c>
      <c r="Q152" s="23"/>
      <c r="R152" s="25">
        <v>550000</v>
      </c>
      <c r="S152" s="25">
        <f t="shared" si="16"/>
        <v>1292.1753089829454</v>
      </c>
      <c r="T152" s="27">
        <f t="shared" si="17"/>
        <v>1.1435622425438547</v>
      </c>
      <c r="U152" s="28">
        <f t="shared" si="18"/>
        <v>0.462249773686362</v>
      </c>
      <c r="V152" s="23"/>
      <c r="W152" s="43">
        <f t="shared" si="23"/>
        <v>1.5564568258367388</v>
      </c>
    </row>
    <row r="153" spans="1:23">
      <c r="A153" s="29" t="s">
        <v>312</v>
      </c>
      <c r="B153" s="30" t="s">
        <v>313</v>
      </c>
      <c r="C153" s="31">
        <v>162242568</v>
      </c>
      <c r="D153" s="22">
        <v>944.76</v>
      </c>
      <c r="E153" s="23"/>
      <c r="F153" s="38">
        <v>9245556.6799999997</v>
      </c>
      <c r="G153" s="38">
        <f t="shared" si="19"/>
        <v>9786.1432321436132</v>
      </c>
      <c r="H153" s="23"/>
      <c r="I153" s="32">
        <v>0.30644000000000005</v>
      </c>
      <c r="J153" s="23"/>
      <c r="K153" s="24">
        <v>3039260</v>
      </c>
      <c r="L153" s="25">
        <f t="shared" si="20"/>
        <v>3216.9651551716838</v>
      </c>
      <c r="M153" s="27">
        <f t="shared" si="21"/>
        <v>18.732814929310042</v>
      </c>
      <c r="N153" s="23"/>
      <c r="O153" s="25">
        <v>1317215</v>
      </c>
      <c r="P153" s="26">
        <f t="shared" si="22"/>
        <v>10.614014689412461</v>
      </c>
      <c r="Q153" s="23"/>
      <c r="R153" s="25">
        <v>114000</v>
      </c>
      <c r="S153" s="25">
        <f t="shared" si="16"/>
        <v>1514.8979635039586</v>
      </c>
      <c r="T153" s="27">
        <f t="shared" si="17"/>
        <v>0.70265160004124194</v>
      </c>
      <c r="U153" s="28">
        <f t="shared" si="18"/>
        <v>0.47090903706823373</v>
      </c>
      <c r="V153" s="23"/>
      <c r="W153" s="43">
        <f t="shared" si="23"/>
        <v>8.8214518399388258</v>
      </c>
    </row>
    <row r="154" spans="1:23">
      <c r="A154" s="29" t="s">
        <v>314</v>
      </c>
      <c r="B154" s="30" t="s">
        <v>315</v>
      </c>
      <c r="C154" s="31">
        <v>1859263786</v>
      </c>
      <c r="D154" s="22">
        <v>2040.52</v>
      </c>
      <c r="E154" s="23"/>
      <c r="F154" s="38">
        <v>16599880.02</v>
      </c>
      <c r="G154" s="38">
        <f t="shared" si="19"/>
        <v>8135.1224295767743</v>
      </c>
      <c r="H154" s="23"/>
      <c r="I154" s="32">
        <v>0.30644000000000005</v>
      </c>
      <c r="J154" s="23"/>
      <c r="K154" s="24">
        <v>5456821</v>
      </c>
      <c r="L154" s="25">
        <f t="shared" si="20"/>
        <v>2674.2305882814185</v>
      </c>
      <c r="M154" s="27">
        <f t="shared" si="21"/>
        <v>2.9349364200438419</v>
      </c>
      <c r="N154" s="23"/>
      <c r="O154" s="25">
        <v>368013</v>
      </c>
      <c r="P154" s="26">
        <f t="shared" si="22"/>
        <v>2.7370016230714667</v>
      </c>
      <c r="Q154" s="23"/>
      <c r="R154" s="25">
        <v>4164000</v>
      </c>
      <c r="S154" s="25">
        <f t="shared" si="16"/>
        <v>2221.0088604865427</v>
      </c>
      <c r="T154" s="27">
        <f t="shared" si="17"/>
        <v>2.2395961408780969</v>
      </c>
      <c r="U154" s="28">
        <f t="shared" si="18"/>
        <v>0.83052256982591144</v>
      </c>
      <c r="V154" s="23"/>
      <c r="W154" s="43">
        <f t="shared" si="23"/>
        <v>2.4375309378504726</v>
      </c>
    </row>
    <row r="155" spans="1:23">
      <c r="A155" s="29" t="s">
        <v>316</v>
      </c>
      <c r="B155" s="30" t="s">
        <v>317</v>
      </c>
      <c r="C155" s="31">
        <v>50039043.5</v>
      </c>
      <c r="D155" s="22">
        <v>66.17</v>
      </c>
      <c r="E155" s="23"/>
      <c r="F155" s="38">
        <v>407385.37</v>
      </c>
      <c r="G155" s="38">
        <f t="shared" si="19"/>
        <v>6156.6475744294994</v>
      </c>
      <c r="H155" s="23"/>
      <c r="I155" s="32">
        <v>0.40103999999999995</v>
      </c>
      <c r="J155" s="23"/>
      <c r="K155" s="24">
        <v>175260</v>
      </c>
      <c r="L155" s="25">
        <f t="shared" si="20"/>
        <v>2648.6323107148255</v>
      </c>
      <c r="M155" s="27">
        <f t="shared" si="21"/>
        <v>3.5024650301319209</v>
      </c>
      <c r="N155" s="23"/>
      <c r="O155" s="25">
        <v>21961</v>
      </c>
      <c r="P155" s="26">
        <f t="shared" si="22"/>
        <v>3.0635877362443988</v>
      </c>
      <c r="Q155" s="23"/>
      <c r="R155" s="25">
        <v>0</v>
      </c>
      <c r="S155" s="25">
        <f t="shared" si="16"/>
        <v>331.88756233942871</v>
      </c>
      <c r="T155" s="27">
        <f t="shared" si="17"/>
        <v>0</v>
      </c>
      <c r="U155" s="28">
        <f t="shared" si="18"/>
        <v>0.12530526075544904</v>
      </c>
      <c r="V155" s="23"/>
      <c r="W155" s="43">
        <f t="shared" si="23"/>
        <v>0.43887729388752206</v>
      </c>
    </row>
    <row r="156" spans="1:23">
      <c r="A156" s="29" t="s">
        <v>318</v>
      </c>
      <c r="B156" s="30" t="s">
        <v>319</v>
      </c>
      <c r="C156" s="31">
        <v>3766367403</v>
      </c>
      <c r="D156" s="22">
        <v>5703</v>
      </c>
      <c r="E156" s="23"/>
      <c r="F156" s="38">
        <v>49626977.939999998</v>
      </c>
      <c r="G156" s="38">
        <f t="shared" si="19"/>
        <v>8701.90740662809</v>
      </c>
      <c r="H156" s="23"/>
      <c r="I156" s="32">
        <v>0.30644000000000005</v>
      </c>
      <c r="J156" s="23"/>
      <c r="K156" s="24">
        <v>16313705</v>
      </c>
      <c r="L156" s="25">
        <f t="shared" si="20"/>
        <v>2860.5479572155004</v>
      </c>
      <c r="M156" s="27">
        <f t="shared" si="21"/>
        <v>4.3314162572153085</v>
      </c>
      <c r="N156" s="23"/>
      <c r="O156" s="25">
        <v>3216392</v>
      </c>
      <c r="P156" s="26">
        <f t="shared" si="22"/>
        <v>3.4774390277400133</v>
      </c>
      <c r="Q156" s="23"/>
      <c r="R156" s="25">
        <v>11110584</v>
      </c>
      <c r="S156" s="25">
        <f t="shared" si="16"/>
        <v>2512.1823601613187</v>
      </c>
      <c r="T156" s="27">
        <f t="shared" si="17"/>
        <v>2.949946941222505</v>
      </c>
      <c r="U156" s="28">
        <f t="shared" si="18"/>
        <v>0.87821717997229931</v>
      </c>
      <c r="V156" s="23"/>
      <c r="W156" s="43">
        <f t="shared" si="23"/>
        <v>3.8039241706977993</v>
      </c>
    </row>
    <row r="157" spans="1:23">
      <c r="A157" s="29" t="s">
        <v>320</v>
      </c>
      <c r="B157" s="30" t="s">
        <v>321</v>
      </c>
      <c r="C157" s="31">
        <v>14906928148</v>
      </c>
      <c r="D157" s="22">
        <v>13662.96</v>
      </c>
      <c r="E157" s="23"/>
      <c r="F157" s="38">
        <v>103483296.34</v>
      </c>
      <c r="G157" s="38">
        <f t="shared" si="19"/>
        <v>7574.0027300087249</v>
      </c>
      <c r="H157" s="23"/>
      <c r="I157" s="32">
        <v>0.30644000000000005</v>
      </c>
      <c r="J157" s="23"/>
      <c r="K157" s="24">
        <v>34017706</v>
      </c>
      <c r="L157" s="25">
        <f t="shared" si="20"/>
        <v>2489.7757147792281</v>
      </c>
      <c r="M157" s="27">
        <f t="shared" si="21"/>
        <v>2.2820064376954829</v>
      </c>
      <c r="N157" s="23"/>
      <c r="O157" s="25">
        <v>0</v>
      </c>
      <c r="P157" s="26">
        <f t="shared" si="22"/>
        <v>2.2820064376954829</v>
      </c>
      <c r="Q157" s="23"/>
      <c r="R157" s="25">
        <v>32000000</v>
      </c>
      <c r="S157" s="25">
        <f t="shared" si="16"/>
        <v>2342.0986374841177</v>
      </c>
      <c r="T157" s="27">
        <f t="shared" si="17"/>
        <v>2.1466528638425957</v>
      </c>
      <c r="U157" s="28">
        <f t="shared" si="18"/>
        <v>0.94068659421067369</v>
      </c>
      <c r="V157" s="23"/>
      <c r="W157" s="43">
        <f t="shared" si="23"/>
        <v>2.1466528638425957</v>
      </c>
    </row>
    <row r="158" spans="1:23">
      <c r="A158" s="29" t="s">
        <v>322</v>
      </c>
      <c r="B158" s="30" t="s">
        <v>323</v>
      </c>
      <c r="C158" s="31">
        <v>830044577</v>
      </c>
      <c r="D158" s="22">
        <v>1416.94</v>
      </c>
      <c r="E158" s="23"/>
      <c r="F158" s="38">
        <v>10074796.289999999</v>
      </c>
      <c r="G158" s="38">
        <f t="shared" si="19"/>
        <v>7110.2490507713801</v>
      </c>
      <c r="H158" s="23"/>
      <c r="I158" s="32">
        <v>0.30644000000000005</v>
      </c>
      <c r="J158" s="23"/>
      <c r="K158" s="24">
        <v>3311853</v>
      </c>
      <c r="L158" s="25">
        <f t="shared" si="20"/>
        <v>2337.3276214942057</v>
      </c>
      <c r="M158" s="27">
        <f t="shared" si="21"/>
        <v>3.9899700471147104</v>
      </c>
      <c r="N158" s="23"/>
      <c r="O158" s="25">
        <v>619223</v>
      </c>
      <c r="P158" s="26">
        <f t="shared" si="22"/>
        <v>3.2439583061091426</v>
      </c>
      <c r="Q158" s="23"/>
      <c r="R158" s="25">
        <v>2328205</v>
      </c>
      <c r="S158" s="25">
        <f t="shared" si="16"/>
        <v>2080.1360678645533</v>
      </c>
      <c r="T158" s="27">
        <f t="shared" si="17"/>
        <v>2.8049156208149046</v>
      </c>
      <c r="U158" s="28">
        <f t="shared" si="18"/>
        <v>0.8899634132312032</v>
      </c>
      <c r="V158" s="23"/>
      <c r="W158" s="43">
        <f t="shared" si="23"/>
        <v>3.5509273618204724</v>
      </c>
    </row>
    <row r="159" spans="1:23">
      <c r="A159" s="29" t="s">
        <v>324</v>
      </c>
      <c r="B159" s="30" t="s">
        <v>325</v>
      </c>
      <c r="C159" s="31">
        <v>376455528</v>
      </c>
      <c r="D159" s="22">
        <v>718.4799999999999</v>
      </c>
      <c r="E159" s="23"/>
      <c r="F159" s="38">
        <v>5866254.4400000004</v>
      </c>
      <c r="G159" s="38">
        <f t="shared" si="19"/>
        <v>8164.8124373677783</v>
      </c>
      <c r="H159" s="23"/>
      <c r="I159" s="32">
        <v>0.30644000000000005</v>
      </c>
      <c r="J159" s="23"/>
      <c r="K159" s="24">
        <v>1928394</v>
      </c>
      <c r="L159" s="25">
        <f t="shared" si="20"/>
        <v>2683.991203652155</v>
      </c>
      <c r="M159" s="27">
        <f t="shared" si="21"/>
        <v>5.1225014817686514</v>
      </c>
      <c r="N159" s="23"/>
      <c r="O159" s="25">
        <v>448420</v>
      </c>
      <c r="P159" s="26">
        <f t="shared" si="22"/>
        <v>3.9313382057707491</v>
      </c>
      <c r="Q159" s="23"/>
      <c r="R159" s="25">
        <v>800000</v>
      </c>
      <c r="S159" s="25">
        <f t="shared" si="16"/>
        <v>1737.5849014586352</v>
      </c>
      <c r="T159" s="27">
        <f t="shared" si="17"/>
        <v>2.1250850113695234</v>
      </c>
      <c r="U159" s="28">
        <f t="shared" si="18"/>
        <v>0.64738844862616252</v>
      </c>
      <c r="V159" s="23"/>
      <c r="W159" s="43">
        <f t="shared" si="23"/>
        <v>3.3162482873674257</v>
      </c>
    </row>
    <row r="160" spans="1:23" ht="31.2">
      <c r="A160" s="29" t="s">
        <v>326</v>
      </c>
      <c r="B160" s="30" t="s">
        <v>327</v>
      </c>
      <c r="C160" s="31">
        <v>230130640</v>
      </c>
      <c r="D160" s="22">
        <v>311.64999999999998</v>
      </c>
      <c r="E160" s="23"/>
      <c r="F160" s="38">
        <v>3280610.04</v>
      </c>
      <c r="G160" s="38">
        <f t="shared" si="19"/>
        <v>10526.584437670464</v>
      </c>
      <c r="H160" s="23"/>
      <c r="I160" s="32">
        <v>0.30644000000000005</v>
      </c>
      <c r="J160" s="23"/>
      <c r="K160" s="24">
        <v>1078424</v>
      </c>
      <c r="L160" s="25">
        <f t="shared" si="20"/>
        <v>3460.3690036900371</v>
      </c>
      <c r="M160" s="27">
        <f t="shared" si="21"/>
        <v>4.6861382734606742</v>
      </c>
      <c r="N160" s="23"/>
      <c r="O160" s="25">
        <v>247338</v>
      </c>
      <c r="P160" s="26">
        <f t="shared" si="22"/>
        <v>3.611366135339475</v>
      </c>
      <c r="Q160" s="23"/>
      <c r="R160" s="25">
        <v>695000</v>
      </c>
      <c r="S160" s="25">
        <f t="shared" si="16"/>
        <v>3023.7060805390665</v>
      </c>
      <c r="T160" s="27">
        <f t="shared" si="17"/>
        <v>3.0200237569408399</v>
      </c>
      <c r="U160" s="28">
        <f t="shared" si="18"/>
        <v>0.87381030095769385</v>
      </c>
      <c r="V160" s="23"/>
      <c r="W160" s="43">
        <f t="shared" si="23"/>
        <v>4.0947958950620391</v>
      </c>
    </row>
    <row r="161" spans="1:23">
      <c r="A161" s="29" t="s">
        <v>328</v>
      </c>
      <c r="B161" s="30" t="s">
        <v>329</v>
      </c>
      <c r="C161" s="31">
        <v>15281273</v>
      </c>
      <c r="D161" s="22">
        <v>213.46</v>
      </c>
      <c r="E161" s="23"/>
      <c r="F161" s="38">
        <v>1655211.48</v>
      </c>
      <c r="G161" s="38">
        <f t="shared" si="19"/>
        <v>7754.1997563946406</v>
      </c>
      <c r="H161" s="23"/>
      <c r="I161" s="32">
        <v>0.30644000000000005</v>
      </c>
      <c r="J161" s="23"/>
      <c r="K161" s="24">
        <v>544112</v>
      </c>
      <c r="L161" s="25">
        <f t="shared" si="20"/>
        <v>2549.0115244073831</v>
      </c>
      <c r="M161" s="27">
        <f t="shared" si="21"/>
        <v>35.60645765572017</v>
      </c>
      <c r="N161" s="23"/>
      <c r="O161" s="25">
        <v>342982</v>
      </c>
      <c r="P161" s="26">
        <f t="shared" si="22"/>
        <v>13.161861580510996</v>
      </c>
      <c r="Q161" s="23"/>
      <c r="R161" s="25">
        <v>13000</v>
      </c>
      <c r="S161" s="25">
        <f t="shared" si="16"/>
        <v>1667.6754427058934</v>
      </c>
      <c r="T161" s="27">
        <f t="shared" si="17"/>
        <v>0.85071446600031286</v>
      </c>
      <c r="U161" s="28">
        <f t="shared" si="18"/>
        <v>0.65424397918075694</v>
      </c>
      <c r="V161" s="23"/>
      <c r="W161" s="43">
        <f t="shared" si="23"/>
        <v>23.295310541209492</v>
      </c>
    </row>
    <row r="162" spans="1:23">
      <c r="A162" s="29" t="s">
        <v>330</v>
      </c>
      <c r="B162" s="30" t="s">
        <v>331</v>
      </c>
      <c r="C162" s="31">
        <v>890219825</v>
      </c>
      <c r="D162" s="22">
        <v>1056.43</v>
      </c>
      <c r="E162" s="23"/>
      <c r="F162" s="38">
        <v>9434750.5800000001</v>
      </c>
      <c r="G162" s="38">
        <f t="shared" si="19"/>
        <v>8930.7863086053967</v>
      </c>
      <c r="H162" s="23"/>
      <c r="I162" s="32">
        <v>0.30644000000000005</v>
      </c>
      <c r="J162" s="23"/>
      <c r="K162" s="24">
        <v>3101453</v>
      </c>
      <c r="L162" s="25">
        <f t="shared" si="20"/>
        <v>2935.7865641831449</v>
      </c>
      <c r="M162" s="27">
        <f t="shared" si="21"/>
        <v>3.4839181434765285</v>
      </c>
      <c r="N162" s="23"/>
      <c r="O162" s="25">
        <v>419312</v>
      </c>
      <c r="P162" s="26">
        <f t="shared" si="22"/>
        <v>3.0128974043012353</v>
      </c>
      <c r="Q162" s="23"/>
      <c r="R162" s="25">
        <v>1114690</v>
      </c>
      <c r="S162" s="25">
        <f t="shared" si="16"/>
        <v>1452.062133790218</v>
      </c>
      <c r="T162" s="27">
        <f t="shared" si="17"/>
        <v>1.2521513997961122</v>
      </c>
      <c r="U162" s="28">
        <f t="shared" si="18"/>
        <v>0.49460752750404408</v>
      </c>
      <c r="V162" s="23"/>
      <c r="W162" s="43">
        <f t="shared" si="23"/>
        <v>1.7231721389714052</v>
      </c>
    </row>
    <row r="163" spans="1:23">
      <c r="A163" s="29" t="s">
        <v>332</v>
      </c>
      <c r="B163" s="30" t="s">
        <v>333</v>
      </c>
      <c r="C163" s="31">
        <v>894546478</v>
      </c>
      <c r="D163" s="22">
        <v>1631.51</v>
      </c>
      <c r="E163" s="23"/>
      <c r="F163" s="38">
        <v>11325120.59</v>
      </c>
      <c r="G163" s="38">
        <f t="shared" si="19"/>
        <v>6941.496276455553</v>
      </c>
      <c r="H163" s="23"/>
      <c r="I163" s="32">
        <v>0.30644000000000005</v>
      </c>
      <c r="J163" s="23"/>
      <c r="K163" s="24">
        <v>3722868</v>
      </c>
      <c r="L163" s="25">
        <f t="shared" si="20"/>
        <v>2281.8542331950157</v>
      </c>
      <c r="M163" s="27">
        <f t="shared" si="21"/>
        <v>4.1617379214587888</v>
      </c>
      <c r="N163" s="23"/>
      <c r="O163" s="25">
        <v>735329</v>
      </c>
      <c r="P163" s="26">
        <f t="shared" si="22"/>
        <v>3.3397247359124922</v>
      </c>
      <c r="Q163" s="23"/>
      <c r="R163" s="25">
        <v>2320000</v>
      </c>
      <c r="S163" s="25">
        <f t="shared" si="16"/>
        <v>1872.7001366831953</v>
      </c>
      <c r="T163" s="27">
        <f t="shared" si="17"/>
        <v>2.5934929677292855</v>
      </c>
      <c r="U163" s="28">
        <f t="shared" si="18"/>
        <v>0.82069227273166812</v>
      </c>
      <c r="V163" s="23"/>
      <c r="W163" s="43">
        <f t="shared" si="23"/>
        <v>3.4155061532755817</v>
      </c>
    </row>
    <row r="164" spans="1:23">
      <c r="A164" s="29" t="s">
        <v>334</v>
      </c>
      <c r="B164" s="30" t="s">
        <v>335</v>
      </c>
      <c r="C164" s="31">
        <v>1013755195</v>
      </c>
      <c r="D164" s="22">
        <v>1542.04</v>
      </c>
      <c r="E164" s="23"/>
      <c r="F164" s="38">
        <v>12563507.960000001</v>
      </c>
      <c r="G164" s="38">
        <f t="shared" si="19"/>
        <v>8147.3294856164566</v>
      </c>
      <c r="H164" s="23"/>
      <c r="I164" s="32">
        <v>0.30644000000000005</v>
      </c>
      <c r="J164" s="23"/>
      <c r="K164" s="24">
        <v>4129959</v>
      </c>
      <c r="L164" s="25">
        <f t="shared" si="20"/>
        <v>2678.2437550258101</v>
      </c>
      <c r="M164" s="27">
        <f t="shared" si="21"/>
        <v>4.0739214165013475</v>
      </c>
      <c r="N164" s="23"/>
      <c r="O164" s="25">
        <v>779578</v>
      </c>
      <c r="P164" s="26">
        <f t="shared" si="22"/>
        <v>3.3049211649169403</v>
      </c>
      <c r="Q164" s="23"/>
      <c r="R164" s="25">
        <v>2800000</v>
      </c>
      <c r="S164" s="25">
        <f t="shared" si="16"/>
        <v>2321.3262950377421</v>
      </c>
      <c r="T164" s="27">
        <f t="shared" si="17"/>
        <v>2.7620080408071299</v>
      </c>
      <c r="U164" s="28">
        <f t="shared" si="18"/>
        <v>0.86673451237651511</v>
      </c>
      <c r="V164" s="23"/>
      <c r="W164" s="43">
        <f t="shared" si="23"/>
        <v>3.5310082923915371</v>
      </c>
    </row>
    <row r="165" spans="1:23">
      <c r="A165" s="29" t="s">
        <v>336</v>
      </c>
      <c r="B165" s="30" t="s">
        <v>337</v>
      </c>
      <c r="C165" s="31">
        <v>1920200131</v>
      </c>
      <c r="D165" s="22">
        <v>641.89</v>
      </c>
      <c r="E165" s="23"/>
      <c r="F165" s="38">
        <v>5155279.87</v>
      </c>
      <c r="G165" s="38">
        <f t="shared" si="19"/>
        <v>8031.4070479365628</v>
      </c>
      <c r="H165" s="23"/>
      <c r="I165" s="32">
        <v>0.30644000000000005</v>
      </c>
      <c r="J165" s="23"/>
      <c r="K165" s="24">
        <v>1694677</v>
      </c>
      <c r="L165" s="25">
        <f t="shared" si="20"/>
        <v>2640.136160401315</v>
      </c>
      <c r="M165" s="27">
        <f t="shared" si="21"/>
        <v>0.88255227808855929</v>
      </c>
      <c r="N165" s="23"/>
      <c r="O165" s="25">
        <v>0</v>
      </c>
      <c r="P165" s="26">
        <f t="shared" si="22"/>
        <v>0.88255227808855929</v>
      </c>
      <c r="Q165" s="23"/>
      <c r="R165" s="25">
        <v>1469840</v>
      </c>
      <c r="S165" s="25">
        <f t="shared" si="16"/>
        <v>2289.8627490691551</v>
      </c>
      <c r="T165" s="27">
        <f t="shared" si="17"/>
        <v>0.76546187882746264</v>
      </c>
      <c r="U165" s="28">
        <f t="shared" si="18"/>
        <v>0.86732752022951864</v>
      </c>
      <c r="V165" s="23"/>
      <c r="W165" s="43">
        <f t="shared" si="23"/>
        <v>0.76546187882746264</v>
      </c>
    </row>
    <row r="166" spans="1:23">
      <c r="A166" s="29" t="s">
        <v>338</v>
      </c>
      <c r="B166" s="30" t="s">
        <v>339</v>
      </c>
      <c r="C166" s="31">
        <v>701150330</v>
      </c>
      <c r="D166" s="22">
        <v>1851.5700000000002</v>
      </c>
      <c r="E166" s="23"/>
      <c r="F166" s="38">
        <v>16430464</v>
      </c>
      <c r="G166" s="38">
        <f t="shared" si="19"/>
        <v>8873.8011525354159</v>
      </c>
      <c r="H166" s="23"/>
      <c r="I166" s="32">
        <v>0.38344</v>
      </c>
      <c r="J166" s="23"/>
      <c r="K166" s="24">
        <v>6758286</v>
      </c>
      <c r="L166" s="25">
        <f t="shared" si="20"/>
        <v>3650.0299745621282</v>
      </c>
      <c r="M166" s="27">
        <f t="shared" si="21"/>
        <v>9.6388544807502274</v>
      </c>
      <c r="N166" s="23"/>
      <c r="O166" s="25">
        <v>1808067</v>
      </c>
      <c r="P166" s="26">
        <f t="shared" si="22"/>
        <v>7.0601392999415689</v>
      </c>
      <c r="Q166" s="23"/>
      <c r="R166" s="25">
        <v>1700000</v>
      </c>
      <c r="S166" s="25">
        <f t="shared" si="16"/>
        <v>1894.6445448997335</v>
      </c>
      <c r="T166" s="27">
        <f t="shared" si="17"/>
        <v>2.4245870354222041</v>
      </c>
      <c r="U166" s="28">
        <f t="shared" si="18"/>
        <v>0.51907643446873952</v>
      </c>
      <c r="V166" s="23"/>
      <c r="W166" s="43">
        <f t="shared" si="23"/>
        <v>5.0033022162308614</v>
      </c>
    </row>
    <row r="167" spans="1:23">
      <c r="A167" s="29" t="s">
        <v>340</v>
      </c>
      <c r="B167" s="30" t="s">
        <v>341</v>
      </c>
      <c r="C167" s="31">
        <v>7738380352</v>
      </c>
      <c r="D167" s="22">
        <v>6453.75</v>
      </c>
      <c r="E167" s="23"/>
      <c r="F167" s="38">
        <v>47131788.759999998</v>
      </c>
      <c r="G167" s="38">
        <f t="shared" si="19"/>
        <v>7303.0081363548325</v>
      </c>
      <c r="H167" s="23"/>
      <c r="I167" s="32">
        <v>0.30644000000000005</v>
      </c>
      <c r="J167" s="23"/>
      <c r="K167" s="24">
        <v>15493470</v>
      </c>
      <c r="L167" s="25">
        <f t="shared" si="20"/>
        <v>2400.6926205694363</v>
      </c>
      <c r="M167" s="27">
        <f t="shared" si="21"/>
        <v>2.0021592756158184</v>
      </c>
      <c r="N167" s="23"/>
      <c r="O167" s="25">
        <v>0</v>
      </c>
      <c r="P167" s="26">
        <f t="shared" si="22"/>
        <v>2.0021592756158184</v>
      </c>
      <c r="Q167" s="23"/>
      <c r="R167" s="25">
        <v>13200000</v>
      </c>
      <c r="S167" s="25">
        <f t="shared" si="16"/>
        <v>2045.3224869262058</v>
      </c>
      <c r="T167" s="27">
        <f t="shared" si="17"/>
        <v>1.7057833034258174</v>
      </c>
      <c r="U167" s="28">
        <f t="shared" si="18"/>
        <v>0.85197183071319726</v>
      </c>
      <c r="V167" s="23"/>
      <c r="W167" s="43">
        <f t="shared" si="23"/>
        <v>1.7057833034258174</v>
      </c>
    </row>
    <row r="168" spans="1:23">
      <c r="A168" s="29" t="s">
        <v>342</v>
      </c>
      <c r="B168" s="30" t="s">
        <v>343</v>
      </c>
      <c r="C168" s="31">
        <v>2008981116</v>
      </c>
      <c r="D168" s="22">
        <v>2043.0800000000002</v>
      </c>
      <c r="E168" s="23"/>
      <c r="F168" s="38">
        <v>16295213.609999999</v>
      </c>
      <c r="G168" s="38">
        <f t="shared" si="19"/>
        <v>7975.8079027742415</v>
      </c>
      <c r="H168" s="23"/>
      <c r="I168" s="32">
        <v>0.30644000000000005</v>
      </c>
      <c r="J168" s="23"/>
      <c r="K168" s="24">
        <v>5356669</v>
      </c>
      <c r="L168" s="25">
        <f t="shared" si="20"/>
        <v>2621.8596432836694</v>
      </c>
      <c r="M168" s="27">
        <f t="shared" si="21"/>
        <v>2.6663610510513132</v>
      </c>
      <c r="N168" s="23"/>
      <c r="O168" s="25">
        <v>62266</v>
      </c>
      <c r="P168" s="26">
        <f t="shared" si="22"/>
        <v>2.6353672305996927</v>
      </c>
      <c r="Q168" s="23"/>
      <c r="R168" s="25">
        <v>3533292</v>
      </c>
      <c r="S168" s="25">
        <f t="shared" si="16"/>
        <v>1759.8713706756464</v>
      </c>
      <c r="T168" s="27">
        <f t="shared" si="17"/>
        <v>1.7587482390252593</v>
      </c>
      <c r="U168" s="28">
        <f t="shared" si="18"/>
        <v>0.6712301992152212</v>
      </c>
      <c r="V168" s="23"/>
      <c r="W168" s="43">
        <f t="shared" si="23"/>
        <v>1.7897420594768796</v>
      </c>
    </row>
    <row r="169" spans="1:23">
      <c r="A169" s="29" t="s">
        <v>344</v>
      </c>
      <c r="B169" s="30" t="s">
        <v>345</v>
      </c>
      <c r="C169" s="31">
        <v>52709625</v>
      </c>
      <c r="D169" s="22">
        <v>41.89</v>
      </c>
      <c r="E169" s="23"/>
      <c r="F169" s="38">
        <v>1552999.86</v>
      </c>
      <c r="G169" s="38">
        <f t="shared" si="19"/>
        <v>37073.283838624971</v>
      </c>
      <c r="H169" s="23"/>
      <c r="I169" s="32">
        <v>0.30644000000000005</v>
      </c>
      <c r="J169" s="23"/>
      <c r="K169" s="24">
        <v>510512</v>
      </c>
      <c r="L169" s="25">
        <f t="shared" si="20"/>
        <v>12186.965862974457</v>
      </c>
      <c r="M169" s="27">
        <f t="shared" si="21"/>
        <v>9.6853658131697955</v>
      </c>
      <c r="N169" s="23"/>
      <c r="O169" s="25">
        <v>162731</v>
      </c>
      <c r="P169" s="26">
        <f t="shared" si="22"/>
        <v>6.5980549093263328</v>
      </c>
      <c r="Q169" s="23"/>
      <c r="R169" s="25">
        <v>0</v>
      </c>
      <c r="S169" s="25">
        <f t="shared" si="16"/>
        <v>3884.72189066603</v>
      </c>
      <c r="T169" s="27">
        <f t="shared" si="17"/>
        <v>0</v>
      </c>
      <c r="U169" s="28">
        <f t="shared" si="18"/>
        <v>0.31876038173441562</v>
      </c>
      <c r="V169" s="23"/>
      <c r="W169" s="43">
        <f t="shared" si="23"/>
        <v>3.0873109038434632</v>
      </c>
    </row>
    <row r="170" spans="1:23">
      <c r="A170" s="29" t="s">
        <v>346</v>
      </c>
      <c r="B170" s="30" t="s">
        <v>347</v>
      </c>
      <c r="C170" s="31">
        <v>11367474204</v>
      </c>
      <c r="D170" s="22">
        <v>13316.62</v>
      </c>
      <c r="E170" s="23"/>
      <c r="F170" s="38">
        <v>95437363.120000005</v>
      </c>
      <c r="G170" s="38">
        <f t="shared" si="19"/>
        <v>7166.7858000003007</v>
      </c>
      <c r="H170" s="23"/>
      <c r="I170" s="32">
        <v>0.30644000000000005</v>
      </c>
      <c r="J170" s="23"/>
      <c r="K170" s="24">
        <v>31372795</v>
      </c>
      <c r="L170" s="25">
        <f t="shared" si="20"/>
        <v>2355.912761646724</v>
      </c>
      <c r="M170" s="27">
        <f t="shared" si="21"/>
        <v>2.7598738679310575</v>
      </c>
      <c r="N170" s="23"/>
      <c r="O170" s="25">
        <v>1307459</v>
      </c>
      <c r="P170" s="26">
        <f t="shared" si="22"/>
        <v>2.6448563208017286</v>
      </c>
      <c r="Q170" s="23"/>
      <c r="R170" s="25">
        <v>27500000</v>
      </c>
      <c r="S170" s="25">
        <f t="shared" si="16"/>
        <v>2163.27108530543</v>
      </c>
      <c r="T170" s="27">
        <f t="shared" si="17"/>
        <v>2.4191829694518479</v>
      </c>
      <c r="U170" s="28">
        <f t="shared" si="18"/>
        <v>0.91823055612354587</v>
      </c>
      <c r="V170" s="23"/>
      <c r="W170" s="43">
        <f t="shared" si="23"/>
        <v>2.5342005165811767</v>
      </c>
    </row>
    <row r="171" spans="1:23">
      <c r="A171" s="29" t="s">
        <v>348</v>
      </c>
      <c r="B171" s="30" t="s">
        <v>349</v>
      </c>
      <c r="C171" s="31">
        <v>166273135</v>
      </c>
      <c r="D171" s="22">
        <v>342.51000000000005</v>
      </c>
      <c r="E171" s="23"/>
      <c r="F171" s="38">
        <v>3176247.65</v>
      </c>
      <c r="G171" s="38">
        <f t="shared" si="19"/>
        <v>9273.4450089048478</v>
      </c>
      <c r="H171" s="23"/>
      <c r="I171" s="32">
        <v>0.30644000000000005</v>
      </c>
      <c r="J171" s="23"/>
      <c r="K171" s="24">
        <v>1044117</v>
      </c>
      <c r="L171" s="25">
        <f t="shared" si="20"/>
        <v>3048.4277831304189</v>
      </c>
      <c r="M171" s="27">
        <f t="shared" si="21"/>
        <v>6.2795291614607489</v>
      </c>
      <c r="N171" s="23"/>
      <c r="O171" s="25">
        <v>298131</v>
      </c>
      <c r="P171" s="26">
        <f t="shared" si="22"/>
        <v>4.4865095013695386</v>
      </c>
      <c r="Q171" s="23"/>
      <c r="R171" s="25">
        <v>250000</v>
      </c>
      <c r="S171" s="25">
        <f t="shared" si="16"/>
        <v>1600.3357566202444</v>
      </c>
      <c r="T171" s="27">
        <f t="shared" si="17"/>
        <v>1.5035501676202834</v>
      </c>
      <c r="U171" s="28">
        <f t="shared" si="18"/>
        <v>0.52497086054532205</v>
      </c>
      <c r="V171" s="23"/>
      <c r="W171" s="43">
        <f t="shared" si="23"/>
        <v>3.2965698277114939</v>
      </c>
    </row>
    <row r="172" spans="1:23">
      <c r="A172" s="29" t="s">
        <v>350</v>
      </c>
      <c r="B172" s="30" t="s">
        <v>351</v>
      </c>
      <c r="C172" s="31">
        <v>23667332954</v>
      </c>
      <c r="D172" s="22">
        <v>18681.169999999998</v>
      </c>
      <c r="E172" s="23"/>
      <c r="F172" s="38">
        <v>130805694.84999999</v>
      </c>
      <c r="G172" s="38">
        <f t="shared" si="19"/>
        <v>7002.0076285371852</v>
      </c>
      <c r="H172" s="23"/>
      <c r="I172" s="32">
        <v>0.31544</v>
      </c>
      <c r="J172" s="23"/>
      <c r="K172" s="24">
        <v>44262174</v>
      </c>
      <c r="L172" s="25">
        <f t="shared" si="20"/>
        <v>2369.3469948616712</v>
      </c>
      <c r="M172" s="27">
        <f t="shared" si="21"/>
        <v>1.8701800530726587</v>
      </c>
      <c r="N172" s="23"/>
      <c r="O172" s="25">
        <v>0</v>
      </c>
      <c r="P172" s="26">
        <f t="shared" si="22"/>
        <v>1.8701800530726587</v>
      </c>
      <c r="Q172" s="23"/>
      <c r="R172" s="25">
        <v>44272937</v>
      </c>
      <c r="S172" s="25">
        <f t="shared" si="16"/>
        <v>2369.9231365059045</v>
      </c>
      <c r="T172" s="27">
        <f t="shared" si="17"/>
        <v>1.8706348149176419</v>
      </c>
      <c r="U172" s="28">
        <f t="shared" si="18"/>
        <v>1.0002431647392647</v>
      </c>
      <c r="V172" s="23"/>
      <c r="W172" s="43">
        <f t="shared" si="23"/>
        <v>1.8706348149176419</v>
      </c>
    </row>
    <row r="173" spans="1:23">
      <c r="A173" s="29" t="s">
        <v>352</v>
      </c>
      <c r="B173" s="30" t="s">
        <v>353</v>
      </c>
      <c r="C173" s="31">
        <v>3998286107</v>
      </c>
      <c r="D173" s="22">
        <v>5344.88</v>
      </c>
      <c r="E173" s="23"/>
      <c r="F173" s="38">
        <v>39504898.5</v>
      </c>
      <c r="G173" s="38">
        <f t="shared" si="19"/>
        <v>7391.16659307599</v>
      </c>
      <c r="H173" s="23"/>
      <c r="I173" s="32">
        <v>0.30644000000000005</v>
      </c>
      <c r="J173" s="23"/>
      <c r="K173" s="24">
        <v>12986309</v>
      </c>
      <c r="L173" s="25">
        <f t="shared" si="20"/>
        <v>2429.6726961129157</v>
      </c>
      <c r="M173" s="27">
        <f t="shared" si="21"/>
        <v>3.2479689177981079</v>
      </c>
      <c r="N173" s="23"/>
      <c r="O173" s="25">
        <v>1411093</v>
      </c>
      <c r="P173" s="26">
        <f t="shared" si="22"/>
        <v>2.8950444491040019</v>
      </c>
      <c r="Q173" s="23"/>
      <c r="R173" s="25">
        <v>3200000</v>
      </c>
      <c r="S173" s="25">
        <f t="shared" si="16"/>
        <v>862.71216566134319</v>
      </c>
      <c r="T173" s="27">
        <f t="shared" si="17"/>
        <v>0.80034292553441821</v>
      </c>
      <c r="U173" s="28">
        <f t="shared" si="18"/>
        <v>0.35507340846425262</v>
      </c>
      <c r="V173" s="23"/>
      <c r="W173" s="43">
        <f t="shared" si="23"/>
        <v>1.1532673942285241</v>
      </c>
    </row>
    <row r="174" spans="1:23">
      <c r="A174" s="29" t="s">
        <v>354</v>
      </c>
      <c r="B174" s="30" t="s">
        <v>355</v>
      </c>
      <c r="C174" s="31">
        <v>94451689</v>
      </c>
      <c r="D174" s="22">
        <v>111.46000000000001</v>
      </c>
      <c r="E174" s="23"/>
      <c r="F174" s="38">
        <v>1929433.02</v>
      </c>
      <c r="G174" s="38">
        <f t="shared" si="19"/>
        <v>17310.542077875471</v>
      </c>
      <c r="H174" s="23"/>
      <c r="I174" s="32">
        <v>0.30644000000000005</v>
      </c>
      <c r="J174" s="23"/>
      <c r="K174" s="24">
        <v>634256</v>
      </c>
      <c r="L174" s="25">
        <f t="shared" si="20"/>
        <v>5690.4360308630894</v>
      </c>
      <c r="M174" s="27">
        <f t="shared" si="21"/>
        <v>6.7151366663226106</v>
      </c>
      <c r="N174" s="23"/>
      <c r="O174" s="25">
        <v>197852</v>
      </c>
      <c r="P174" s="26">
        <f t="shared" si="22"/>
        <v>4.6203938184736968</v>
      </c>
      <c r="Q174" s="23"/>
      <c r="R174" s="25">
        <v>333000</v>
      </c>
      <c r="S174" s="25">
        <f t="shared" si="16"/>
        <v>4762.7130809258924</v>
      </c>
      <c r="T174" s="27">
        <f t="shared" si="17"/>
        <v>3.5256119136207293</v>
      </c>
      <c r="U174" s="28">
        <f t="shared" si="18"/>
        <v>0.83696803814232734</v>
      </c>
      <c r="V174" s="23"/>
      <c r="W174" s="43">
        <f t="shared" si="23"/>
        <v>5.6203547614696445</v>
      </c>
    </row>
    <row r="175" spans="1:23">
      <c r="A175" s="29" t="s">
        <v>356</v>
      </c>
      <c r="B175" s="30" t="s">
        <v>357</v>
      </c>
      <c r="C175" s="31">
        <v>147599910</v>
      </c>
      <c r="D175" s="22">
        <v>274.53999999999996</v>
      </c>
      <c r="E175" s="23"/>
      <c r="F175" s="38">
        <v>3114512.44</v>
      </c>
      <c r="G175" s="38">
        <f t="shared" si="19"/>
        <v>11344.475996211846</v>
      </c>
      <c r="H175" s="23"/>
      <c r="I175" s="32">
        <v>0.30644000000000005</v>
      </c>
      <c r="J175" s="23"/>
      <c r="K175" s="24">
        <v>1023823</v>
      </c>
      <c r="L175" s="25">
        <f t="shared" si="20"/>
        <v>3729.2307131929779</v>
      </c>
      <c r="M175" s="27">
        <f t="shared" si="21"/>
        <v>6.9364744192594694</v>
      </c>
      <c r="N175" s="23"/>
      <c r="O175" s="25">
        <v>325875</v>
      </c>
      <c r="P175" s="26">
        <f t="shared" si="22"/>
        <v>4.728647869771736</v>
      </c>
      <c r="Q175" s="23"/>
      <c r="R175" s="25">
        <v>306400</v>
      </c>
      <c r="S175" s="25">
        <f t="shared" si="16"/>
        <v>2303.0341662417136</v>
      </c>
      <c r="T175" s="27">
        <f t="shared" si="17"/>
        <v>2.0758820245893106</v>
      </c>
      <c r="U175" s="28">
        <f t="shared" si="18"/>
        <v>0.61756280138266084</v>
      </c>
      <c r="V175" s="23"/>
      <c r="W175" s="43">
        <f t="shared" si="23"/>
        <v>4.2837085740770435</v>
      </c>
    </row>
    <row r="176" spans="1:23">
      <c r="A176" s="29" t="s">
        <v>358</v>
      </c>
      <c r="B176" s="30" t="s">
        <v>359</v>
      </c>
      <c r="C176" s="31">
        <v>2119596716</v>
      </c>
      <c r="D176" s="22">
        <v>877.66</v>
      </c>
      <c r="E176" s="23"/>
      <c r="F176" s="38">
        <v>8010700.54</v>
      </c>
      <c r="G176" s="38">
        <f t="shared" si="19"/>
        <v>9127.3392201991664</v>
      </c>
      <c r="H176" s="23"/>
      <c r="I176" s="32">
        <v>0.30644000000000005</v>
      </c>
      <c r="J176" s="23"/>
      <c r="K176" s="24">
        <v>2633330</v>
      </c>
      <c r="L176" s="25">
        <f t="shared" si="20"/>
        <v>3000.3987876854362</v>
      </c>
      <c r="M176" s="27">
        <f t="shared" si="21"/>
        <v>1.242373126983086</v>
      </c>
      <c r="N176" s="23"/>
      <c r="O176" s="25">
        <v>0</v>
      </c>
      <c r="P176" s="26">
        <f t="shared" si="22"/>
        <v>1.242373126983086</v>
      </c>
      <c r="Q176" s="23"/>
      <c r="R176" s="25">
        <v>2588182</v>
      </c>
      <c r="S176" s="25">
        <f t="shared" si="16"/>
        <v>2948.957455050931</v>
      </c>
      <c r="T176" s="27">
        <f t="shared" si="17"/>
        <v>1.2210728486522151</v>
      </c>
      <c r="U176" s="28">
        <f t="shared" si="18"/>
        <v>0.98285516817109897</v>
      </c>
      <c r="V176" s="23"/>
      <c r="W176" s="43">
        <f t="shared" si="23"/>
        <v>1.2210728486522151</v>
      </c>
    </row>
    <row r="177" spans="1:23">
      <c r="A177" s="29" t="s">
        <v>360</v>
      </c>
      <c r="B177" s="30" t="s">
        <v>361</v>
      </c>
      <c r="C177" s="31">
        <v>852125247</v>
      </c>
      <c r="D177" s="22">
        <v>651.16</v>
      </c>
      <c r="E177" s="23"/>
      <c r="F177" s="38">
        <v>6062592.0899999999</v>
      </c>
      <c r="G177" s="38">
        <f t="shared" si="19"/>
        <v>9310.4491829964991</v>
      </c>
      <c r="H177" s="23"/>
      <c r="I177" s="32">
        <v>0.30644000000000005</v>
      </c>
      <c r="J177" s="23"/>
      <c r="K177" s="24">
        <v>1992935</v>
      </c>
      <c r="L177" s="25">
        <f t="shared" si="20"/>
        <v>3060.5918668222866</v>
      </c>
      <c r="M177" s="27">
        <f t="shared" si="21"/>
        <v>2.3387817776979913</v>
      </c>
      <c r="N177" s="23"/>
      <c r="O177" s="25">
        <v>0</v>
      </c>
      <c r="P177" s="26">
        <f t="shared" si="22"/>
        <v>2.3387817776979913</v>
      </c>
      <c r="Q177" s="23"/>
      <c r="R177" s="25">
        <v>1493197</v>
      </c>
      <c r="S177" s="25">
        <f t="shared" si="16"/>
        <v>2293.133792001966</v>
      </c>
      <c r="T177" s="27">
        <f t="shared" si="17"/>
        <v>1.7523210411344614</v>
      </c>
      <c r="U177" s="28">
        <f t="shared" si="18"/>
        <v>0.74924520869973177</v>
      </c>
      <c r="V177" s="23"/>
      <c r="W177" s="43">
        <f t="shared" si="23"/>
        <v>1.7523210411344614</v>
      </c>
    </row>
    <row r="178" spans="1:23">
      <c r="A178" s="29" t="s">
        <v>362</v>
      </c>
      <c r="B178" s="30" t="s">
        <v>363</v>
      </c>
      <c r="C178" s="31">
        <v>175393298</v>
      </c>
      <c r="D178" s="22">
        <v>206.97</v>
      </c>
      <c r="E178" s="23"/>
      <c r="F178" s="38">
        <v>2689706.28</v>
      </c>
      <c r="G178" s="38">
        <f t="shared" si="19"/>
        <v>12995.63357008262</v>
      </c>
      <c r="H178" s="23"/>
      <c r="I178" s="32">
        <v>0.40314000000000005</v>
      </c>
      <c r="J178" s="23"/>
      <c r="K178" s="24">
        <v>1163188</v>
      </c>
      <c r="L178" s="25">
        <f t="shared" si="20"/>
        <v>5620.0802048606074</v>
      </c>
      <c r="M178" s="27">
        <f t="shared" si="21"/>
        <v>6.6318839617235552</v>
      </c>
      <c r="N178" s="23"/>
      <c r="O178" s="25">
        <v>219557</v>
      </c>
      <c r="P178" s="26">
        <f t="shared" si="22"/>
        <v>5.3800858456974794</v>
      </c>
      <c r="Q178" s="23"/>
      <c r="R178" s="25">
        <v>698000</v>
      </c>
      <c r="S178" s="25">
        <f t="shared" si="16"/>
        <v>4433.2850171522441</v>
      </c>
      <c r="T178" s="27">
        <f t="shared" si="17"/>
        <v>3.9796275454037016</v>
      </c>
      <c r="U178" s="28">
        <f t="shared" si="18"/>
        <v>0.788829492738921</v>
      </c>
      <c r="V178" s="23"/>
      <c r="W178" s="43">
        <f t="shared" si="23"/>
        <v>5.2314256614297765</v>
      </c>
    </row>
    <row r="179" spans="1:23">
      <c r="A179" s="29" t="s">
        <v>364</v>
      </c>
      <c r="B179" s="30" t="s">
        <v>365</v>
      </c>
      <c r="C179" s="31">
        <v>344643227</v>
      </c>
      <c r="D179" s="22">
        <v>1011.8399999999999</v>
      </c>
      <c r="E179" s="23"/>
      <c r="F179" s="38">
        <v>8636829.3599999994</v>
      </c>
      <c r="G179" s="38">
        <f t="shared" si="19"/>
        <v>8535.7658918406069</v>
      </c>
      <c r="H179" s="23"/>
      <c r="I179" s="32">
        <v>0.30644000000000005</v>
      </c>
      <c r="J179" s="23"/>
      <c r="K179" s="24">
        <v>2839155</v>
      </c>
      <c r="L179" s="25">
        <f t="shared" si="20"/>
        <v>2805.9327561669829</v>
      </c>
      <c r="M179" s="27">
        <f t="shared" si="21"/>
        <v>8.2379538536528383</v>
      </c>
      <c r="N179" s="23"/>
      <c r="O179" s="25">
        <v>985250</v>
      </c>
      <c r="P179" s="26">
        <f t="shared" si="22"/>
        <v>5.3792004448704862</v>
      </c>
      <c r="Q179" s="23"/>
      <c r="R179" s="25">
        <v>814579</v>
      </c>
      <c r="S179" s="25">
        <f t="shared" si="16"/>
        <v>1778.7683823529412</v>
      </c>
      <c r="T179" s="27">
        <f t="shared" si="17"/>
        <v>2.3635427485130878</v>
      </c>
      <c r="U179" s="28">
        <f t="shared" si="18"/>
        <v>0.63393122249401668</v>
      </c>
      <c r="V179" s="23"/>
      <c r="W179" s="43">
        <f t="shared" si="23"/>
        <v>5.2222961572954398</v>
      </c>
    </row>
    <row r="180" spans="1:23">
      <c r="A180" s="29" t="s">
        <v>366</v>
      </c>
      <c r="B180" s="30" t="s">
        <v>367</v>
      </c>
      <c r="C180" s="31">
        <v>8952915230</v>
      </c>
      <c r="D180" s="22">
        <v>8662.7799999999988</v>
      </c>
      <c r="E180" s="23"/>
      <c r="F180" s="38">
        <v>63645777.030000001</v>
      </c>
      <c r="G180" s="38">
        <f t="shared" si="19"/>
        <v>7347.0383675910052</v>
      </c>
      <c r="H180" s="23"/>
      <c r="I180" s="32">
        <v>0.30984</v>
      </c>
      <c r="J180" s="23"/>
      <c r="K180" s="24">
        <v>21154190</v>
      </c>
      <c r="L180" s="25">
        <f t="shared" si="20"/>
        <v>2441.9632034981846</v>
      </c>
      <c r="M180" s="27">
        <f t="shared" si="21"/>
        <v>2.3628270185241105</v>
      </c>
      <c r="N180" s="23"/>
      <c r="O180" s="25">
        <v>0</v>
      </c>
      <c r="P180" s="26">
        <f t="shared" si="22"/>
        <v>2.3628270185241105</v>
      </c>
      <c r="Q180" s="23"/>
      <c r="R180" s="25">
        <v>20612429</v>
      </c>
      <c r="S180" s="25">
        <f t="shared" si="16"/>
        <v>2379.4242725776257</v>
      </c>
      <c r="T180" s="27">
        <f t="shared" si="17"/>
        <v>2.3023147735086957</v>
      </c>
      <c r="U180" s="28">
        <f t="shared" si="18"/>
        <v>0.97438989628059502</v>
      </c>
      <c r="V180" s="23"/>
      <c r="W180" s="43">
        <f t="shared" si="23"/>
        <v>2.3023147735086957</v>
      </c>
    </row>
    <row r="181" spans="1:23">
      <c r="A181" s="29" t="s">
        <v>368</v>
      </c>
      <c r="B181" s="30" t="s">
        <v>369</v>
      </c>
      <c r="C181" s="31">
        <v>798934874</v>
      </c>
      <c r="D181" s="22">
        <v>1617.32</v>
      </c>
      <c r="E181" s="23"/>
      <c r="F181" s="38">
        <v>13750591.689999999</v>
      </c>
      <c r="G181" s="38">
        <f t="shared" si="19"/>
        <v>8502.0847389508563</v>
      </c>
      <c r="H181" s="23"/>
      <c r="I181" s="32">
        <v>0.30644000000000005</v>
      </c>
      <c r="J181" s="23"/>
      <c r="K181" s="24">
        <v>4520185</v>
      </c>
      <c r="L181" s="25">
        <f t="shared" si="20"/>
        <v>2794.8612519476665</v>
      </c>
      <c r="M181" s="27">
        <f t="shared" si="21"/>
        <v>5.6577640394753885</v>
      </c>
      <c r="N181" s="23"/>
      <c r="O181" s="25">
        <v>1243948</v>
      </c>
      <c r="P181" s="26">
        <f t="shared" si="22"/>
        <v>4.1007560273304575</v>
      </c>
      <c r="Q181" s="23"/>
      <c r="R181" s="25">
        <v>1488093</v>
      </c>
      <c r="S181" s="25">
        <f t="shared" si="16"/>
        <v>1689.2396062622117</v>
      </c>
      <c r="T181" s="27">
        <f t="shared" si="17"/>
        <v>1.862596124449563</v>
      </c>
      <c r="U181" s="28">
        <f t="shared" si="18"/>
        <v>0.60440911157397315</v>
      </c>
      <c r="V181" s="23"/>
      <c r="W181" s="43">
        <f t="shared" si="23"/>
        <v>3.4196041365944927</v>
      </c>
    </row>
    <row r="182" spans="1:23">
      <c r="A182" s="29" t="s">
        <v>370</v>
      </c>
      <c r="B182" s="30" t="s">
        <v>371</v>
      </c>
      <c r="C182" s="31">
        <v>470629818</v>
      </c>
      <c r="D182" s="22">
        <v>872.18999999999994</v>
      </c>
      <c r="E182" s="23"/>
      <c r="F182" s="38">
        <v>6847314.2599999998</v>
      </c>
      <c r="G182" s="38">
        <f t="shared" si="19"/>
        <v>7850.7140187344503</v>
      </c>
      <c r="H182" s="23"/>
      <c r="I182" s="32">
        <v>0.30644000000000005</v>
      </c>
      <c r="J182" s="23"/>
      <c r="K182" s="24">
        <v>2250894</v>
      </c>
      <c r="L182" s="25">
        <f t="shared" si="20"/>
        <v>2580.738141918619</v>
      </c>
      <c r="M182" s="27">
        <f t="shared" si="21"/>
        <v>4.7827271326866931</v>
      </c>
      <c r="N182" s="23"/>
      <c r="O182" s="25">
        <v>528959</v>
      </c>
      <c r="P182" s="26">
        <f t="shared" si="22"/>
        <v>3.6587885725506668</v>
      </c>
      <c r="Q182" s="23"/>
      <c r="R182" s="25">
        <v>970000</v>
      </c>
      <c r="S182" s="25">
        <f t="shared" si="16"/>
        <v>1718.6152099886494</v>
      </c>
      <c r="T182" s="27">
        <f t="shared" si="17"/>
        <v>2.0610678773438873</v>
      </c>
      <c r="U182" s="28">
        <f t="shared" si="18"/>
        <v>0.66593940007836883</v>
      </c>
      <c r="V182" s="23"/>
      <c r="W182" s="43">
        <f t="shared" si="23"/>
        <v>3.1850064374799132</v>
      </c>
    </row>
    <row r="183" spans="1:23">
      <c r="A183" s="29" t="s">
        <v>372</v>
      </c>
      <c r="B183" s="30" t="s">
        <v>373</v>
      </c>
      <c r="C183" s="31">
        <v>26423176</v>
      </c>
      <c r="D183" s="22">
        <v>61.22</v>
      </c>
      <c r="E183" s="23"/>
      <c r="F183" s="38">
        <v>757731.25</v>
      </c>
      <c r="G183" s="38">
        <f t="shared" si="19"/>
        <v>12377.184743547861</v>
      </c>
      <c r="H183" s="23"/>
      <c r="I183" s="32">
        <v>0.30644000000000005</v>
      </c>
      <c r="J183" s="23"/>
      <c r="K183" s="24">
        <v>249086</v>
      </c>
      <c r="L183" s="25">
        <f t="shared" si="20"/>
        <v>4068.7030382228031</v>
      </c>
      <c r="M183" s="27">
        <f t="shared" si="21"/>
        <v>9.4268001696692334</v>
      </c>
      <c r="N183" s="23"/>
      <c r="O183" s="25">
        <v>113770</v>
      </c>
      <c r="P183" s="26">
        <f t="shared" si="22"/>
        <v>5.1211103464625145</v>
      </c>
      <c r="Q183" s="23"/>
      <c r="R183" s="25">
        <v>50000</v>
      </c>
      <c r="S183" s="25">
        <f t="shared" si="16"/>
        <v>2675.1061744527933</v>
      </c>
      <c r="T183" s="27">
        <f t="shared" si="17"/>
        <v>1.892278203044176</v>
      </c>
      <c r="U183" s="28">
        <f t="shared" si="18"/>
        <v>0.65748376062885916</v>
      </c>
      <c r="V183" s="23"/>
      <c r="W183" s="43">
        <f t="shared" si="23"/>
        <v>6.1979680262508943</v>
      </c>
    </row>
    <row r="184" spans="1:23">
      <c r="A184" s="29" t="s">
        <v>374</v>
      </c>
      <c r="B184" s="30" t="s">
        <v>375</v>
      </c>
      <c r="C184" s="31">
        <v>3231379698</v>
      </c>
      <c r="D184" s="22">
        <v>518.79</v>
      </c>
      <c r="E184" s="23"/>
      <c r="F184" s="38">
        <v>4340374.63</v>
      </c>
      <c r="G184" s="38">
        <f t="shared" si="19"/>
        <v>8366.3421230170206</v>
      </c>
      <c r="H184" s="23"/>
      <c r="I184" s="32">
        <v>0.30644000000000005</v>
      </c>
      <c r="J184" s="23"/>
      <c r="K184" s="24">
        <v>1426796</v>
      </c>
      <c r="L184" s="25">
        <f t="shared" si="20"/>
        <v>2750.2380539331907</v>
      </c>
      <c r="M184" s="27">
        <f t="shared" si="21"/>
        <v>0.44154390178383796</v>
      </c>
      <c r="N184" s="23"/>
      <c r="O184" s="25">
        <v>0</v>
      </c>
      <c r="P184" s="26">
        <f t="shared" si="22"/>
        <v>0.44154390178383796</v>
      </c>
      <c r="Q184" s="23"/>
      <c r="R184" s="25">
        <v>1426796</v>
      </c>
      <c r="S184" s="25">
        <f t="shared" si="16"/>
        <v>2750.2380539331907</v>
      </c>
      <c r="T184" s="27">
        <f t="shared" si="17"/>
        <v>0.44154390178383796</v>
      </c>
      <c r="U184" s="28">
        <f t="shared" si="18"/>
        <v>1</v>
      </c>
      <c r="V184" s="23"/>
      <c r="W184" s="43">
        <f t="shared" si="23"/>
        <v>0.44154390178383796</v>
      </c>
    </row>
    <row r="185" spans="1:23">
      <c r="A185" s="29" t="s">
        <v>376</v>
      </c>
      <c r="B185" s="30" t="s">
        <v>377</v>
      </c>
      <c r="C185" s="31">
        <v>96291930</v>
      </c>
      <c r="D185" s="22">
        <v>95.699999999999989</v>
      </c>
      <c r="E185" s="23"/>
      <c r="F185" s="38">
        <v>704292.85</v>
      </c>
      <c r="G185" s="38">
        <f t="shared" si="19"/>
        <v>7359.3819226750265</v>
      </c>
      <c r="H185" s="23"/>
      <c r="I185" s="32">
        <v>0.30644000000000005</v>
      </c>
      <c r="J185" s="23"/>
      <c r="K185" s="24">
        <v>231520</v>
      </c>
      <c r="L185" s="25">
        <f t="shared" si="20"/>
        <v>2419.2267502612335</v>
      </c>
      <c r="M185" s="27">
        <f t="shared" si="21"/>
        <v>2.4043551728582031</v>
      </c>
      <c r="N185" s="23"/>
      <c r="O185" s="25">
        <v>16947</v>
      </c>
      <c r="P185" s="26">
        <f t="shared" si="22"/>
        <v>2.2283591158677578</v>
      </c>
      <c r="Q185" s="23"/>
      <c r="R185" s="25">
        <v>105000</v>
      </c>
      <c r="S185" s="25">
        <f t="shared" si="16"/>
        <v>1274.2633228840127</v>
      </c>
      <c r="T185" s="27">
        <f t="shared" si="17"/>
        <v>1.0904340581811995</v>
      </c>
      <c r="U185" s="28">
        <f t="shared" si="18"/>
        <v>0.52672339322736694</v>
      </c>
      <c r="V185" s="23"/>
      <c r="W185" s="43">
        <f t="shared" si="23"/>
        <v>1.2664301151716453</v>
      </c>
    </row>
    <row r="186" spans="1:23">
      <c r="A186" s="29" t="s">
        <v>378</v>
      </c>
      <c r="B186" s="30" t="s">
        <v>379</v>
      </c>
      <c r="C186" s="31">
        <v>97048133</v>
      </c>
      <c r="D186" s="22">
        <v>230.54999999999998</v>
      </c>
      <c r="E186" s="23"/>
      <c r="F186" s="38">
        <v>1916619.39</v>
      </c>
      <c r="G186" s="38">
        <f t="shared" si="19"/>
        <v>8313.2482758620699</v>
      </c>
      <c r="H186" s="23"/>
      <c r="I186" s="32">
        <v>0.30644000000000005</v>
      </c>
      <c r="J186" s="23"/>
      <c r="K186" s="24">
        <v>630044</v>
      </c>
      <c r="L186" s="25">
        <f t="shared" si="20"/>
        <v>2732.7868141401</v>
      </c>
      <c r="M186" s="27">
        <f t="shared" si="21"/>
        <v>6.4920774931342571</v>
      </c>
      <c r="N186" s="23"/>
      <c r="O186" s="25">
        <v>219880</v>
      </c>
      <c r="P186" s="26">
        <f t="shared" si="22"/>
        <v>4.2263976371395007</v>
      </c>
      <c r="Q186" s="23"/>
      <c r="R186" s="25">
        <v>75000</v>
      </c>
      <c r="S186" s="25">
        <f t="shared" si="16"/>
        <v>1279.0284103231404</v>
      </c>
      <c r="T186" s="27">
        <f t="shared" si="17"/>
        <v>0.77281239403132052</v>
      </c>
      <c r="U186" s="28">
        <f t="shared" si="18"/>
        <v>0.46803080419780207</v>
      </c>
      <c r="V186" s="23"/>
      <c r="W186" s="43">
        <f t="shared" si="23"/>
        <v>3.0384922500260774</v>
      </c>
    </row>
    <row r="187" spans="1:23">
      <c r="A187" s="29" t="s">
        <v>380</v>
      </c>
      <c r="B187" s="30" t="s">
        <v>381</v>
      </c>
      <c r="C187" s="31">
        <v>362861621</v>
      </c>
      <c r="D187" s="22">
        <v>275.64999999999998</v>
      </c>
      <c r="E187" s="23"/>
      <c r="F187" s="38">
        <v>2096681.21</v>
      </c>
      <c r="G187" s="38">
        <f t="shared" si="19"/>
        <v>7606.3167422456017</v>
      </c>
      <c r="H187" s="23"/>
      <c r="I187" s="32">
        <v>0.40154000000000001</v>
      </c>
      <c r="J187" s="23"/>
      <c r="K187" s="24">
        <v>903131</v>
      </c>
      <c r="L187" s="25">
        <f t="shared" si="20"/>
        <v>3276.3685833484492</v>
      </c>
      <c r="M187" s="27">
        <f t="shared" si="21"/>
        <v>2.4889129842695596</v>
      </c>
      <c r="N187" s="23"/>
      <c r="O187" s="25">
        <v>0</v>
      </c>
      <c r="P187" s="26">
        <f t="shared" si="22"/>
        <v>2.4889129842695596</v>
      </c>
      <c r="Q187" s="23"/>
      <c r="R187" s="25">
        <v>723966</v>
      </c>
      <c r="S187" s="25">
        <f t="shared" si="16"/>
        <v>2626.3957917649195</v>
      </c>
      <c r="T187" s="27">
        <f t="shared" si="17"/>
        <v>1.9951572668524233</v>
      </c>
      <c r="U187" s="28">
        <f t="shared" si="18"/>
        <v>0.80161792696740564</v>
      </c>
      <c r="V187" s="23"/>
      <c r="W187" s="43">
        <f t="shared" si="23"/>
        <v>1.9951572668524233</v>
      </c>
    </row>
    <row r="188" spans="1:23">
      <c r="A188" s="29" t="s">
        <v>382</v>
      </c>
      <c r="B188" s="30" t="s">
        <v>383</v>
      </c>
      <c r="C188" s="31">
        <v>812217486</v>
      </c>
      <c r="D188" s="22">
        <v>589.20000000000005</v>
      </c>
      <c r="E188" s="23"/>
      <c r="F188" s="38">
        <v>5625671.2000000002</v>
      </c>
      <c r="G188" s="38">
        <f t="shared" si="19"/>
        <v>9547.9823489477258</v>
      </c>
      <c r="H188" s="23"/>
      <c r="I188" s="32">
        <v>0.30644000000000005</v>
      </c>
      <c r="J188" s="23"/>
      <c r="K188" s="24">
        <v>1849307</v>
      </c>
      <c r="L188" s="25">
        <f t="shared" si="20"/>
        <v>3138.6744738628645</v>
      </c>
      <c r="M188" s="27">
        <f t="shared" si="21"/>
        <v>2.2768618404258292</v>
      </c>
      <c r="N188" s="23"/>
      <c r="O188" s="25">
        <v>0</v>
      </c>
      <c r="P188" s="26">
        <f t="shared" si="22"/>
        <v>2.2768618404258292</v>
      </c>
      <c r="Q188" s="23"/>
      <c r="R188" s="25">
        <v>1497371</v>
      </c>
      <c r="S188" s="25">
        <f t="shared" si="16"/>
        <v>2541.3628649015614</v>
      </c>
      <c r="T188" s="27">
        <f t="shared" si="17"/>
        <v>1.8435591769566999</v>
      </c>
      <c r="U188" s="28">
        <f t="shared" si="18"/>
        <v>0.80969303636443268</v>
      </c>
      <c r="V188" s="23"/>
      <c r="W188" s="43">
        <f t="shared" si="23"/>
        <v>1.8435591769566999</v>
      </c>
    </row>
    <row r="189" spans="1:23">
      <c r="A189" s="29" t="s">
        <v>384</v>
      </c>
      <c r="B189" s="30" t="s">
        <v>385</v>
      </c>
      <c r="C189" s="31">
        <v>1316525490</v>
      </c>
      <c r="D189" s="22">
        <v>2214.0100000000002</v>
      </c>
      <c r="E189" s="23"/>
      <c r="F189" s="38">
        <v>16035350.15</v>
      </c>
      <c r="G189" s="38">
        <f t="shared" si="19"/>
        <v>7242.6728650728764</v>
      </c>
      <c r="H189" s="23"/>
      <c r="I189" s="32">
        <v>0.31424000000000002</v>
      </c>
      <c r="J189" s="23"/>
      <c r="K189" s="24">
        <v>5405417</v>
      </c>
      <c r="L189" s="25">
        <f t="shared" si="20"/>
        <v>2441.4600656726934</v>
      </c>
      <c r="M189" s="27">
        <f t="shared" si="21"/>
        <v>4.1058202374797927</v>
      </c>
      <c r="N189" s="23"/>
      <c r="O189" s="25">
        <v>972802</v>
      </c>
      <c r="P189" s="26">
        <f t="shared" si="22"/>
        <v>3.3669040468027704</v>
      </c>
      <c r="Q189" s="23"/>
      <c r="R189" s="25">
        <v>3762000</v>
      </c>
      <c r="S189" s="25">
        <f t="shared" si="16"/>
        <v>2138.5639631257309</v>
      </c>
      <c r="T189" s="27">
        <f t="shared" si="17"/>
        <v>2.857521581295019</v>
      </c>
      <c r="U189" s="28">
        <f t="shared" si="18"/>
        <v>0.87593649111622651</v>
      </c>
      <c r="V189" s="23"/>
      <c r="W189" s="43">
        <f t="shared" si="23"/>
        <v>3.5964377719720413</v>
      </c>
    </row>
    <row r="190" spans="1:23">
      <c r="A190" s="29" t="s">
        <v>386</v>
      </c>
      <c r="B190" s="30" t="s">
        <v>387</v>
      </c>
      <c r="C190" s="31">
        <v>964936273</v>
      </c>
      <c r="D190" s="22">
        <v>3432.79</v>
      </c>
      <c r="E190" s="23"/>
      <c r="F190" s="38">
        <v>29490521.989999998</v>
      </c>
      <c r="G190" s="38">
        <f t="shared" si="19"/>
        <v>8590.8319442785596</v>
      </c>
      <c r="H190" s="23"/>
      <c r="I190" s="32">
        <v>0.30644000000000005</v>
      </c>
      <c r="J190" s="23"/>
      <c r="K190" s="24">
        <v>9694317</v>
      </c>
      <c r="L190" s="25">
        <f t="shared" si="20"/>
        <v>2824.034386024196</v>
      </c>
      <c r="M190" s="27">
        <f t="shared" si="21"/>
        <v>10.046587812333177</v>
      </c>
      <c r="N190" s="23"/>
      <c r="O190" s="25">
        <v>3620792</v>
      </c>
      <c r="P190" s="26">
        <f t="shared" si="22"/>
        <v>6.2942239502690978</v>
      </c>
      <c r="Q190" s="23"/>
      <c r="R190" s="25">
        <v>2350000</v>
      </c>
      <c r="S190" s="25">
        <f t="shared" si="16"/>
        <v>1739.3408859848694</v>
      </c>
      <c r="T190" s="27">
        <f t="shared" si="17"/>
        <v>2.4353939900029027</v>
      </c>
      <c r="U190" s="28">
        <f t="shared" si="18"/>
        <v>0.61590641197311791</v>
      </c>
      <c r="V190" s="23"/>
      <c r="W190" s="43">
        <f t="shared" si="23"/>
        <v>6.1877578520669836</v>
      </c>
    </row>
    <row r="191" spans="1:23">
      <c r="A191" s="29" t="s">
        <v>388</v>
      </c>
      <c r="B191" s="30" t="s">
        <v>389</v>
      </c>
      <c r="C191" s="31">
        <v>48179849</v>
      </c>
      <c r="D191" s="22">
        <v>41.33</v>
      </c>
      <c r="E191" s="23"/>
      <c r="F191" s="38">
        <v>511462.83</v>
      </c>
      <c r="G191" s="38">
        <f t="shared" si="19"/>
        <v>12375.098717638521</v>
      </c>
      <c r="H191" s="23"/>
      <c r="I191" s="32">
        <v>0.40373999999999999</v>
      </c>
      <c r="J191" s="23"/>
      <c r="K191" s="24">
        <v>221516</v>
      </c>
      <c r="L191" s="25">
        <f t="shared" si="20"/>
        <v>5359.6902976046458</v>
      </c>
      <c r="M191" s="27">
        <f t="shared" si="21"/>
        <v>4.5976897935068246</v>
      </c>
      <c r="N191" s="23"/>
      <c r="O191" s="25">
        <v>45098</v>
      </c>
      <c r="P191" s="26">
        <f t="shared" si="22"/>
        <v>3.6616553115390627</v>
      </c>
      <c r="Q191" s="23"/>
      <c r="R191" s="25">
        <v>91646</v>
      </c>
      <c r="S191" s="25">
        <f t="shared" si="16"/>
        <v>3308.5894023711589</v>
      </c>
      <c r="T191" s="27">
        <f t="shared" si="17"/>
        <v>1.9021645335584176</v>
      </c>
      <c r="U191" s="28">
        <f t="shared" si="18"/>
        <v>0.61730981057801693</v>
      </c>
      <c r="V191" s="23"/>
      <c r="W191" s="43">
        <f t="shared" si="23"/>
        <v>2.8381990155261798</v>
      </c>
    </row>
    <row r="192" spans="1:23">
      <c r="A192" s="29" t="s">
        <v>390</v>
      </c>
      <c r="B192" s="30" t="s">
        <v>391</v>
      </c>
      <c r="C192" s="31">
        <v>103024759</v>
      </c>
      <c r="D192" s="22">
        <v>193.95</v>
      </c>
      <c r="E192" s="23"/>
      <c r="F192" s="38">
        <v>1954922.09</v>
      </c>
      <c r="G192" s="38">
        <f t="shared" si="19"/>
        <v>10079.515803042023</v>
      </c>
      <c r="H192" s="23"/>
      <c r="I192" s="32">
        <v>0.34914000000000001</v>
      </c>
      <c r="J192" s="23"/>
      <c r="K192" s="24">
        <v>732181</v>
      </c>
      <c r="L192" s="25">
        <f t="shared" si="20"/>
        <v>3775.1018303686519</v>
      </c>
      <c r="M192" s="27">
        <f t="shared" si="21"/>
        <v>7.1068450643014849</v>
      </c>
      <c r="N192" s="23"/>
      <c r="O192" s="25">
        <v>190380</v>
      </c>
      <c r="P192" s="26">
        <f t="shared" si="22"/>
        <v>5.258939746706905</v>
      </c>
      <c r="Q192" s="23"/>
      <c r="R192" s="25">
        <v>330000</v>
      </c>
      <c r="S192" s="25">
        <f t="shared" si="16"/>
        <v>2683.062645011601</v>
      </c>
      <c r="T192" s="27">
        <f t="shared" si="17"/>
        <v>3.2031135350678182</v>
      </c>
      <c r="U192" s="28">
        <f t="shared" si="18"/>
        <v>0.71072589974336942</v>
      </c>
      <c r="V192" s="23"/>
      <c r="W192" s="43">
        <f t="shared" si="23"/>
        <v>5.0510188526623976</v>
      </c>
    </row>
    <row r="193" spans="1:23">
      <c r="A193" s="29" t="s">
        <v>392</v>
      </c>
      <c r="B193" s="30" t="s">
        <v>393</v>
      </c>
      <c r="C193" s="31">
        <v>4293375173</v>
      </c>
      <c r="D193" s="22">
        <v>13606.7</v>
      </c>
      <c r="E193" s="23"/>
      <c r="F193" s="38">
        <v>108466469.65000001</v>
      </c>
      <c r="G193" s="38">
        <f t="shared" si="19"/>
        <v>7971.548549611588</v>
      </c>
      <c r="H193" s="23"/>
      <c r="I193" s="32">
        <v>0.30644000000000005</v>
      </c>
      <c r="J193" s="23"/>
      <c r="K193" s="24">
        <v>35655808</v>
      </c>
      <c r="L193" s="25">
        <f t="shared" si="20"/>
        <v>2620.4596265075293</v>
      </c>
      <c r="M193" s="27">
        <f t="shared" si="21"/>
        <v>8.3048432907123448</v>
      </c>
      <c r="N193" s="23"/>
      <c r="O193" s="25">
        <v>12447023</v>
      </c>
      <c r="P193" s="26">
        <f t="shared" si="22"/>
        <v>5.4057202235561537</v>
      </c>
      <c r="Q193" s="23"/>
      <c r="R193" s="25">
        <v>18450000</v>
      </c>
      <c r="S193" s="25">
        <f t="shared" si="16"/>
        <v>2270.7212623192986</v>
      </c>
      <c r="T193" s="27">
        <f t="shared" si="17"/>
        <v>4.2973183699453052</v>
      </c>
      <c r="U193" s="28">
        <f t="shared" si="18"/>
        <v>0.86653548841187389</v>
      </c>
      <c r="V193" s="23"/>
      <c r="W193" s="43">
        <f t="shared" si="23"/>
        <v>7.1964414371014955</v>
      </c>
    </row>
    <row r="194" spans="1:23">
      <c r="A194" s="29" t="s">
        <v>394</v>
      </c>
      <c r="B194" s="30" t="s">
        <v>395</v>
      </c>
      <c r="C194" s="31">
        <v>237403604</v>
      </c>
      <c r="D194" s="22">
        <v>289.82000000000005</v>
      </c>
      <c r="E194" s="23"/>
      <c r="F194" s="38">
        <v>2963009.3</v>
      </c>
      <c r="G194" s="38">
        <f t="shared" si="19"/>
        <v>10223.61914291629</v>
      </c>
      <c r="H194" s="23"/>
      <c r="I194" s="32">
        <v>0.34143999999999997</v>
      </c>
      <c r="J194" s="23"/>
      <c r="K194" s="24">
        <v>1085267</v>
      </c>
      <c r="L194" s="25">
        <f t="shared" si="20"/>
        <v>3744.624249534193</v>
      </c>
      <c r="M194" s="27">
        <f t="shared" si="21"/>
        <v>4.5714006936474307</v>
      </c>
      <c r="N194" s="23"/>
      <c r="O194" s="25">
        <v>185384</v>
      </c>
      <c r="P194" s="26">
        <f t="shared" si="22"/>
        <v>3.7905195407227263</v>
      </c>
      <c r="Q194" s="23"/>
      <c r="R194" s="25">
        <v>455000</v>
      </c>
      <c r="S194" s="25">
        <f t="shared" si="16"/>
        <v>2209.5921606514385</v>
      </c>
      <c r="T194" s="27">
        <f t="shared" si="17"/>
        <v>1.9165673660118487</v>
      </c>
      <c r="U194" s="28">
        <f t="shared" si="18"/>
        <v>0.5900704619231949</v>
      </c>
      <c r="V194" s="23"/>
      <c r="W194" s="43">
        <f t="shared" si="23"/>
        <v>2.6974485189365534</v>
      </c>
    </row>
    <row r="195" spans="1:23">
      <c r="A195" s="29" t="s">
        <v>396</v>
      </c>
      <c r="B195" s="30" t="s">
        <v>397</v>
      </c>
      <c r="C195" s="31">
        <v>364847941</v>
      </c>
      <c r="D195" s="22">
        <v>126.94</v>
      </c>
      <c r="E195" s="23"/>
      <c r="F195" s="38">
        <v>1141809.94</v>
      </c>
      <c r="G195" s="38">
        <f t="shared" si="19"/>
        <v>8994.8789979517878</v>
      </c>
      <c r="H195" s="23"/>
      <c r="I195" s="32">
        <v>0.30644000000000005</v>
      </c>
      <c r="J195" s="23"/>
      <c r="K195" s="24">
        <v>375343</v>
      </c>
      <c r="L195" s="25">
        <f t="shared" si="20"/>
        <v>2956.8536316369941</v>
      </c>
      <c r="M195" s="27">
        <f t="shared" si="21"/>
        <v>1.0287655700378477</v>
      </c>
      <c r="N195" s="23"/>
      <c r="O195" s="25">
        <v>0</v>
      </c>
      <c r="P195" s="26">
        <f t="shared" si="22"/>
        <v>1.0287655700378477</v>
      </c>
      <c r="Q195" s="23"/>
      <c r="R195" s="25">
        <v>137978</v>
      </c>
      <c r="S195" s="25">
        <f t="shared" si="16"/>
        <v>1086.9544666771703</v>
      </c>
      <c r="T195" s="27">
        <f t="shared" si="17"/>
        <v>0.37817946737432728</v>
      </c>
      <c r="U195" s="28">
        <f t="shared" si="18"/>
        <v>0.36760509720442369</v>
      </c>
      <c r="V195" s="23"/>
      <c r="W195" s="43">
        <f t="shared" si="23"/>
        <v>0.37817946737432728</v>
      </c>
    </row>
    <row r="196" spans="1:23">
      <c r="A196" s="29" t="s">
        <v>398</v>
      </c>
      <c r="B196" s="30" t="s">
        <v>399</v>
      </c>
      <c r="C196" s="31">
        <v>213485655</v>
      </c>
      <c r="D196" s="22">
        <v>294.07</v>
      </c>
      <c r="E196" s="23"/>
      <c r="F196" s="38">
        <v>2937729.34</v>
      </c>
      <c r="G196" s="38">
        <f t="shared" si="19"/>
        <v>9989.8981194953576</v>
      </c>
      <c r="H196" s="23"/>
      <c r="I196" s="32">
        <v>0.30644000000000005</v>
      </c>
      <c r="J196" s="23"/>
      <c r="K196" s="24">
        <v>965710</v>
      </c>
      <c r="L196" s="25">
        <f t="shared" si="20"/>
        <v>3283.9459992518787</v>
      </c>
      <c r="M196" s="27">
        <f t="shared" si="21"/>
        <v>4.523535785109309</v>
      </c>
      <c r="N196" s="23"/>
      <c r="O196" s="25">
        <v>212247</v>
      </c>
      <c r="P196" s="26">
        <f t="shared" si="22"/>
        <v>3.5293378377109224</v>
      </c>
      <c r="Q196" s="23"/>
      <c r="R196" s="25">
        <v>400000</v>
      </c>
      <c r="S196" s="25">
        <f t="shared" si="16"/>
        <v>2081.9770802870066</v>
      </c>
      <c r="T196" s="27">
        <f t="shared" si="17"/>
        <v>1.8736621905579558</v>
      </c>
      <c r="U196" s="28">
        <f t="shared" si="18"/>
        <v>0.63398639343074004</v>
      </c>
      <c r="V196" s="23"/>
      <c r="W196" s="43">
        <f t="shared" si="23"/>
        <v>2.8678601379563418</v>
      </c>
    </row>
    <row r="197" spans="1:23">
      <c r="A197" s="29" t="s">
        <v>400</v>
      </c>
      <c r="B197" s="30" t="s">
        <v>401</v>
      </c>
      <c r="C197" s="31">
        <v>12484637191</v>
      </c>
      <c r="D197" s="22">
        <v>8928.56</v>
      </c>
      <c r="E197" s="23"/>
      <c r="F197" s="38">
        <v>63227866.030000001</v>
      </c>
      <c r="G197" s="38">
        <f t="shared" si="19"/>
        <v>7081.5300597184769</v>
      </c>
      <c r="H197" s="23"/>
      <c r="I197" s="32">
        <v>0.31554000000000004</v>
      </c>
      <c r="J197" s="23"/>
      <c r="K197" s="24">
        <v>21401897</v>
      </c>
      <c r="L197" s="25">
        <f t="shared" si="20"/>
        <v>2397.0155321798811</v>
      </c>
      <c r="M197" s="27">
        <f t="shared" si="21"/>
        <v>1.7142586262281074</v>
      </c>
      <c r="N197" s="23"/>
      <c r="O197" s="25">
        <v>0</v>
      </c>
      <c r="P197" s="26">
        <f t="shared" si="22"/>
        <v>1.7142586262281074</v>
      </c>
      <c r="Q197" s="23"/>
      <c r="R197" s="25">
        <v>17162841</v>
      </c>
      <c r="S197" s="25">
        <f t="shared" si="16"/>
        <v>1922.2406524680353</v>
      </c>
      <c r="T197" s="27">
        <f t="shared" si="17"/>
        <v>1.3747168409805655</v>
      </c>
      <c r="U197" s="28">
        <f t="shared" si="18"/>
        <v>0.801930828841948</v>
      </c>
      <c r="V197" s="23"/>
      <c r="W197" s="43">
        <f t="shared" si="23"/>
        <v>1.3747168409805655</v>
      </c>
    </row>
    <row r="198" spans="1:23">
      <c r="A198" s="29" t="s">
        <v>402</v>
      </c>
      <c r="B198" s="30" t="s">
        <v>403</v>
      </c>
      <c r="C198" s="31">
        <v>1597567789</v>
      </c>
      <c r="D198" s="22">
        <v>1065.8599999999999</v>
      </c>
      <c r="E198" s="23"/>
      <c r="F198" s="38">
        <v>5964733.7599999998</v>
      </c>
      <c r="G198" s="38">
        <f t="shared" si="19"/>
        <v>5596.1700035651966</v>
      </c>
      <c r="H198" s="23"/>
      <c r="I198" s="32">
        <v>0.30644000000000005</v>
      </c>
      <c r="J198" s="23"/>
      <c r="K198" s="24">
        <v>1960766</v>
      </c>
      <c r="L198" s="25">
        <f t="shared" si="20"/>
        <v>1839.6093295554765</v>
      </c>
      <c r="M198" s="27">
        <f t="shared" si="21"/>
        <v>1.2273444754587501</v>
      </c>
      <c r="N198" s="23"/>
      <c r="O198" s="25">
        <v>0</v>
      </c>
      <c r="P198" s="26">
        <f t="shared" si="22"/>
        <v>1.2273444754587501</v>
      </c>
      <c r="Q198" s="23"/>
      <c r="R198" s="25">
        <v>1850000</v>
      </c>
      <c r="S198" s="25">
        <f t="shared" si="16"/>
        <v>1735.6876137579045</v>
      </c>
      <c r="T198" s="27">
        <f t="shared" si="17"/>
        <v>1.1580103284117982</v>
      </c>
      <c r="U198" s="28">
        <f t="shared" si="18"/>
        <v>0.94350881237230755</v>
      </c>
      <c r="V198" s="23"/>
      <c r="W198" s="43">
        <f t="shared" si="23"/>
        <v>1.1580103284117982</v>
      </c>
    </row>
    <row r="199" spans="1:23">
      <c r="A199" s="29" t="s">
        <v>404</v>
      </c>
      <c r="B199" s="30" t="s">
        <v>405</v>
      </c>
      <c r="C199" s="31">
        <v>223225090</v>
      </c>
      <c r="D199" s="22">
        <v>320.04999999999995</v>
      </c>
      <c r="E199" s="23"/>
      <c r="F199" s="38">
        <v>3207755.8</v>
      </c>
      <c r="G199" s="38">
        <f t="shared" si="19"/>
        <v>10022.670832682394</v>
      </c>
      <c r="H199" s="23"/>
      <c r="I199" s="32">
        <v>0.30644000000000005</v>
      </c>
      <c r="J199" s="23"/>
      <c r="K199" s="24">
        <v>1054474</v>
      </c>
      <c r="L199" s="25">
        <f t="shared" si="20"/>
        <v>3294.7164505546011</v>
      </c>
      <c r="M199" s="27">
        <f t="shared" si="21"/>
        <v>4.7238148722439757</v>
      </c>
      <c r="N199" s="23"/>
      <c r="O199" s="25">
        <v>243952</v>
      </c>
      <c r="P199" s="26">
        <f t="shared" si="22"/>
        <v>3.6309628097809257</v>
      </c>
      <c r="Q199" s="23"/>
      <c r="R199" s="25">
        <v>593579</v>
      </c>
      <c r="S199" s="25">
        <f t="shared" si="16"/>
        <v>2616.8754882049684</v>
      </c>
      <c r="T199" s="27">
        <f t="shared" si="17"/>
        <v>2.6591052107986606</v>
      </c>
      <c r="U199" s="28">
        <f t="shared" si="18"/>
        <v>0.79426424928447736</v>
      </c>
      <c r="V199" s="23"/>
      <c r="W199" s="43">
        <f t="shared" si="23"/>
        <v>3.7519572732617106</v>
      </c>
    </row>
    <row r="200" spans="1:23">
      <c r="A200" s="29" t="s">
        <v>406</v>
      </c>
      <c r="B200" s="30" t="s">
        <v>407</v>
      </c>
      <c r="C200" s="31">
        <v>3599855180</v>
      </c>
      <c r="D200" s="22">
        <v>3921.79</v>
      </c>
      <c r="E200" s="23"/>
      <c r="F200" s="38">
        <v>31146016.82</v>
      </c>
      <c r="G200" s="38">
        <f t="shared" si="19"/>
        <v>7941.7859752816958</v>
      </c>
      <c r="H200" s="23"/>
      <c r="I200" s="32">
        <v>0.30644000000000005</v>
      </c>
      <c r="J200" s="23"/>
      <c r="K200" s="24">
        <v>10238523</v>
      </c>
      <c r="L200" s="25">
        <f t="shared" si="20"/>
        <v>2610.6759923402324</v>
      </c>
      <c r="M200" s="27">
        <f t="shared" si="21"/>
        <v>2.8441485804437279</v>
      </c>
      <c r="N200" s="23"/>
      <c r="O200" s="25">
        <v>496737</v>
      </c>
      <c r="P200" s="26">
        <f t="shared" si="22"/>
        <v>2.7061605294910782</v>
      </c>
      <c r="Q200" s="23"/>
      <c r="R200" s="25">
        <v>7439312</v>
      </c>
      <c r="S200" s="25">
        <f t="shared" ref="S200:S263" si="24">(O200+R200)/D200</f>
        <v>2023.5782640069967</v>
      </c>
      <c r="T200" s="27">
        <f t="shared" ref="T200:T263" si="25">R200/C200*1000</f>
        <v>2.0665586886192457</v>
      </c>
      <c r="U200" s="28">
        <f t="shared" ref="U200:U263" si="26">(O200+R200)/K200</f>
        <v>0.77511658664047534</v>
      </c>
      <c r="V200" s="23"/>
      <c r="W200" s="43">
        <f t="shared" si="23"/>
        <v>2.2045467395718958</v>
      </c>
    </row>
    <row r="201" spans="1:23">
      <c r="A201" s="29" t="s">
        <v>408</v>
      </c>
      <c r="B201" s="30" t="s">
        <v>409</v>
      </c>
      <c r="C201" s="31">
        <v>2618114713</v>
      </c>
      <c r="D201" s="22">
        <v>1344.28</v>
      </c>
      <c r="E201" s="23"/>
      <c r="F201" s="38">
        <v>10279140</v>
      </c>
      <c r="G201" s="38">
        <f t="shared" ref="G201:G264" si="27">F201/D201</f>
        <v>7646.5766060642127</v>
      </c>
      <c r="H201" s="23"/>
      <c r="I201" s="32">
        <v>0.30644000000000005</v>
      </c>
      <c r="J201" s="23"/>
      <c r="K201" s="24">
        <v>3379026</v>
      </c>
      <c r="L201" s="25">
        <f t="shared" ref="L201:L264" si="28">K201/D201</f>
        <v>2513.6325765465526</v>
      </c>
      <c r="M201" s="27">
        <f t="shared" ref="M201:M264" si="29">K201/C201*1000</f>
        <v>1.2906332878470785</v>
      </c>
      <c r="N201" s="23"/>
      <c r="O201" s="25">
        <v>0</v>
      </c>
      <c r="P201" s="26">
        <f t="shared" ref="P201:P264" si="30">(K201-O201)/C201*1000</f>
        <v>1.2906332878470785</v>
      </c>
      <c r="Q201" s="23"/>
      <c r="R201" s="25">
        <v>2954172</v>
      </c>
      <c r="S201" s="25">
        <f t="shared" si="24"/>
        <v>2197.5868122712532</v>
      </c>
      <c r="T201" s="27">
        <f t="shared" si="25"/>
        <v>1.128358503671111</v>
      </c>
      <c r="U201" s="28">
        <f t="shared" si="26"/>
        <v>0.87426731845212202</v>
      </c>
      <c r="V201" s="23"/>
      <c r="W201" s="43">
        <f t="shared" ref="W201:W264" si="31">(R201+O201)/C201*1000</f>
        <v>1.128358503671111</v>
      </c>
    </row>
    <row r="202" spans="1:23">
      <c r="A202" s="29" t="s">
        <v>410</v>
      </c>
      <c r="B202" s="30" t="s">
        <v>411</v>
      </c>
      <c r="C202" s="31">
        <v>273216012</v>
      </c>
      <c r="D202" s="22">
        <v>227.05</v>
      </c>
      <c r="E202" s="23"/>
      <c r="F202" s="38">
        <v>2819164.91</v>
      </c>
      <c r="G202" s="38">
        <f t="shared" si="27"/>
        <v>12416.493767892534</v>
      </c>
      <c r="H202" s="23"/>
      <c r="I202" s="32">
        <v>0.30644000000000005</v>
      </c>
      <c r="J202" s="23"/>
      <c r="K202" s="24">
        <v>926734</v>
      </c>
      <c r="L202" s="25">
        <f t="shared" si="28"/>
        <v>4081.6295970050646</v>
      </c>
      <c r="M202" s="27">
        <f t="shared" si="29"/>
        <v>3.3919461499203791</v>
      </c>
      <c r="N202" s="23"/>
      <c r="O202" s="25">
        <v>116115</v>
      </c>
      <c r="P202" s="26">
        <f t="shared" si="30"/>
        <v>2.9669527567805947</v>
      </c>
      <c r="Q202" s="23"/>
      <c r="R202" s="25">
        <v>585000</v>
      </c>
      <c r="S202" s="25">
        <f t="shared" si="24"/>
        <v>3087.9321735300591</v>
      </c>
      <c r="T202" s="27">
        <f t="shared" si="25"/>
        <v>2.1411629417971301</v>
      </c>
      <c r="U202" s="28">
        <f t="shared" si="26"/>
        <v>0.75654394896485944</v>
      </c>
      <c r="V202" s="23"/>
      <c r="W202" s="43">
        <f t="shared" si="31"/>
        <v>2.5661563349369141</v>
      </c>
    </row>
    <row r="203" spans="1:23">
      <c r="A203" s="29" t="s">
        <v>412</v>
      </c>
      <c r="B203" s="30" t="s">
        <v>413</v>
      </c>
      <c r="C203" s="31">
        <v>1066121439</v>
      </c>
      <c r="D203" s="22">
        <v>2766.87</v>
      </c>
      <c r="E203" s="23"/>
      <c r="F203" s="38">
        <v>22926428.300000001</v>
      </c>
      <c r="G203" s="38">
        <f t="shared" si="27"/>
        <v>8286.0518564298291</v>
      </c>
      <c r="H203" s="23"/>
      <c r="I203" s="32">
        <v>0.30644000000000005</v>
      </c>
      <c r="J203" s="23"/>
      <c r="K203" s="24">
        <v>7536526</v>
      </c>
      <c r="L203" s="25">
        <f t="shared" si="28"/>
        <v>2723.8453559437198</v>
      </c>
      <c r="M203" s="27">
        <f t="shared" si="29"/>
        <v>7.0691065054175315</v>
      </c>
      <c r="N203" s="23"/>
      <c r="O203" s="25">
        <v>2393705</v>
      </c>
      <c r="P203" s="26">
        <f t="shared" si="30"/>
        <v>4.8238604082700567</v>
      </c>
      <c r="Q203" s="23"/>
      <c r="R203" s="25">
        <v>3368291</v>
      </c>
      <c r="S203" s="25">
        <f t="shared" si="24"/>
        <v>2082.496105707894</v>
      </c>
      <c r="T203" s="27">
        <f t="shared" si="25"/>
        <v>3.1593877365034397</v>
      </c>
      <c r="U203" s="28">
        <f t="shared" si="26"/>
        <v>0.76454270840437621</v>
      </c>
      <c r="V203" s="23"/>
      <c r="W203" s="43">
        <f t="shared" si="31"/>
        <v>5.404633833650915</v>
      </c>
    </row>
    <row r="204" spans="1:23">
      <c r="A204" s="29" t="s">
        <v>414</v>
      </c>
      <c r="B204" s="30" t="s">
        <v>415</v>
      </c>
      <c r="C204" s="31">
        <v>1696891967</v>
      </c>
      <c r="D204" s="22">
        <v>2249.58</v>
      </c>
      <c r="E204" s="23"/>
      <c r="F204" s="38">
        <v>15762304.77</v>
      </c>
      <c r="G204" s="38">
        <f t="shared" si="27"/>
        <v>7006.7767183207534</v>
      </c>
      <c r="H204" s="23"/>
      <c r="I204" s="32">
        <v>0.33914</v>
      </c>
      <c r="J204" s="23"/>
      <c r="K204" s="24">
        <v>5734401</v>
      </c>
      <c r="L204" s="25">
        <f t="shared" si="28"/>
        <v>2549.0984983863655</v>
      </c>
      <c r="M204" s="27">
        <f t="shared" si="29"/>
        <v>3.3793553812020609</v>
      </c>
      <c r="N204" s="23"/>
      <c r="O204" s="25">
        <v>434336</v>
      </c>
      <c r="P204" s="26">
        <f t="shared" si="30"/>
        <v>3.1233956569257542</v>
      </c>
      <c r="Q204" s="23"/>
      <c r="R204" s="25">
        <v>4200000</v>
      </c>
      <c r="S204" s="25">
        <f t="shared" si="24"/>
        <v>2060.0894389174869</v>
      </c>
      <c r="T204" s="27">
        <f t="shared" si="25"/>
        <v>2.4751133729658346</v>
      </c>
      <c r="U204" s="28">
        <f t="shared" si="26"/>
        <v>0.80816392156739647</v>
      </c>
      <c r="V204" s="23"/>
      <c r="W204" s="43">
        <f t="shared" si="31"/>
        <v>2.7310730972421413</v>
      </c>
    </row>
    <row r="205" spans="1:23">
      <c r="A205" s="29" t="s">
        <v>416</v>
      </c>
      <c r="B205" s="30" t="s">
        <v>417</v>
      </c>
      <c r="C205" s="31">
        <v>14537068518</v>
      </c>
      <c r="D205" s="22">
        <v>20770.07</v>
      </c>
      <c r="E205" s="23"/>
      <c r="F205" s="38">
        <v>144744167.88</v>
      </c>
      <c r="G205" s="38">
        <f t="shared" si="27"/>
        <v>6968.8820442107317</v>
      </c>
      <c r="H205" s="23"/>
      <c r="I205" s="32">
        <v>0.31513999999999998</v>
      </c>
      <c r="J205" s="23"/>
      <c r="K205" s="24">
        <v>48932108</v>
      </c>
      <c r="L205" s="25">
        <f t="shared" si="28"/>
        <v>2355.8951895684513</v>
      </c>
      <c r="M205" s="27">
        <f t="shared" si="29"/>
        <v>3.3660230698790188</v>
      </c>
      <c r="N205" s="23"/>
      <c r="O205" s="25">
        <v>5305902</v>
      </c>
      <c r="P205" s="26">
        <f t="shared" si="30"/>
        <v>3.0010318755794145</v>
      </c>
      <c r="Q205" s="23"/>
      <c r="R205" s="25">
        <v>42000000</v>
      </c>
      <c r="S205" s="25">
        <f t="shared" si="24"/>
        <v>2277.5995458850161</v>
      </c>
      <c r="T205" s="27">
        <f t="shared" si="25"/>
        <v>2.8891657178333459</v>
      </c>
      <c r="U205" s="28">
        <f t="shared" si="26"/>
        <v>0.96676607515049218</v>
      </c>
      <c r="V205" s="23"/>
      <c r="W205" s="43">
        <f t="shared" si="31"/>
        <v>3.2541569121329501</v>
      </c>
    </row>
    <row r="206" spans="1:23" ht="31.2">
      <c r="A206" s="29" t="s">
        <v>418</v>
      </c>
      <c r="B206" s="30" t="s">
        <v>419</v>
      </c>
      <c r="C206" s="31">
        <v>34753464</v>
      </c>
      <c r="D206" s="22">
        <v>38.72</v>
      </c>
      <c r="E206" s="23"/>
      <c r="F206" s="38">
        <v>484956.09</v>
      </c>
      <c r="G206" s="38">
        <f t="shared" si="27"/>
        <v>12524.692407024795</v>
      </c>
      <c r="H206" s="23"/>
      <c r="I206" s="32">
        <v>0.30644000000000005</v>
      </c>
      <c r="J206" s="23"/>
      <c r="K206" s="24">
        <v>159418</v>
      </c>
      <c r="L206" s="25">
        <f t="shared" si="28"/>
        <v>4117.2004132231405</v>
      </c>
      <c r="M206" s="27">
        <f t="shared" si="29"/>
        <v>4.58711108625028</v>
      </c>
      <c r="N206" s="23"/>
      <c r="O206" s="25">
        <v>76488</v>
      </c>
      <c r="P206" s="26">
        <f t="shared" si="30"/>
        <v>2.3862369518042863</v>
      </c>
      <c r="Q206" s="23"/>
      <c r="R206" s="25">
        <v>75000</v>
      </c>
      <c r="S206" s="25">
        <f t="shared" si="24"/>
        <v>3912.3966942148763</v>
      </c>
      <c r="T206" s="27">
        <f t="shared" si="25"/>
        <v>2.1580582585954597</v>
      </c>
      <c r="U206" s="28">
        <f t="shared" si="26"/>
        <v>0.95025655823056365</v>
      </c>
      <c r="V206" s="23"/>
      <c r="W206" s="43">
        <f t="shared" si="31"/>
        <v>4.358932393041453</v>
      </c>
    </row>
    <row r="207" spans="1:23">
      <c r="A207" s="29" t="s">
        <v>420</v>
      </c>
      <c r="B207" s="30" t="s">
        <v>421</v>
      </c>
      <c r="C207" s="31">
        <v>351430117</v>
      </c>
      <c r="D207" s="22">
        <v>273.02000000000004</v>
      </c>
      <c r="E207" s="23"/>
      <c r="F207" s="38">
        <v>2845917.74</v>
      </c>
      <c r="G207" s="38">
        <f t="shared" si="27"/>
        <v>10423.843454691963</v>
      </c>
      <c r="H207" s="23"/>
      <c r="I207" s="32">
        <v>0.30644000000000005</v>
      </c>
      <c r="J207" s="23"/>
      <c r="K207" s="24">
        <v>935529</v>
      </c>
      <c r="L207" s="25">
        <f t="shared" si="28"/>
        <v>3426.5951212365389</v>
      </c>
      <c r="M207" s="27">
        <f t="shared" si="29"/>
        <v>2.6620626825787959</v>
      </c>
      <c r="N207" s="23"/>
      <c r="O207" s="25">
        <v>0</v>
      </c>
      <c r="P207" s="26">
        <f t="shared" si="30"/>
        <v>2.6620626825787959</v>
      </c>
      <c r="Q207" s="23"/>
      <c r="R207" s="25">
        <v>477000</v>
      </c>
      <c r="S207" s="25">
        <f t="shared" si="24"/>
        <v>1747.124752765365</v>
      </c>
      <c r="T207" s="27">
        <f t="shared" si="25"/>
        <v>1.3573111037606376</v>
      </c>
      <c r="U207" s="28">
        <f t="shared" si="26"/>
        <v>0.50987195479776681</v>
      </c>
      <c r="V207" s="23"/>
      <c r="W207" s="43">
        <f t="shared" si="31"/>
        <v>1.3573111037606376</v>
      </c>
    </row>
    <row r="208" spans="1:23">
      <c r="A208" s="29" t="s">
        <v>422</v>
      </c>
      <c r="B208" s="30" t="s">
        <v>423</v>
      </c>
      <c r="C208" s="31">
        <v>494385132</v>
      </c>
      <c r="D208" s="22">
        <v>3336.2000000000003</v>
      </c>
      <c r="E208" s="23"/>
      <c r="F208" s="38">
        <v>21439784.920000002</v>
      </c>
      <c r="G208" s="38">
        <f t="shared" si="27"/>
        <v>6426.4087644625624</v>
      </c>
      <c r="H208" s="23"/>
      <c r="I208" s="32">
        <v>0.30644000000000005</v>
      </c>
      <c r="J208" s="23"/>
      <c r="K208" s="24">
        <v>7047826</v>
      </c>
      <c r="L208" s="25">
        <f t="shared" si="28"/>
        <v>2112.5310233199448</v>
      </c>
      <c r="M208" s="27">
        <f t="shared" si="29"/>
        <v>14.255740198918442</v>
      </c>
      <c r="N208" s="23"/>
      <c r="O208" s="25">
        <v>2910006</v>
      </c>
      <c r="P208" s="26">
        <f t="shared" si="30"/>
        <v>8.369628720954335</v>
      </c>
      <c r="Q208" s="23"/>
      <c r="R208" s="25">
        <v>570000</v>
      </c>
      <c r="S208" s="25">
        <f t="shared" si="24"/>
        <v>1043.1047299322581</v>
      </c>
      <c r="T208" s="27">
        <f t="shared" si="25"/>
        <v>1.1529472937305081</v>
      </c>
      <c r="U208" s="28">
        <f t="shared" si="26"/>
        <v>0.4937701356418277</v>
      </c>
      <c r="V208" s="23"/>
      <c r="W208" s="43">
        <f t="shared" si="31"/>
        <v>7.0390587716946147</v>
      </c>
    </row>
    <row r="209" spans="1:23">
      <c r="A209" s="29" t="s">
        <v>424</v>
      </c>
      <c r="B209" s="30" t="s">
        <v>425</v>
      </c>
      <c r="C209" s="31">
        <v>118495940</v>
      </c>
      <c r="D209" s="22">
        <v>186.16</v>
      </c>
      <c r="E209" s="23"/>
      <c r="F209" s="38">
        <v>2594941.19</v>
      </c>
      <c r="G209" s="38">
        <f t="shared" si="27"/>
        <v>13939.30591963902</v>
      </c>
      <c r="H209" s="23"/>
      <c r="I209" s="32">
        <v>0.30644000000000005</v>
      </c>
      <c r="J209" s="23"/>
      <c r="K209" s="24">
        <v>853026</v>
      </c>
      <c r="L209" s="25">
        <f t="shared" si="28"/>
        <v>4582.2195960464114</v>
      </c>
      <c r="M209" s="27">
        <f t="shared" si="29"/>
        <v>7.1987782872560864</v>
      </c>
      <c r="N209" s="23"/>
      <c r="O209" s="25">
        <v>235479</v>
      </c>
      <c r="P209" s="26">
        <f t="shared" si="30"/>
        <v>5.2115456445174413</v>
      </c>
      <c r="Q209" s="23"/>
      <c r="R209" s="25">
        <v>470000</v>
      </c>
      <c r="S209" s="25">
        <f t="shared" si="24"/>
        <v>3789.6379458530296</v>
      </c>
      <c r="T209" s="27">
        <f t="shared" si="25"/>
        <v>3.9663806202980458</v>
      </c>
      <c r="U209" s="28">
        <f t="shared" si="26"/>
        <v>0.82703106353147504</v>
      </c>
      <c r="V209" s="23"/>
      <c r="W209" s="43">
        <f t="shared" si="31"/>
        <v>5.9536132630366909</v>
      </c>
    </row>
    <row r="210" spans="1:23">
      <c r="A210" s="29" t="s">
        <v>426</v>
      </c>
      <c r="B210" s="30" t="s">
        <v>427</v>
      </c>
      <c r="C210" s="31">
        <v>2171337360</v>
      </c>
      <c r="D210" s="22">
        <v>2419.1800000000003</v>
      </c>
      <c r="E210" s="23"/>
      <c r="F210" s="38">
        <v>21176101.039999999</v>
      </c>
      <c r="G210" s="38">
        <f t="shared" si="27"/>
        <v>8753.4210104250178</v>
      </c>
      <c r="H210" s="23"/>
      <c r="I210" s="32">
        <v>0.33313999999999999</v>
      </c>
      <c r="J210" s="23"/>
      <c r="K210" s="24">
        <v>7567669</v>
      </c>
      <c r="L210" s="25">
        <f t="shared" si="28"/>
        <v>3128.1959176249802</v>
      </c>
      <c r="M210" s="27">
        <f t="shared" si="29"/>
        <v>3.4852571228268281</v>
      </c>
      <c r="N210" s="23"/>
      <c r="O210" s="25">
        <v>723154</v>
      </c>
      <c r="P210" s="26">
        <f t="shared" si="30"/>
        <v>3.1522116857971807</v>
      </c>
      <c r="Q210" s="23"/>
      <c r="R210" s="25">
        <v>4243812</v>
      </c>
      <c r="S210" s="25">
        <f t="shared" si="24"/>
        <v>2053.1609884340974</v>
      </c>
      <c r="T210" s="27">
        <f t="shared" si="25"/>
        <v>1.9544692032563749</v>
      </c>
      <c r="U210" s="28">
        <f t="shared" si="26"/>
        <v>0.65634028126758714</v>
      </c>
      <c r="V210" s="23"/>
      <c r="W210" s="43">
        <f t="shared" si="31"/>
        <v>2.2875146402860218</v>
      </c>
    </row>
    <row r="211" spans="1:23">
      <c r="A211" s="29" t="s">
        <v>428</v>
      </c>
      <c r="B211" s="30" t="s">
        <v>429</v>
      </c>
      <c r="C211" s="31">
        <v>537627542</v>
      </c>
      <c r="D211" s="22">
        <v>878.6400000000001</v>
      </c>
      <c r="E211" s="23"/>
      <c r="F211" s="38">
        <v>6144804.2599999998</v>
      </c>
      <c r="G211" s="38">
        <f t="shared" si="27"/>
        <v>6993.5403123008273</v>
      </c>
      <c r="H211" s="23"/>
      <c r="I211" s="32">
        <v>0.30644000000000005</v>
      </c>
      <c r="J211" s="23"/>
      <c r="K211" s="24">
        <v>2019960</v>
      </c>
      <c r="L211" s="25">
        <f t="shared" si="28"/>
        <v>2298.9620322316305</v>
      </c>
      <c r="M211" s="27">
        <f t="shared" si="29"/>
        <v>3.7571735861701816</v>
      </c>
      <c r="N211" s="23"/>
      <c r="O211" s="25">
        <v>331192</v>
      </c>
      <c r="P211" s="26">
        <f t="shared" si="30"/>
        <v>3.1411485983729603</v>
      </c>
      <c r="Q211" s="23"/>
      <c r="R211" s="25">
        <v>1439136</v>
      </c>
      <c r="S211" s="25">
        <f t="shared" si="24"/>
        <v>2014.8502230720201</v>
      </c>
      <c r="T211" s="27">
        <f t="shared" si="25"/>
        <v>2.6768271481151165</v>
      </c>
      <c r="U211" s="28">
        <f t="shared" si="26"/>
        <v>0.87641735479910499</v>
      </c>
      <c r="V211" s="23"/>
      <c r="W211" s="43">
        <f t="shared" si="31"/>
        <v>3.2928521359123377</v>
      </c>
    </row>
    <row r="212" spans="1:23">
      <c r="A212" s="29" t="s">
        <v>430</v>
      </c>
      <c r="B212" s="30" t="s">
        <v>431</v>
      </c>
      <c r="C212" s="31">
        <v>254720848</v>
      </c>
      <c r="D212" s="22">
        <v>676</v>
      </c>
      <c r="E212" s="23"/>
      <c r="F212" s="38">
        <v>5825348.8399999999</v>
      </c>
      <c r="G212" s="38">
        <f t="shared" si="27"/>
        <v>8617.3799408284031</v>
      </c>
      <c r="H212" s="23"/>
      <c r="I212" s="32">
        <v>0.30644000000000005</v>
      </c>
      <c r="J212" s="23"/>
      <c r="K212" s="24">
        <v>1914947</v>
      </c>
      <c r="L212" s="25">
        <f t="shared" si="28"/>
        <v>2832.7618343195268</v>
      </c>
      <c r="M212" s="27">
        <f t="shared" si="29"/>
        <v>7.517825945679955</v>
      </c>
      <c r="N212" s="23"/>
      <c r="O212" s="25">
        <v>633731</v>
      </c>
      <c r="P212" s="26">
        <f t="shared" si="30"/>
        <v>5.0298827522747569</v>
      </c>
      <c r="Q212" s="23"/>
      <c r="R212" s="25">
        <v>860371</v>
      </c>
      <c r="S212" s="25">
        <f t="shared" si="24"/>
        <v>2210.2100591715975</v>
      </c>
      <c r="T212" s="27">
        <f t="shared" si="25"/>
        <v>3.3777015378026696</v>
      </c>
      <c r="U212" s="28">
        <f t="shared" si="26"/>
        <v>0.78023151554586101</v>
      </c>
      <c r="V212" s="23"/>
      <c r="W212" s="43">
        <f t="shared" si="31"/>
        <v>5.8656447312078672</v>
      </c>
    </row>
    <row r="213" spans="1:23">
      <c r="A213" s="29" t="s">
        <v>432</v>
      </c>
      <c r="B213" s="30" t="s">
        <v>433</v>
      </c>
      <c r="C213" s="31">
        <v>404654285</v>
      </c>
      <c r="D213" s="22">
        <v>649.67999999999995</v>
      </c>
      <c r="E213" s="23"/>
      <c r="F213" s="38">
        <v>5311752.0199999996</v>
      </c>
      <c r="G213" s="38">
        <f t="shared" si="27"/>
        <v>8175.9512683167095</v>
      </c>
      <c r="H213" s="23"/>
      <c r="I213" s="32">
        <v>0.32664000000000004</v>
      </c>
      <c r="J213" s="23"/>
      <c r="K213" s="24">
        <v>1861215</v>
      </c>
      <c r="L213" s="25">
        <f t="shared" si="28"/>
        <v>2864.8180642777984</v>
      </c>
      <c r="M213" s="27">
        <f t="shared" si="29"/>
        <v>4.5995188213563587</v>
      </c>
      <c r="N213" s="23"/>
      <c r="O213" s="25">
        <v>358851</v>
      </c>
      <c r="P213" s="26">
        <f t="shared" si="30"/>
        <v>3.7127099741449667</v>
      </c>
      <c r="Q213" s="23"/>
      <c r="R213" s="25">
        <v>1050000</v>
      </c>
      <c r="S213" s="25">
        <f t="shared" si="24"/>
        <v>2168.5306612486147</v>
      </c>
      <c r="T213" s="27">
        <f t="shared" si="25"/>
        <v>2.5948075651787552</v>
      </c>
      <c r="U213" s="28">
        <f t="shared" si="26"/>
        <v>0.75695231340817692</v>
      </c>
      <c r="V213" s="23"/>
      <c r="W213" s="43">
        <f t="shared" si="31"/>
        <v>3.4816164123901467</v>
      </c>
    </row>
    <row r="214" spans="1:23">
      <c r="A214" s="29" t="s">
        <v>434</v>
      </c>
      <c r="B214" s="30" t="s">
        <v>435</v>
      </c>
      <c r="C214" s="31">
        <v>19123067735</v>
      </c>
      <c r="D214" s="22">
        <v>13535.579999999998</v>
      </c>
      <c r="E214" s="23"/>
      <c r="F214" s="38">
        <v>102829415.36</v>
      </c>
      <c r="G214" s="38">
        <f t="shared" si="27"/>
        <v>7596.9714899546243</v>
      </c>
      <c r="H214" s="23"/>
      <c r="I214" s="32">
        <v>0.31574000000000002</v>
      </c>
      <c r="J214" s="23"/>
      <c r="K214" s="24">
        <v>34828622</v>
      </c>
      <c r="L214" s="25">
        <f t="shared" si="28"/>
        <v>2573.1163348744572</v>
      </c>
      <c r="M214" s="27">
        <f t="shared" si="29"/>
        <v>1.8212884293797122</v>
      </c>
      <c r="N214" s="23"/>
      <c r="O214" s="25">
        <v>0</v>
      </c>
      <c r="P214" s="26">
        <f t="shared" si="30"/>
        <v>1.8212884293797122</v>
      </c>
      <c r="Q214" s="23"/>
      <c r="R214" s="25">
        <v>29000000</v>
      </c>
      <c r="S214" s="25">
        <f t="shared" si="24"/>
        <v>2142.5014665053145</v>
      </c>
      <c r="T214" s="27">
        <f t="shared" si="25"/>
        <v>1.5164930858307186</v>
      </c>
      <c r="U214" s="28">
        <f t="shared" si="26"/>
        <v>0.83264850386558509</v>
      </c>
      <c r="V214" s="23"/>
      <c r="W214" s="43">
        <f t="shared" si="31"/>
        <v>1.5164930858307186</v>
      </c>
    </row>
    <row r="215" spans="1:23">
      <c r="A215" s="29" t="s">
        <v>436</v>
      </c>
      <c r="B215" s="30" t="s">
        <v>437</v>
      </c>
      <c r="C215" s="31">
        <v>292503063</v>
      </c>
      <c r="D215" s="22">
        <v>381.31</v>
      </c>
      <c r="E215" s="23"/>
      <c r="F215" s="38">
        <v>3587396.89</v>
      </c>
      <c r="G215" s="38">
        <f t="shared" si="27"/>
        <v>9408.0849964595745</v>
      </c>
      <c r="H215" s="23"/>
      <c r="I215" s="32">
        <v>0.30644000000000005</v>
      </c>
      <c r="J215" s="23"/>
      <c r="K215" s="24">
        <v>1179272</v>
      </c>
      <c r="L215" s="25">
        <f t="shared" si="28"/>
        <v>3092.6857412603918</v>
      </c>
      <c r="M215" s="27">
        <f t="shared" si="29"/>
        <v>4.0316569266148159</v>
      </c>
      <c r="N215" s="23"/>
      <c r="O215" s="25">
        <v>213188</v>
      </c>
      <c r="P215" s="26">
        <f t="shared" si="30"/>
        <v>3.3028166956323459</v>
      </c>
      <c r="Q215" s="23"/>
      <c r="R215" s="25">
        <v>399800</v>
      </c>
      <c r="S215" s="25">
        <f t="shared" si="24"/>
        <v>1607.5843801631218</v>
      </c>
      <c r="T215" s="27">
        <f t="shared" si="25"/>
        <v>1.3668232937444487</v>
      </c>
      <c r="U215" s="28">
        <f t="shared" si="26"/>
        <v>0.51980204736481495</v>
      </c>
      <c r="V215" s="23"/>
      <c r="W215" s="43">
        <f t="shared" si="31"/>
        <v>2.0956635247269189</v>
      </c>
    </row>
    <row r="216" spans="1:23">
      <c r="A216" s="29" t="s">
        <v>438</v>
      </c>
      <c r="B216" s="30" t="s">
        <v>439</v>
      </c>
      <c r="C216" s="31">
        <v>5697076828</v>
      </c>
      <c r="D216" s="22">
        <v>10456.519999999999</v>
      </c>
      <c r="E216" s="23"/>
      <c r="F216" s="38">
        <v>72231117.689999998</v>
      </c>
      <c r="G216" s="38">
        <f t="shared" si="27"/>
        <v>6907.7587658226648</v>
      </c>
      <c r="H216" s="23"/>
      <c r="I216" s="32">
        <v>0.30644000000000005</v>
      </c>
      <c r="J216" s="23"/>
      <c r="K216" s="24">
        <v>23744286</v>
      </c>
      <c r="L216" s="25">
        <f t="shared" si="28"/>
        <v>2270.7636957611139</v>
      </c>
      <c r="M216" s="27">
        <f t="shared" si="29"/>
        <v>4.167801614207054</v>
      </c>
      <c r="N216" s="23"/>
      <c r="O216" s="25">
        <v>4705170</v>
      </c>
      <c r="P216" s="26">
        <f t="shared" si="30"/>
        <v>3.341909645035245</v>
      </c>
      <c r="Q216" s="23"/>
      <c r="R216" s="25">
        <v>17318000</v>
      </c>
      <c r="S216" s="25">
        <f t="shared" si="24"/>
        <v>2106.166296243875</v>
      </c>
      <c r="T216" s="27">
        <f t="shared" si="25"/>
        <v>3.039804538862013</v>
      </c>
      <c r="U216" s="28">
        <f t="shared" si="26"/>
        <v>0.92751451865092938</v>
      </c>
      <c r="V216" s="23"/>
      <c r="W216" s="43">
        <f t="shared" si="31"/>
        <v>3.865696508033821</v>
      </c>
    </row>
    <row r="217" spans="1:23">
      <c r="A217" s="29" t="s">
        <v>440</v>
      </c>
      <c r="B217" s="30" t="s">
        <v>441</v>
      </c>
      <c r="C217" s="31">
        <v>2093254102</v>
      </c>
      <c r="D217" s="22">
        <v>2087.2800000000002</v>
      </c>
      <c r="E217" s="23"/>
      <c r="F217" s="38">
        <v>14634383.310000001</v>
      </c>
      <c r="G217" s="38">
        <f t="shared" si="27"/>
        <v>7011.2219299758535</v>
      </c>
      <c r="H217" s="23"/>
      <c r="I217" s="32">
        <v>0.30644000000000005</v>
      </c>
      <c r="J217" s="23"/>
      <c r="K217" s="24">
        <v>4810710</v>
      </c>
      <c r="L217" s="25">
        <f t="shared" si="28"/>
        <v>2304.7746349315853</v>
      </c>
      <c r="M217" s="27">
        <f t="shared" si="29"/>
        <v>2.2981968578987169</v>
      </c>
      <c r="N217" s="23"/>
      <c r="O217" s="25">
        <v>0</v>
      </c>
      <c r="P217" s="26">
        <f t="shared" si="30"/>
        <v>2.2981968578987169</v>
      </c>
      <c r="Q217" s="23"/>
      <c r="R217" s="25">
        <v>3688000</v>
      </c>
      <c r="S217" s="25">
        <f t="shared" si="24"/>
        <v>1766.8927982829327</v>
      </c>
      <c r="T217" s="27">
        <f t="shared" si="25"/>
        <v>1.7618501243954567</v>
      </c>
      <c r="U217" s="28">
        <f t="shared" si="26"/>
        <v>0.76662280619700629</v>
      </c>
      <c r="V217" s="23"/>
      <c r="W217" s="43">
        <f t="shared" si="31"/>
        <v>1.7618501243954567</v>
      </c>
    </row>
    <row r="218" spans="1:23">
      <c r="A218" s="29" t="s">
        <v>442</v>
      </c>
      <c r="B218" s="30" t="s">
        <v>443</v>
      </c>
      <c r="C218" s="31">
        <v>287979944</v>
      </c>
      <c r="D218" s="22">
        <v>330.88</v>
      </c>
      <c r="E218" s="23"/>
      <c r="F218" s="38">
        <v>3265786.62</v>
      </c>
      <c r="G218" s="38">
        <f t="shared" si="27"/>
        <v>9870.0030826885886</v>
      </c>
      <c r="H218" s="23"/>
      <c r="I218" s="32">
        <v>0.34764</v>
      </c>
      <c r="J218" s="23"/>
      <c r="K218" s="24">
        <v>1217887</v>
      </c>
      <c r="L218" s="25">
        <f t="shared" si="28"/>
        <v>3680.7513297872342</v>
      </c>
      <c r="M218" s="27">
        <f t="shared" si="29"/>
        <v>4.2290688132087428</v>
      </c>
      <c r="N218" s="23"/>
      <c r="O218" s="25">
        <v>170766</v>
      </c>
      <c r="P218" s="26">
        <f t="shared" si="30"/>
        <v>3.6360900188243663</v>
      </c>
      <c r="Q218" s="23"/>
      <c r="R218" s="25">
        <v>881000</v>
      </c>
      <c r="S218" s="25">
        <f t="shared" si="24"/>
        <v>3178.693181818182</v>
      </c>
      <c r="T218" s="27">
        <f t="shared" si="25"/>
        <v>3.0592408199093195</v>
      </c>
      <c r="U218" s="28">
        <f t="shared" si="26"/>
        <v>0.86359900384846866</v>
      </c>
      <c r="V218" s="23"/>
      <c r="W218" s="43">
        <f t="shared" si="31"/>
        <v>3.6522196142936951</v>
      </c>
    </row>
    <row r="219" spans="1:23">
      <c r="A219" s="29" t="s">
        <v>444</v>
      </c>
      <c r="B219" s="30" t="s">
        <v>445</v>
      </c>
      <c r="C219" s="31">
        <v>939121882</v>
      </c>
      <c r="D219" s="22">
        <v>1610.48</v>
      </c>
      <c r="E219" s="23"/>
      <c r="F219" s="38">
        <v>13105516.59</v>
      </c>
      <c r="G219" s="38">
        <f t="shared" si="27"/>
        <v>8137.6462855794543</v>
      </c>
      <c r="H219" s="23"/>
      <c r="I219" s="32">
        <v>0.30644000000000005</v>
      </c>
      <c r="J219" s="23"/>
      <c r="K219" s="24">
        <v>4308131</v>
      </c>
      <c r="L219" s="25">
        <f t="shared" si="28"/>
        <v>2675.0602304902886</v>
      </c>
      <c r="M219" s="27">
        <f t="shared" si="29"/>
        <v>4.5874034910412194</v>
      </c>
      <c r="N219" s="23"/>
      <c r="O219" s="25">
        <v>966542</v>
      </c>
      <c r="P219" s="26">
        <f t="shared" si="30"/>
        <v>3.5582058772643954</v>
      </c>
      <c r="Q219" s="23"/>
      <c r="R219" s="25">
        <v>2455000</v>
      </c>
      <c r="S219" s="25">
        <f t="shared" si="24"/>
        <v>2124.5479608563905</v>
      </c>
      <c r="T219" s="27">
        <f t="shared" si="25"/>
        <v>2.6141441777202674</v>
      </c>
      <c r="U219" s="28">
        <f t="shared" si="26"/>
        <v>0.79420565437773361</v>
      </c>
      <c r="V219" s="23"/>
      <c r="W219" s="43">
        <f t="shared" si="31"/>
        <v>3.6433417914970914</v>
      </c>
    </row>
    <row r="220" spans="1:23">
      <c r="A220" s="29" t="s">
        <v>446</v>
      </c>
      <c r="B220" s="30" t="s">
        <v>447</v>
      </c>
      <c r="C220" s="31">
        <v>3520104672</v>
      </c>
      <c r="D220" s="22">
        <v>3074.08</v>
      </c>
      <c r="E220" s="23"/>
      <c r="F220" s="38">
        <v>20476866.260000002</v>
      </c>
      <c r="G220" s="38">
        <f t="shared" si="27"/>
        <v>6661.1364245562909</v>
      </c>
      <c r="H220" s="23"/>
      <c r="I220" s="32">
        <v>0.31364000000000003</v>
      </c>
      <c r="J220" s="23"/>
      <c r="K220" s="24">
        <v>6889445</v>
      </c>
      <c r="L220" s="25">
        <f t="shared" si="28"/>
        <v>2241.1404387654193</v>
      </c>
      <c r="M220" s="27">
        <f t="shared" si="29"/>
        <v>1.9571704940483086</v>
      </c>
      <c r="N220" s="23"/>
      <c r="O220" s="25">
        <v>0</v>
      </c>
      <c r="P220" s="26">
        <f t="shared" si="30"/>
        <v>1.9571704940483086</v>
      </c>
      <c r="Q220" s="23"/>
      <c r="R220" s="25">
        <v>5829000</v>
      </c>
      <c r="S220" s="25">
        <f t="shared" si="24"/>
        <v>1896.177067610472</v>
      </c>
      <c r="T220" s="27">
        <f t="shared" si="25"/>
        <v>1.6559166681507134</v>
      </c>
      <c r="U220" s="28">
        <f t="shared" si="26"/>
        <v>0.84607686105339397</v>
      </c>
      <c r="V220" s="23"/>
      <c r="W220" s="43">
        <f t="shared" si="31"/>
        <v>1.6559166681507134</v>
      </c>
    </row>
    <row r="221" spans="1:23">
      <c r="A221" s="29" t="s">
        <v>448</v>
      </c>
      <c r="B221" s="30" t="s">
        <v>449</v>
      </c>
      <c r="C221" s="31">
        <v>1245526639</v>
      </c>
      <c r="D221" s="22">
        <v>2015.1399999999999</v>
      </c>
      <c r="E221" s="23"/>
      <c r="F221" s="38">
        <v>15106366.470000001</v>
      </c>
      <c r="G221" s="38">
        <f t="shared" si="27"/>
        <v>7496.4352203817116</v>
      </c>
      <c r="H221" s="23"/>
      <c r="I221" s="32">
        <v>0.30644000000000005</v>
      </c>
      <c r="J221" s="23"/>
      <c r="K221" s="24">
        <v>4965864</v>
      </c>
      <c r="L221" s="25">
        <f t="shared" si="28"/>
        <v>2464.2774199311216</v>
      </c>
      <c r="M221" s="27">
        <f t="shared" si="29"/>
        <v>3.9869592865448138</v>
      </c>
      <c r="N221" s="23"/>
      <c r="O221" s="25">
        <v>922917</v>
      </c>
      <c r="P221" s="26">
        <f t="shared" si="30"/>
        <v>3.2459739305503525</v>
      </c>
      <c r="Q221" s="23"/>
      <c r="R221" s="25">
        <v>3388000</v>
      </c>
      <c r="S221" s="25">
        <f t="shared" si="24"/>
        <v>2139.2642694800361</v>
      </c>
      <c r="T221" s="27">
        <f t="shared" si="25"/>
        <v>2.7201345149230485</v>
      </c>
      <c r="U221" s="28">
        <f t="shared" si="26"/>
        <v>0.86811016169593047</v>
      </c>
      <c r="V221" s="23"/>
      <c r="W221" s="43">
        <f t="shared" si="31"/>
        <v>3.4611198709175097</v>
      </c>
    </row>
    <row r="222" spans="1:23">
      <c r="A222" s="29" t="s">
        <v>450</v>
      </c>
      <c r="B222" s="30" t="s">
        <v>451</v>
      </c>
      <c r="C222" s="31">
        <v>70767691</v>
      </c>
      <c r="D222" s="22">
        <v>34.129999999999995</v>
      </c>
      <c r="E222" s="23"/>
      <c r="F222" s="38">
        <v>541944.64</v>
      </c>
      <c r="G222" s="38">
        <f t="shared" si="27"/>
        <v>15878.835042484619</v>
      </c>
      <c r="H222" s="23"/>
      <c r="I222" s="32">
        <v>0.30784</v>
      </c>
      <c r="J222" s="23"/>
      <c r="K222" s="24">
        <v>178966</v>
      </c>
      <c r="L222" s="25">
        <f t="shared" si="28"/>
        <v>5243.6566070905365</v>
      </c>
      <c r="M222" s="27">
        <f t="shared" si="29"/>
        <v>2.5289224146086666</v>
      </c>
      <c r="N222" s="23"/>
      <c r="O222" s="25">
        <v>11751</v>
      </c>
      <c r="P222" s="26">
        <f t="shared" si="30"/>
        <v>2.3628720626196493</v>
      </c>
      <c r="Q222" s="23"/>
      <c r="R222" s="25">
        <v>0</v>
      </c>
      <c r="S222" s="25">
        <f t="shared" si="24"/>
        <v>344.30120128918844</v>
      </c>
      <c r="T222" s="27">
        <f t="shared" si="25"/>
        <v>0</v>
      </c>
      <c r="U222" s="28">
        <f t="shared" si="26"/>
        <v>6.5660516522691462E-2</v>
      </c>
      <c r="V222" s="23"/>
      <c r="W222" s="43">
        <f t="shared" si="31"/>
        <v>0.16605035198901713</v>
      </c>
    </row>
    <row r="223" spans="1:23">
      <c r="A223" s="29" t="s">
        <v>452</v>
      </c>
      <c r="B223" s="30" t="s">
        <v>453</v>
      </c>
      <c r="C223" s="31">
        <v>109282259</v>
      </c>
      <c r="D223" s="22">
        <v>209.23</v>
      </c>
      <c r="E223" s="23"/>
      <c r="F223" s="38">
        <v>2432490.09</v>
      </c>
      <c r="G223" s="38">
        <f t="shared" si="27"/>
        <v>11625.914496009176</v>
      </c>
      <c r="H223" s="23"/>
      <c r="I223" s="32">
        <v>0.30644000000000005</v>
      </c>
      <c r="J223" s="23"/>
      <c r="K223" s="24">
        <v>799624</v>
      </c>
      <c r="L223" s="25">
        <f t="shared" si="28"/>
        <v>3821.7464034794248</v>
      </c>
      <c r="M223" s="27">
        <f t="shared" si="29"/>
        <v>7.3170522582261039</v>
      </c>
      <c r="N223" s="23"/>
      <c r="O223" s="25">
        <v>260932</v>
      </c>
      <c r="P223" s="26">
        <f t="shared" si="30"/>
        <v>4.929363694796975</v>
      </c>
      <c r="Q223" s="23"/>
      <c r="R223" s="25">
        <v>526301</v>
      </c>
      <c r="S223" s="25">
        <f t="shared" si="24"/>
        <v>3762.5244945753479</v>
      </c>
      <c r="T223" s="27">
        <f t="shared" si="25"/>
        <v>4.8159784105487793</v>
      </c>
      <c r="U223" s="28">
        <f t="shared" si="26"/>
        <v>0.98450396686442632</v>
      </c>
      <c r="V223" s="23"/>
      <c r="W223" s="43">
        <f t="shared" si="31"/>
        <v>7.2036669739779082</v>
      </c>
    </row>
    <row r="224" spans="1:23">
      <c r="A224" s="29" t="s">
        <v>454</v>
      </c>
      <c r="B224" s="30" t="s">
        <v>455</v>
      </c>
      <c r="C224" s="31">
        <v>481713851</v>
      </c>
      <c r="D224" s="22">
        <v>1398.8799999999999</v>
      </c>
      <c r="E224" s="23"/>
      <c r="F224" s="38">
        <v>12338540.449999999</v>
      </c>
      <c r="G224" s="38">
        <f t="shared" si="27"/>
        <v>8820.299418105913</v>
      </c>
      <c r="H224" s="23"/>
      <c r="I224" s="32">
        <v>0.30644000000000005</v>
      </c>
      <c r="J224" s="23"/>
      <c r="K224" s="24">
        <v>4056006</v>
      </c>
      <c r="L224" s="25">
        <f t="shared" si="28"/>
        <v>2899.4667162301271</v>
      </c>
      <c r="M224" s="27">
        <f t="shared" si="29"/>
        <v>8.4199488795683397</v>
      </c>
      <c r="N224" s="23"/>
      <c r="O224" s="25">
        <v>1416730</v>
      </c>
      <c r="P224" s="26">
        <f t="shared" si="30"/>
        <v>5.4789290250240281</v>
      </c>
      <c r="Q224" s="23"/>
      <c r="R224" s="25">
        <v>970000</v>
      </c>
      <c r="S224" s="25">
        <f t="shared" si="24"/>
        <v>1706.1720805215602</v>
      </c>
      <c r="T224" s="27">
        <f t="shared" si="25"/>
        <v>2.0136435728106141</v>
      </c>
      <c r="U224" s="28">
        <f t="shared" si="26"/>
        <v>0.58844340960047892</v>
      </c>
      <c r="V224" s="23"/>
      <c r="W224" s="43">
        <f t="shared" si="31"/>
        <v>4.9546634273549257</v>
      </c>
    </row>
    <row r="225" spans="1:23">
      <c r="A225" s="29" t="s">
        <v>456</v>
      </c>
      <c r="B225" s="30" t="s">
        <v>457</v>
      </c>
      <c r="C225" s="31">
        <v>3780913047</v>
      </c>
      <c r="D225" s="22">
        <v>856.02</v>
      </c>
      <c r="E225" s="23"/>
      <c r="F225" s="38">
        <v>6227430.25</v>
      </c>
      <c r="G225" s="38">
        <f t="shared" si="27"/>
        <v>7274.8653652952034</v>
      </c>
      <c r="H225" s="23"/>
      <c r="I225" s="32">
        <v>0.30644000000000005</v>
      </c>
      <c r="J225" s="23"/>
      <c r="K225" s="24">
        <v>2047122</v>
      </c>
      <c r="L225" s="25">
        <f t="shared" si="28"/>
        <v>2391.4417887432537</v>
      </c>
      <c r="M225" s="27">
        <f t="shared" si="29"/>
        <v>0.54143588454759828</v>
      </c>
      <c r="N225" s="23"/>
      <c r="O225" s="25">
        <v>0</v>
      </c>
      <c r="P225" s="26">
        <f t="shared" si="30"/>
        <v>0.54143588454759828</v>
      </c>
      <c r="Q225" s="23"/>
      <c r="R225" s="25">
        <v>2051392</v>
      </c>
      <c r="S225" s="25">
        <f t="shared" si="24"/>
        <v>2396.4299899535058</v>
      </c>
      <c r="T225" s="27">
        <f t="shared" si="25"/>
        <v>0.54256524138466911</v>
      </c>
      <c r="U225" s="28">
        <f t="shared" si="26"/>
        <v>1.0020858551664238</v>
      </c>
      <c r="V225" s="23"/>
      <c r="W225" s="43">
        <f t="shared" si="31"/>
        <v>0.54256524138466911</v>
      </c>
    </row>
    <row r="226" spans="1:23">
      <c r="A226" s="29" t="s">
        <v>458</v>
      </c>
      <c r="B226" s="30" t="s">
        <v>459</v>
      </c>
      <c r="C226" s="31">
        <v>43077352</v>
      </c>
      <c r="D226" s="22">
        <v>100.1</v>
      </c>
      <c r="E226" s="23"/>
      <c r="F226" s="38">
        <v>539576.24</v>
      </c>
      <c r="G226" s="38">
        <f t="shared" si="27"/>
        <v>5390.3720279720283</v>
      </c>
      <c r="H226" s="23"/>
      <c r="I226" s="32">
        <v>0.30644000000000005</v>
      </c>
      <c r="J226" s="23"/>
      <c r="K226" s="24">
        <v>177373</v>
      </c>
      <c r="L226" s="25">
        <f t="shared" si="28"/>
        <v>1771.958041958042</v>
      </c>
      <c r="M226" s="27">
        <f t="shared" si="29"/>
        <v>4.1175465010012688</v>
      </c>
      <c r="N226" s="23"/>
      <c r="O226" s="25">
        <v>87353</v>
      </c>
      <c r="P226" s="26">
        <f t="shared" si="30"/>
        <v>2.0897291922678995</v>
      </c>
      <c r="Q226" s="23"/>
      <c r="R226" s="25">
        <v>60000</v>
      </c>
      <c r="S226" s="25">
        <f t="shared" si="24"/>
        <v>1472.0579420579422</v>
      </c>
      <c r="T226" s="27">
        <f t="shared" si="25"/>
        <v>1.3928432741176848</v>
      </c>
      <c r="U226" s="28">
        <f t="shared" si="26"/>
        <v>0.83075214378738593</v>
      </c>
      <c r="V226" s="23"/>
      <c r="W226" s="43">
        <f t="shared" si="31"/>
        <v>3.4206605828510539</v>
      </c>
    </row>
    <row r="227" spans="1:23">
      <c r="A227" s="29" t="s">
        <v>460</v>
      </c>
      <c r="B227" s="30" t="s">
        <v>461</v>
      </c>
      <c r="C227" s="31">
        <v>145447918173</v>
      </c>
      <c r="D227" s="22">
        <v>43467.380000000005</v>
      </c>
      <c r="E227" s="23"/>
      <c r="F227" s="38">
        <v>354937046.97000003</v>
      </c>
      <c r="G227" s="38">
        <f t="shared" si="27"/>
        <v>8165.5956022654227</v>
      </c>
      <c r="H227" s="23"/>
      <c r="I227" s="32">
        <v>0.39614000000000005</v>
      </c>
      <c r="J227" s="23"/>
      <c r="K227" s="24">
        <v>150830562</v>
      </c>
      <c r="L227" s="25">
        <f t="shared" si="28"/>
        <v>3469.9713210227987</v>
      </c>
      <c r="M227" s="27">
        <f t="shared" si="29"/>
        <v>1.0370073624608207</v>
      </c>
      <c r="N227" s="23"/>
      <c r="O227" s="25">
        <v>0</v>
      </c>
      <c r="P227" s="26">
        <f t="shared" si="30"/>
        <v>1.0370073624608207</v>
      </c>
      <c r="Q227" s="23"/>
      <c r="R227" s="25">
        <v>150835754</v>
      </c>
      <c r="S227" s="25">
        <f t="shared" si="24"/>
        <v>3470.090766915328</v>
      </c>
      <c r="T227" s="27">
        <f t="shared" si="25"/>
        <v>1.0370430590872504</v>
      </c>
      <c r="U227" s="28">
        <f t="shared" si="26"/>
        <v>1.0000344227319129</v>
      </c>
      <c r="V227" s="23"/>
      <c r="W227" s="43">
        <f t="shared" si="31"/>
        <v>1.0370430590872504</v>
      </c>
    </row>
    <row r="228" spans="1:23">
      <c r="A228" s="29" t="s">
        <v>462</v>
      </c>
      <c r="B228" s="30" t="s">
        <v>463</v>
      </c>
      <c r="C228" s="31">
        <v>3043902169</v>
      </c>
      <c r="D228" s="22">
        <v>4064.26</v>
      </c>
      <c r="E228" s="23"/>
      <c r="F228" s="38">
        <v>30737538.219999999</v>
      </c>
      <c r="G228" s="38">
        <f t="shared" si="27"/>
        <v>7562.8867788970183</v>
      </c>
      <c r="H228" s="23"/>
      <c r="I228" s="32">
        <v>0.30644000000000005</v>
      </c>
      <c r="J228" s="23"/>
      <c r="K228" s="24">
        <v>10104245</v>
      </c>
      <c r="L228" s="25">
        <f t="shared" si="28"/>
        <v>2486.1217048121921</v>
      </c>
      <c r="M228" s="27">
        <f t="shared" si="29"/>
        <v>3.3195038601781031</v>
      </c>
      <c r="N228" s="23"/>
      <c r="O228" s="25">
        <v>1184045</v>
      </c>
      <c r="P228" s="26">
        <f t="shared" si="30"/>
        <v>2.9305146830426927</v>
      </c>
      <c r="Q228" s="23"/>
      <c r="R228" s="25">
        <v>7150000</v>
      </c>
      <c r="S228" s="25">
        <f t="shared" si="24"/>
        <v>2050.5688612441131</v>
      </c>
      <c r="T228" s="27">
        <f t="shared" si="25"/>
        <v>2.3489585417092949</v>
      </c>
      <c r="U228" s="28">
        <f t="shared" si="26"/>
        <v>0.82480630665626176</v>
      </c>
      <c r="V228" s="23"/>
      <c r="W228" s="43">
        <f t="shared" si="31"/>
        <v>2.7379477188447052</v>
      </c>
    </row>
    <row r="229" spans="1:23">
      <c r="A229" s="29" t="s">
        <v>464</v>
      </c>
      <c r="B229" s="30" t="s">
        <v>465</v>
      </c>
      <c r="C229" s="31">
        <v>1537626377.5</v>
      </c>
      <c r="D229" s="22">
        <v>3304.77</v>
      </c>
      <c r="E229" s="23"/>
      <c r="F229" s="38">
        <v>23462204.02</v>
      </c>
      <c r="G229" s="38">
        <f t="shared" si="27"/>
        <v>7099.4967940280258</v>
      </c>
      <c r="H229" s="23"/>
      <c r="I229" s="32">
        <v>0.30644000000000005</v>
      </c>
      <c r="J229" s="23"/>
      <c r="K229" s="24">
        <v>7712649</v>
      </c>
      <c r="L229" s="25">
        <f t="shared" si="28"/>
        <v>2333.7929719768699</v>
      </c>
      <c r="M229" s="27">
        <f t="shared" si="29"/>
        <v>5.015944778821928</v>
      </c>
      <c r="N229" s="23"/>
      <c r="O229" s="25">
        <v>1937058</v>
      </c>
      <c r="P229" s="26">
        <f t="shared" si="30"/>
        <v>3.7561732059971766</v>
      </c>
      <c r="Q229" s="23"/>
      <c r="R229" s="25">
        <v>4849537</v>
      </c>
      <c r="S229" s="25">
        <f t="shared" si="24"/>
        <v>2053.5755892240609</v>
      </c>
      <c r="T229" s="27">
        <f t="shared" si="25"/>
        <v>3.1539111652629019</v>
      </c>
      <c r="U229" s="28">
        <f t="shared" si="26"/>
        <v>0.87993048821487918</v>
      </c>
      <c r="V229" s="23"/>
      <c r="W229" s="43">
        <f t="shared" si="31"/>
        <v>4.4136827380876538</v>
      </c>
    </row>
    <row r="230" spans="1:23">
      <c r="A230" s="29" t="s">
        <v>466</v>
      </c>
      <c r="B230" s="30" t="s">
        <v>467</v>
      </c>
      <c r="C230" s="31">
        <v>298772823</v>
      </c>
      <c r="D230" s="22">
        <v>264.69</v>
      </c>
      <c r="E230" s="23"/>
      <c r="F230" s="38">
        <v>3094688.68</v>
      </c>
      <c r="G230" s="38">
        <f t="shared" si="27"/>
        <v>11691.747629302203</v>
      </c>
      <c r="H230" s="23"/>
      <c r="I230" s="32">
        <v>0.32113999999999998</v>
      </c>
      <c r="J230" s="23"/>
      <c r="K230" s="24">
        <v>1066107</v>
      </c>
      <c r="L230" s="25">
        <f t="shared" si="28"/>
        <v>4027.7569987532584</v>
      </c>
      <c r="M230" s="27">
        <f t="shared" si="29"/>
        <v>3.5682863966512777</v>
      </c>
      <c r="N230" s="23"/>
      <c r="O230" s="25">
        <v>128807</v>
      </c>
      <c r="P230" s="26">
        <f t="shared" si="30"/>
        <v>3.1371661939948265</v>
      </c>
      <c r="Q230" s="23"/>
      <c r="R230" s="25">
        <v>352203</v>
      </c>
      <c r="S230" s="25">
        <f t="shared" si="24"/>
        <v>1817.2579243643509</v>
      </c>
      <c r="T230" s="27">
        <f t="shared" si="25"/>
        <v>1.1788321188771578</v>
      </c>
      <c r="U230" s="28">
        <f t="shared" si="26"/>
        <v>0.45118360539795727</v>
      </c>
      <c r="V230" s="23"/>
      <c r="W230" s="43">
        <f t="shared" si="31"/>
        <v>1.6099523215336087</v>
      </c>
    </row>
    <row r="231" spans="1:23">
      <c r="A231" s="29" t="s">
        <v>468</v>
      </c>
      <c r="B231" s="30" t="s">
        <v>469</v>
      </c>
      <c r="C231" s="31">
        <v>4813457334</v>
      </c>
      <c r="D231" s="22">
        <v>2827.75</v>
      </c>
      <c r="E231" s="23"/>
      <c r="F231" s="38">
        <v>20234281.620000001</v>
      </c>
      <c r="G231" s="38">
        <f t="shared" si="27"/>
        <v>7155.611924675095</v>
      </c>
      <c r="H231" s="23"/>
      <c r="I231" s="32">
        <v>0.30644000000000005</v>
      </c>
      <c r="J231" s="23"/>
      <c r="K231" s="24">
        <v>6651546</v>
      </c>
      <c r="L231" s="25">
        <f t="shared" si="28"/>
        <v>2352.239766598886</v>
      </c>
      <c r="M231" s="27">
        <f t="shared" si="29"/>
        <v>1.3818645390323927</v>
      </c>
      <c r="N231" s="23"/>
      <c r="O231" s="25">
        <v>0</v>
      </c>
      <c r="P231" s="26">
        <f t="shared" si="30"/>
        <v>1.3818645390323927</v>
      </c>
      <c r="Q231" s="23"/>
      <c r="R231" s="25">
        <v>4050000</v>
      </c>
      <c r="S231" s="25">
        <f t="shared" si="24"/>
        <v>1432.2341083900628</v>
      </c>
      <c r="T231" s="27">
        <f t="shared" si="25"/>
        <v>0.84139106654019846</v>
      </c>
      <c r="U231" s="28">
        <f t="shared" si="26"/>
        <v>0.60888100300291093</v>
      </c>
      <c r="V231" s="23"/>
      <c r="W231" s="43">
        <f t="shared" si="31"/>
        <v>0.84139106654019846</v>
      </c>
    </row>
    <row r="232" spans="1:23">
      <c r="A232" s="29" t="s">
        <v>470</v>
      </c>
      <c r="B232" s="30" t="s">
        <v>471</v>
      </c>
      <c r="C232" s="31">
        <v>242031229</v>
      </c>
      <c r="D232" s="22">
        <v>16.02</v>
      </c>
      <c r="E232" s="23"/>
      <c r="F232" s="38">
        <v>316023.56</v>
      </c>
      <c r="G232" s="38">
        <f t="shared" si="27"/>
        <v>19726.81398252185</v>
      </c>
      <c r="H232" s="23"/>
      <c r="I232" s="32">
        <v>0.40464</v>
      </c>
      <c r="J232" s="23"/>
      <c r="K232" s="24">
        <v>137176</v>
      </c>
      <c r="L232" s="25">
        <f t="shared" si="28"/>
        <v>8562.7965043695385</v>
      </c>
      <c r="M232" s="27">
        <f t="shared" si="29"/>
        <v>0.56676983613548482</v>
      </c>
      <c r="N232" s="23"/>
      <c r="O232" s="25">
        <v>0</v>
      </c>
      <c r="P232" s="26">
        <f t="shared" si="30"/>
        <v>0.56676983613548482</v>
      </c>
      <c r="Q232" s="23"/>
      <c r="R232" s="25">
        <v>0</v>
      </c>
      <c r="S232" s="25">
        <f t="shared" si="24"/>
        <v>0</v>
      </c>
      <c r="T232" s="27">
        <f t="shared" si="25"/>
        <v>0</v>
      </c>
      <c r="U232" s="28">
        <f t="shared" si="26"/>
        <v>0</v>
      </c>
      <c r="V232" s="23"/>
      <c r="W232" s="43">
        <f t="shared" si="31"/>
        <v>0</v>
      </c>
    </row>
    <row r="233" spans="1:23">
      <c r="A233" s="29" t="s">
        <v>472</v>
      </c>
      <c r="B233" s="30" t="s">
        <v>473</v>
      </c>
      <c r="C233" s="31">
        <v>2198671795</v>
      </c>
      <c r="D233" s="22">
        <v>3384.42</v>
      </c>
      <c r="E233" s="23"/>
      <c r="F233" s="38">
        <v>31652949.73</v>
      </c>
      <c r="G233" s="38">
        <f t="shared" si="27"/>
        <v>9352.5477718486472</v>
      </c>
      <c r="H233" s="23"/>
      <c r="I233" s="32">
        <v>0.30644000000000005</v>
      </c>
      <c r="J233" s="23"/>
      <c r="K233" s="24">
        <v>10405165</v>
      </c>
      <c r="L233" s="25">
        <f t="shared" si="28"/>
        <v>3074.4307739583146</v>
      </c>
      <c r="M233" s="27">
        <f t="shared" si="29"/>
        <v>4.7324775910903973</v>
      </c>
      <c r="N233" s="23"/>
      <c r="O233" s="25">
        <v>1394014</v>
      </c>
      <c r="P233" s="26">
        <f t="shared" si="30"/>
        <v>4.0984520838863991</v>
      </c>
      <c r="Q233" s="23"/>
      <c r="R233" s="25">
        <v>6100000</v>
      </c>
      <c r="S233" s="25">
        <f t="shared" si="24"/>
        <v>2214.268323671412</v>
      </c>
      <c r="T233" s="27">
        <f t="shared" si="25"/>
        <v>2.7744022613434218</v>
      </c>
      <c r="U233" s="28">
        <f t="shared" si="26"/>
        <v>0.72022058275865886</v>
      </c>
      <c r="V233" s="23"/>
      <c r="W233" s="43">
        <f t="shared" si="31"/>
        <v>3.4084277685474196</v>
      </c>
    </row>
    <row r="234" spans="1:23">
      <c r="A234" s="29" t="s">
        <v>474</v>
      </c>
      <c r="B234" s="30" t="s">
        <v>475</v>
      </c>
      <c r="C234" s="31">
        <v>10254213641</v>
      </c>
      <c r="D234" s="22">
        <v>8624.83</v>
      </c>
      <c r="E234" s="23"/>
      <c r="F234" s="38">
        <v>60632073.799999997</v>
      </c>
      <c r="G234" s="38">
        <f t="shared" si="27"/>
        <v>7029.9442191904072</v>
      </c>
      <c r="H234" s="23"/>
      <c r="I234" s="32">
        <v>0.34574000000000005</v>
      </c>
      <c r="J234" s="23"/>
      <c r="K234" s="24">
        <v>22487510</v>
      </c>
      <c r="L234" s="25">
        <f t="shared" si="28"/>
        <v>2607.2989264715943</v>
      </c>
      <c r="M234" s="27">
        <f t="shared" si="29"/>
        <v>2.1930019002224528</v>
      </c>
      <c r="N234" s="23"/>
      <c r="O234" s="25">
        <v>0</v>
      </c>
      <c r="P234" s="26">
        <f t="shared" si="30"/>
        <v>2.1930019002224528</v>
      </c>
      <c r="Q234" s="23"/>
      <c r="R234" s="25">
        <v>21500000</v>
      </c>
      <c r="S234" s="25">
        <f t="shared" si="24"/>
        <v>2492.8027566920159</v>
      </c>
      <c r="T234" s="27">
        <f t="shared" si="25"/>
        <v>2.0966990500407889</v>
      </c>
      <c r="U234" s="28">
        <f t="shared" si="26"/>
        <v>0.95608628967813691</v>
      </c>
      <c r="V234" s="23"/>
      <c r="W234" s="43">
        <f t="shared" si="31"/>
        <v>2.0966990500407889</v>
      </c>
    </row>
    <row r="235" spans="1:23">
      <c r="A235" s="29" t="s">
        <v>476</v>
      </c>
      <c r="B235" s="30" t="s">
        <v>477</v>
      </c>
      <c r="C235" s="31">
        <v>141117066</v>
      </c>
      <c r="D235" s="22">
        <v>72.89</v>
      </c>
      <c r="E235" s="23"/>
      <c r="F235" s="38">
        <v>677290.05</v>
      </c>
      <c r="G235" s="38">
        <f t="shared" si="27"/>
        <v>9291.947455069283</v>
      </c>
      <c r="H235" s="23"/>
      <c r="I235" s="32">
        <v>0.30644000000000005</v>
      </c>
      <c r="J235" s="23"/>
      <c r="K235" s="24">
        <v>222643</v>
      </c>
      <c r="L235" s="25">
        <f t="shared" si="28"/>
        <v>3054.5067910550142</v>
      </c>
      <c r="M235" s="27">
        <f t="shared" si="29"/>
        <v>1.5777184596510814</v>
      </c>
      <c r="N235" s="23"/>
      <c r="O235" s="25">
        <v>0</v>
      </c>
      <c r="P235" s="26">
        <f t="shared" si="30"/>
        <v>1.5777184596510814</v>
      </c>
      <c r="Q235" s="23"/>
      <c r="R235" s="25">
        <v>0</v>
      </c>
      <c r="S235" s="25">
        <f t="shared" si="24"/>
        <v>0</v>
      </c>
      <c r="T235" s="27">
        <f t="shared" si="25"/>
        <v>0</v>
      </c>
      <c r="U235" s="28">
        <f t="shared" si="26"/>
        <v>0</v>
      </c>
      <c r="V235" s="23"/>
      <c r="W235" s="43">
        <f t="shared" si="31"/>
        <v>0</v>
      </c>
    </row>
    <row r="236" spans="1:23">
      <c r="A236" s="29" t="s">
        <v>478</v>
      </c>
      <c r="B236" s="30" t="s">
        <v>479</v>
      </c>
      <c r="C236" s="31">
        <v>160384478</v>
      </c>
      <c r="D236" s="22">
        <v>52.06</v>
      </c>
      <c r="E236" s="23"/>
      <c r="F236" s="38">
        <v>1566609.71</v>
      </c>
      <c r="G236" s="38">
        <f t="shared" si="27"/>
        <v>30092.387821744138</v>
      </c>
      <c r="H236" s="23"/>
      <c r="I236" s="32">
        <v>0.32074000000000003</v>
      </c>
      <c r="J236" s="23"/>
      <c r="K236" s="24">
        <v>539018</v>
      </c>
      <c r="L236" s="25">
        <f t="shared" si="28"/>
        <v>10353.784095274683</v>
      </c>
      <c r="M236" s="27">
        <f t="shared" si="29"/>
        <v>3.3607865718776102</v>
      </c>
      <c r="N236" s="23"/>
      <c r="O236" s="25">
        <v>47619</v>
      </c>
      <c r="P236" s="26">
        <f t="shared" si="30"/>
        <v>3.0638812815788818</v>
      </c>
      <c r="Q236" s="23"/>
      <c r="R236" s="25">
        <v>276725</v>
      </c>
      <c r="S236" s="25">
        <f t="shared" si="24"/>
        <v>6230.1959277756432</v>
      </c>
      <c r="T236" s="27">
        <f t="shared" si="25"/>
        <v>1.7253851710013983</v>
      </c>
      <c r="U236" s="28">
        <f t="shared" si="26"/>
        <v>0.60173129654297264</v>
      </c>
      <c r="V236" s="23"/>
      <c r="W236" s="43">
        <f t="shared" si="31"/>
        <v>2.0222904613001265</v>
      </c>
    </row>
    <row r="237" spans="1:23">
      <c r="A237" s="29" t="s">
        <v>480</v>
      </c>
      <c r="B237" s="30" t="s">
        <v>481</v>
      </c>
      <c r="C237" s="31">
        <v>7627046587</v>
      </c>
      <c r="D237" s="22">
        <v>9559.07</v>
      </c>
      <c r="E237" s="23"/>
      <c r="F237" s="38">
        <v>65873845.810000002</v>
      </c>
      <c r="G237" s="38">
        <f t="shared" si="27"/>
        <v>6891.2400275340597</v>
      </c>
      <c r="H237" s="23"/>
      <c r="I237" s="32">
        <v>0.30644000000000005</v>
      </c>
      <c r="J237" s="23"/>
      <c r="K237" s="24">
        <v>21654482</v>
      </c>
      <c r="L237" s="25">
        <f t="shared" si="28"/>
        <v>2265.3335523225587</v>
      </c>
      <c r="M237" s="27">
        <f t="shared" si="29"/>
        <v>2.8391700185638316</v>
      </c>
      <c r="N237" s="23"/>
      <c r="O237" s="25">
        <v>1166760</v>
      </c>
      <c r="P237" s="26">
        <f t="shared" si="30"/>
        <v>2.6861933733196954</v>
      </c>
      <c r="Q237" s="23"/>
      <c r="R237" s="25">
        <v>18685000</v>
      </c>
      <c r="S237" s="25">
        <f t="shared" si="24"/>
        <v>2076.7459595964879</v>
      </c>
      <c r="T237" s="27">
        <f t="shared" si="25"/>
        <v>2.449834255876691</v>
      </c>
      <c r="U237" s="28">
        <f t="shared" si="26"/>
        <v>0.91675062926926632</v>
      </c>
      <c r="V237" s="23"/>
      <c r="W237" s="43">
        <f t="shared" si="31"/>
        <v>2.6028109011208276</v>
      </c>
    </row>
    <row r="238" spans="1:23" ht="31.2">
      <c r="A238" s="29" t="s">
        <v>482</v>
      </c>
      <c r="B238" s="30" t="s">
        <v>483</v>
      </c>
      <c r="C238" s="31">
        <v>7106068787</v>
      </c>
      <c r="D238" s="22">
        <v>5723.68</v>
      </c>
      <c r="E238" s="23"/>
      <c r="F238" s="38">
        <v>37036022.939999998</v>
      </c>
      <c r="G238" s="38">
        <f t="shared" si="27"/>
        <v>6470.6662392027501</v>
      </c>
      <c r="H238" s="23"/>
      <c r="I238" s="32">
        <v>0.31474000000000002</v>
      </c>
      <c r="J238" s="23"/>
      <c r="K238" s="24">
        <v>12504479</v>
      </c>
      <c r="L238" s="25">
        <f t="shared" si="28"/>
        <v>2184.6921910379338</v>
      </c>
      <c r="M238" s="27">
        <f t="shared" si="29"/>
        <v>1.7596901148601278</v>
      </c>
      <c r="N238" s="23"/>
      <c r="O238" s="25">
        <v>0</v>
      </c>
      <c r="P238" s="26">
        <f t="shared" si="30"/>
        <v>1.7596901148601278</v>
      </c>
      <c r="Q238" s="23"/>
      <c r="R238" s="25">
        <v>12310000</v>
      </c>
      <c r="S238" s="25">
        <f t="shared" si="24"/>
        <v>2150.7142258127637</v>
      </c>
      <c r="T238" s="27">
        <f t="shared" si="25"/>
        <v>1.7323220994595756</v>
      </c>
      <c r="U238" s="28">
        <f t="shared" si="26"/>
        <v>0.98444725286035506</v>
      </c>
      <c r="V238" s="23"/>
      <c r="W238" s="43">
        <f t="shared" si="31"/>
        <v>1.7323220994595756</v>
      </c>
    </row>
    <row r="239" spans="1:23">
      <c r="A239" s="29" t="s">
        <v>484</v>
      </c>
      <c r="B239" s="30" t="s">
        <v>485</v>
      </c>
      <c r="C239" s="31">
        <v>190125447</v>
      </c>
      <c r="D239" s="22">
        <v>451.41</v>
      </c>
      <c r="E239" s="23"/>
      <c r="F239" s="38">
        <v>4636525.12</v>
      </c>
      <c r="G239" s="38">
        <f t="shared" si="27"/>
        <v>10271.206043286591</v>
      </c>
      <c r="H239" s="23"/>
      <c r="I239" s="32">
        <v>0.30644000000000005</v>
      </c>
      <c r="J239" s="23"/>
      <c r="K239" s="24">
        <v>1524149</v>
      </c>
      <c r="L239" s="25">
        <f t="shared" si="28"/>
        <v>3376.4183336656251</v>
      </c>
      <c r="M239" s="27">
        <f t="shared" si="29"/>
        <v>8.016543940065004</v>
      </c>
      <c r="N239" s="23"/>
      <c r="O239" s="25">
        <v>520409</v>
      </c>
      <c r="P239" s="26">
        <f t="shared" si="30"/>
        <v>5.2793564240772035</v>
      </c>
      <c r="Q239" s="23"/>
      <c r="R239" s="25">
        <v>624391</v>
      </c>
      <c r="S239" s="25">
        <f t="shared" si="24"/>
        <v>2536.0536984116434</v>
      </c>
      <c r="T239" s="27">
        <f t="shared" si="25"/>
        <v>3.2841001026022574</v>
      </c>
      <c r="U239" s="28">
        <f t="shared" si="26"/>
        <v>0.75110766729499545</v>
      </c>
      <c r="V239" s="23"/>
      <c r="W239" s="43">
        <f t="shared" si="31"/>
        <v>6.0212876185900557</v>
      </c>
    </row>
    <row r="240" spans="1:23">
      <c r="A240" s="29" t="s">
        <v>486</v>
      </c>
      <c r="B240" s="30" t="s">
        <v>487</v>
      </c>
      <c r="C240" s="31">
        <v>195494575</v>
      </c>
      <c r="D240" s="22">
        <v>500.12</v>
      </c>
      <c r="E240" s="23"/>
      <c r="F240" s="38">
        <v>4811229.17</v>
      </c>
      <c r="G240" s="38">
        <f t="shared" si="27"/>
        <v>9620.1495041190119</v>
      </c>
      <c r="H240" s="23"/>
      <c r="I240" s="32">
        <v>0.30644000000000005</v>
      </c>
      <c r="J240" s="23"/>
      <c r="K240" s="24">
        <v>1581579</v>
      </c>
      <c r="L240" s="25">
        <f t="shared" si="28"/>
        <v>3162.3990242341838</v>
      </c>
      <c r="M240" s="27">
        <f t="shared" si="29"/>
        <v>8.0901426548537216</v>
      </c>
      <c r="N240" s="23"/>
      <c r="O240" s="25">
        <v>542312</v>
      </c>
      <c r="P240" s="26">
        <f t="shared" si="30"/>
        <v>5.3160912521485573</v>
      </c>
      <c r="Q240" s="23"/>
      <c r="R240" s="25">
        <v>669000</v>
      </c>
      <c r="S240" s="25">
        <f t="shared" si="24"/>
        <v>2422.0427097496599</v>
      </c>
      <c r="T240" s="27">
        <f t="shared" si="25"/>
        <v>3.4220898457156679</v>
      </c>
      <c r="U240" s="28">
        <f t="shared" si="26"/>
        <v>0.7658877615345171</v>
      </c>
      <c r="V240" s="23"/>
      <c r="W240" s="43">
        <f t="shared" si="31"/>
        <v>6.1961412484208322</v>
      </c>
    </row>
    <row r="241" spans="1:23">
      <c r="A241" s="29" t="s">
        <v>488</v>
      </c>
      <c r="B241" s="30" t="s">
        <v>489</v>
      </c>
      <c r="C241" s="31">
        <v>7605358432</v>
      </c>
      <c r="D241" s="22">
        <v>9818.5700000000015</v>
      </c>
      <c r="E241" s="23"/>
      <c r="F241" s="38">
        <v>70835055.269999996</v>
      </c>
      <c r="G241" s="38">
        <f t="shared" si="27"/>
        <v>7214.3963194232956</v>
      </c>
      <c r="H241" s="23"/>
      <c r="I241" s="32">
        <v>0.30644000000000005</v>
      </c>
      <c r="J241" s="23"/>
      <c r="K241" s="24">
        <v>23285363</v>
      </c>
      <c r="L241" s="25">
        <f t="shared" si="28"/>
        <v>2371.5635779955733</v>
      </c>
      <c r="M241" s="27">
        <f t="shared" si="29"/>
        <v>3.0617048766597832</v>
      </c>
      <c r="N241" s="23"/>
      <c r="O241" s="25">
        <v>2030351</v>
      </c>
      <c r="P241" s="26">
        <f t="shared" si="30"/>
        <v>2.7947416535384142</v>
      </c>
      <c r="Q241" s="23"/>
      <c r="R241" s="25">
        <v>16882000</v>
      </c>
      <c r="S241" s="25">
        <f t="shared" si="24"/>
        <v>1926.1818167003951</v>
      </c>
      <c r="T241" s="27">
        <f t="shared" si="25"/>
        <v>2.219750739027365</v>
      </c>
      <c r="U241" s="28">
        <f t="shared" si="26"/>
        <v>0.81219910550675112</v>
      </c>
      <c r="V241" s="23"/>
      <c r="W241" s="43">
        <f t="shared" si="31"/>
        <v>2.4867139621487335</v>
      </c>
    </row>
    <row r="242" spans="1:23">
      <c r="A242" s="29" t="s">
        <v>490</v>
      </c>
      <c r="B242" s="30" t="s">
        <v>491</v>
      </c>
      <c r="C242" s="31">
        <v>4766722281.0550003</v>
      </c>
      <c r="D242" s="22">
        <v>1647.1499999999999</v>
      </c>
      <c r="E242" s="23"/>
      <c r="F242" s="38">
        <v>12306820.359999999</v>
      </c>
      <c r="G242" s="38">
        <f t="shared" si="27"/>
        <v>7471.5844701454025</v>
      </c>
      <c r="H242" s="23"/>
      <c r="I242" s="32">
        <v>0.30644000000000005</v>
      </c>
      <c r="J242" s="23"/>
      <c r="K242" s="24">
        <v>4045579</v>
      </c>
      <c r="L242" s="25">
        <f t="shared" si="28"/>
        <v>2456.1084297119269</v>
      </c>
      <c r="M242" s="27">
        <f t="shared" si="29"/>
        <v>0.84871296489809511</v>
      </c>
      <c r="N242" s="23"/>
      <c r="O242" s="25">
        <v>0</v>
      </c>
      <c r="P242" s="26">
        <f t="shared" si="30"/>
        <v>0.84871296489809511</v>
      </c>
      <c r="Q242" s="23"/>
      <c r="R242" s="25">
        <v>3950000</v>
      </c>
      <c r="S242" s="25">
        <f t="shared" si="24"/>
        <v>2398.0815347721823</v>
      </c>
      <c r="T242" s="27">
        <f t="shared" si="25"/>
        <v>0.82866166038222844</v>
      </c>
      <c r="U242" s="28">
        <f t="shared" si="26"/>
        <v>0.97637445715434057</v>
      </c>
      <c r="V242" s="23"/>
      <c r="W242" s="43">
        <f t="shared" si="31"/>
        <v>0.82866166038222844</v>
      </c>
    </row>
    <row r="243" spans="1:23">
      <c r="A243" s="29" t="s">
        <v>492</v>
      </c>
      <c r="B243" s="30" t="s">
        <v>493</v>
      </c>
      <c r="C243" s="31">
        <v>281131877</v>
      </c>
      <c r="D243" s="22">
        <v>351.17</v>
      </c>
      <c r="E243" s="23"/>
      <c r="F243" s="38">
        <v>1493314.49</v>
      </c>
      <c r="G243" s="38">
        <f t="shared" si="27"/>
        <v>4252.3976706438471</v>
      </c>
      <c r="H243" s="23"/>
      <c r="I243" s="32">
        <v>0.30644000000000005</v>
      </c>
      <c r="J243" s="23"/>
      <c r="K243" s="24">
        <v>490892</v>
      </c>
      <c r="L243" s="25">
        <f t="shared" si="28"/>
        <v>1397.875672751089</v>
      </c>
      <c r="M243" s="27">
        <f t="shared" si="29"/>
        <v>1.7461271387591524</v>
      </c>
      <c r="N243" s="23"/>
      <c r="O243" s="25">
        <v>99802</v>
      </c>
      <c r="P243" s="26">
        <f t="shared" si="30"/>
        <v>1.3911264854536576</v>
      </c>
      <c r="Q243" s="23"/>
      <c r="R243" s="25">
        <v>514000</v>
      </c>
      <c r="S243" s="25">
        <f t="shared" si="24"/>
        <v>1747.8770965629183</v>
      </c>
      <c r="T243" s="27">
        <f t="shared" si="25"/>
        <v>1.8283234383982716</v>
      </c>
      <c r="U243" s="28">
        <f t="shared" si="26"/>
        <v>1.2503809391882532</v>
      </c>
      <c r="V243" s="23"/>
      <c r="W243" s="43">
        <f t="shared" si="31"/>
        <v>2.1833240917037666</v>
      </c>
    </row>
    <row r="244" spans="1:23">
      <c r="A244" s="29" t="s">
        <v>494</v>
      </c>
      <c r="B244" s="30" t="s">
        <v>495</v>
      </c>
      <c r="C244" s="31">
        <v>17695680798</v>
      </c>
      <c r="D244" s="22">
        <v>27863.48</v>
      </c>
      <c r="E244" s="23"/>
      <c r="F244" s="38">
        <v>226158675.53999999</v>
      </c>
      <c r="G244" s="38">
        <f t="shared" si="27"/>
        <v>8116.6701194538509</v>
      </c>
      <c r="H244" s="23"/>
      <c r="I244" s="32">
        <v>0.30824000000000001</v>
      </c>
      <c r="J244" s="23"/>
      <c r="K244" s="24">
        <v>74781052</v>
      </c>
      <c r="L244" s="25">
        <f t="shared" si="28"/>
        <v>2683.8374818938623</v>
      </c>
      <c r="M244" s="27">
        <f t="shared" si="29"/>
        <v>4.2259494197279999</v>
      </c>
      <c r="N244" s="23"/>
      <c r="O244" s="25">
        <v>14460373</v>
      </c>
      <c r="P244" s="26">
        <f t="shared" si="30"/>
        <v>3.408779785789172</v>
      </c>
      <c r="Q244" s="23"/>
      <c r="R244" s="25">
        <v>59886292</v>
      </c>
      <c r="S244" s="25">
        <f t="shared" si="24"/>
        <v>2668.247648893821</v>
      </c>
      <c r="T244" s="27">
        <f t="shared" si="25"/>
        <v>3.3842321571921925</v>
      </c>
      <c r="U244" s="28">
        <f t="shared" si="26"/>
        <v>0.99419121571063218</v>
      </c>
      <c r="V244" s="23"/>
      <c r="W244" s="43">
        <f t="shared" si="31"/>
        <v>4.2014017911310209</v>
      </c>
    </row>
    <row r="245" spans="1:23">
      <c r="A245" s="29" t="s">
        <v>496</v>
      </c>
      <c r="B245" s="30" t="s">
        <v>497</v>
      </c>
      <c r="C245" s="31">
        <v>77257728</v>
      </c>
      <c r="D245" s="22">
        <v>74.03</v>
      </c>
      <c r="E245" s="23"/>
      <c r="F245" s="38">
        <v>1605150.65</v>
      </c>
      <c r="G245" s="38">
        <f t="shared" si="27"/>
        <v>21682.434823720112</v>
      </c>
      <c r="H245" s="23"/>
      <c r="I245" s="32">
        <v>0.40414000000000005</v>
      </c>
      <c r="J245" s="23"/>
      <c r="K245" s="24">
        <v>695884</v>
      </c>
      <c r="L245" s="25">
        <f t="shared" si="28"/>
        <v>9400.027016074564</v>
      </c>
      <c r="M245" s="27">
        <f t="shared" si="29"/>
        <v>9.0073060393388733</v>
      </c>
      <c r="N245" s="23"/>
      <c r="O245" s="25">
        <v>140530</v>
      </c>
      <c r="P245" s="26">
        <f t="shared" si="30"/>
        <v>7.1883294315877375</v>
      </c>
      <c r="Q245" s="23"/>
      <c r="R245" s="25">
        <v>285000</v>
      </c>
      <c r="S245" s="25">
        <f t="shared" si="24"/>
        <v>5748.0751046872892</v>
      </c>
      <c r="T245" s="27">
        <f t="shared" si="25"/>
        <v>3.6889513499542725</v>
      </c>
      <c r="U245" s="28">
        <f t="shared" si="26"/>
        <v>0.61149559409326837</v>
      </c>
      <c r="V245" s="23"/>
      <c r="W245" s="43">
        <f t="shared" si="31"/>
        <v>5.5079279577054088</v>
      </c>
    </row>
    <row r="246" spans="1:23">
      <c r="A246" s="29" t="s">
        <v>498</v>
      </c>
      <c r="B246" s="30" t="s">
        <v>499</v>
      </c>
      <c r="C246" s="31">
        <v>171008894</v>
      </c>
      <c r="D246" s="22">
        <v>169.88</v>
      </c>
      <c r="E246" s="23"/>
      <c r="F246" s="38">
        <v>2347642.91</v>
      </c>
      <c r="G246" s="38">
        <f t="shared" si="27"/>
        <v>13819.419060513304</v>
      </c>
      <c r="H246" s="23"/>
      <c r="I246" s="32">
        <v>0.30644000000000005</v>
      </c>
      <c r="J246" s="23"/>
      <c r="K246" s="24">
        <v>771733</v>
      </c>
      <c r="L246" s="25">
        <f t="shared" si="28"/>
        <v>4542.8125735813519</v>
      </c>
      <c r="M246" s="27">
        <f t="shared" si="29"/>
        <v>4.5128237599150838</v>
      </c>
      <c r="N246" s="23"/>
      <c r="O246" s="25">
        <v>164715</v>
      </c>
      <c r="P246" s="26">
        <f t="shared" si="30"/>
        <v>3.5496282433123039</v>
      </c>
      <c r="Q246" s="23"/>
      <c r="R246" s="25">
        <v>330000</v>
      </c>
      <c r="S246" s="25">
        <f t="shared" si="24"/>
        <v>2912.1438662585356</v>
      </c>
      <c r="T246" s="27">
        <f t="shared" si="25"/>
        <v>1.92972419317559</v>
      </c>
      <c r="U246" s="28">
        <f t="shared" si="26"/>
        <v>0.64104424716838593</v>
      </c>
      <c r="V246" s="23"/>
      <c r="W246" s="43">
        <f t="shared" si="31"/>
        <v>2.8929197097783694</v>
      </c>
    </row>
    <row r="247" spans="1:23" ht="31.2">
      <c r="A247" s="29" t="s">
        <v>500</v>
      </c>
      <c r="B247" s="30" t="s">
        <v>501</v>
      </c>
      <c r="C247" s="31">
        <v>6230569176.8850002</v>
      </c>
      <c r="D247" s="22">
        <v>4940.75</v>
      </c>
      <c r="E247" s="23"/>
      <c r="F247" s="38">
        <v>35623528.25</v>
      </c>
      <c r="G247" s="38">
        <f t="shared" si="27"/>
        <v>7210.1458786621461</v>
      </c>
      <c r="H247" s="23"/>
      <c r="I247" s="32">
        <v>0.30644000000000005</v>
      </c>
      <c r="J247" s="23"/>
      <c r="K247" s="24">
        <v>11710399</v>
      </c>
      <c r="L247" s="25">
        <f t="shared" si="28"/>
        <v>2370.1662703030916</v>
      </c>
      <c r="M247" s="27">
        <f t="shared" si="29"/>
        <v>1.8795070991980645</v>
      </c>
      <c r="N247" s="23"/>
      <c r="O247" s="25">
        <v>0</v>
      </c>
      <c r="P247" s="26">
        <f t="shared" si="30"/>
        <v>1.8795070991980645</v>
      </c>
      <c r="Q247" s="23"/>
      <c r="R247" s="25">
        <v>10374063</v>
      </c>
      <c r="S247" s="25">
        <f t="shared" si="24"/>
        <v>2099.693973587006</v>
      </c>
      <c r="T247" s="27">
        <f t="shared" si="25"/>
        <v>1.6650265337695129</v>
      </c>
      <c r="U247" s="28">
        <f t="shared" si="26"/>
        <v>0.88588467395517434</v>
      </c>
      <c r="V247" s="23"/>
      <c r="W247" s="43">
        <f t="shared" si="31"/>
        <v>1.6650265337695129</v>
      </c>
    </row>
    <row r="248" spans="1:23">
      <c r="A248" s="29" t="s">
        <v>502</v>
      </c>
      <c r="B248" s="30" t="s">
        <v>503</v>
      </c>
      <c r="C248" s="31">
        <v>25240991</v>
      </c>
      <c r="D248" s="22">
        <v>12.98</v>
      </c>
      <c r="E248" s="23"/>
      <c r="F248" s="38">
        <v>318275.90999999997</v>
      </c>
      <c r="G248" s="38">
        <f t="shared" si="27"/>
        <v>24520.486132511553</v>
      </c>
      <c r="H248" s="23"/>
      <c r="I248" s="32">
        <v>0.30644000000000005</v>
      </c>
      <c r="J248" s="23"/>
      <c r="K248" s="24">
        <v>104626</v>
      </c>
      <c r="L248" s="25">
        <f t="shared" si="28"/>
        <v>8060.5546995377499</v>
      </c>
      <c r="M248" s="27">
        <f t="shared" si="29"/>
        <v>4.1450828931399721</v>
      </c>
      <c r="N248" s="23"/>
      <c r="O248" s="25">
        <v>23732</v>
      </c>
      <c r="P248" s="26">
        <f t="shared" si="30"/>
        <v>3.2048662431677108</v>
      </c>
      <c r="Q248" s="23"/>
      <c r="R248" s="25">
        <v>0</v>
      </c>
      <c r="S248" s="25">
        <f t="shared" si="24"/>
        <v>1828.3513097072419</v>
      </c>
      <c r="T248" s="27">
        <f t="shared" si="25"/>
        <v>0</v>
      </c>
      <c r="U248" s="28">
        <f t="shared" si="26"/>
        <v>0.22682698373253302</v>
      </c>
      <c r="V248" s="23"/>
      <c r="W248" s="43">
        <f t="shared" si="31"/>
        <v>0.9402166499722614</v>
      </c>
    </row>
    <row r="249" spans="1:23">
      <c r="A249" s="29" t="s">
        <v>504</v>
      </c>
      <c r="B249" s="30" t="s">
        <v>505</v>
      </c>
      <c r="C249" s="31">
        <v>28420597</v>
      </c>
      <c r="D249" s="22">
        <v>28.29</v>
      </c>
      <c r="E249" s="23"/>
      <c r="F249" s="38">
        <v>524122.29</v>
      </c>
      <c r="G249" s="38">
        <f t="shared" si="27"/>
        <v>18526.768822905618</v>
      </c>
      <c r="H249" s="23"/>
      <c r="I249" s="32">
        <v>0.40254000000000001</v>
      </c>
      <c r="J249" s="23"/>
      <c r="K249" s="24">
        <v>226324</v>
      </c>
      <c r="L249" s="25">
        <f t="shared" si="28"/>
        <v>8000.1413927182748</v>
      </c>
      <c r="M249" s="27">
        <f t="shared" si="29"/>
        <v>7.9633795166231032</v>
      </c>
      <c r="N249" s="23"/>
      <c r="O249" s="25">
        <v>53480</v>
      </c>
      <c r="P249" s="26">
        <f t="shared" si="30"/>
        <v>6.081645645937698</v>
      </c>
      <c r="Q249" s="23"/>
      <c r="R249" s="25">
        <v>0</v>
      </c>
      <c r="S249" s="25">
        <f t="shared" si="24"/>
        <v>1890.4206433368681</v>
      </c>
      <c r="T249" s="27">
        <f t="shared" si="25"/>
        <v>0</v>
      </c>
      <c r="U249" s="28">
        <f t="shared" si="26"/>
        <v>0.23629840405789929</v>
      </c>
      <c r="V249" s="23"/>
      <c r="W249" s="43">
        <f t="shared" si="31"/>
        <v>1.8817338706854045</v>
      </c>
    </row>
    <row r="250" spans="1:23">
      <c r="A250" s="29" t="s">
        <v>506</v>
      </c>
      <c r="B250" s="30" t="s">
        <v>507</v>
      </c>
      <c r="C250" s="31">
        <v>28469819</v>
      </c>
      <c r="D250" s="22">
        <v>20.88</v>
      </c>
      <c r="E250" s="23"/>
      <c r="F250" s="38">
        <v>382627.76</v>
      </c>
      <c r="G250" s="38">
        <f t="shared" si="27"/>
        <v>18325.084291187741</v>
      </c>
      <c r="H250" s="23"/>
      <c r="I250" s="32">
        <v>0.30644000000000005</v>
      </c>
      <c r="J250" s="23"/>
      <c r="K250" s="24">
        <v>125780</v>
      </c>
      <c r="L250" s="25">
        <f t="shared" si="28"/>
        <v>6023.946360153257</v>
      </c>
      <c r="M250" s="27">
        <f t="shared" si="29"/>
        <v>4.4180119304587082</v>
      </c>
      <c r="N250" s="23"/>
      <c r="O250" s="25">
        <v>26705</v>
      </c>
      <c r="P250" s="26">
        <f t="shared" si="30"/>
        <v>3.4800010495324893</v>
      </c>
      <c r="Q250" s="23"/>
      <c r="R250" s="25">
        <v>0</v>
      </c>
      <c r="S250" s="25">
        <f t="shared" si="24"/>
        <v>1278.9750957854408</v>
      </c>
      <c r="T250" s="27">
        <f t="shared" si="25"/>
        <v>0</v>
      </c>
      <c r="U250" s="28">
        <f t="shared" si="26"/>
        <v>0.21231515344251869</v>
      </c>
      <c r="V250" s="23"/>
      <c r="W250" s="43">
        <f t="shared" si="31"/>
        <v>0.93801088092621876</v>
      </c>
    </row>
    <row r="251" spans="1:23">
      <c r="A251" s="29" t="s">
        <v>508</v>
      </c>
      <c r="B251" s="30" t="s">
        <v>509</v>
      </c>
      <c r="C251" s="31">
        <v>2993453115</v>
      </c>
      <c r="D251" s="22">
        <v>5101.53</v>
      </c>
      <c r="E251" s="23"/>
      <c r="F251" s="38">
        <v>30445831.68</v>
      </c>
      <c r="G251" s="38">
        <f t="shared" si="27"/>
        <v>5967.9805234900123</v>
      </c>
      <c r="H251" s="23"/>
      <c r="I251" s="32">
        <v>0.31574000000000002</v>
      </c>
      <c r="J251" s="23"/>
      <c r="K251" s="24">
        <v>10312092</v>
      </c>
      <c r="L251" s="25">
        <f t="shared" si="28"/>
        <v>2021.3724118058701</v>
      </c>
      <c r="M251" s="27">
        <f t="shared" si="29"/>
        <v>3.44488174821472</v>
      </c>
      <c r="N251" s="23"/>
      <c r="O251" s="25">
        <v>1134631</v>
      </c>
      <c r="P251" s="26">
        <f t="shared" si="30"/>
        <v>3.0658442432294453</v>
      </c>
      <c r="Q251" s="23"/>
      <c r="R251" s="25">
        <v>6280495</v>
      </c>
      <c r="S251" s="25">
        <f t="shared" si="24"/>
        <v>1453.5102214433709</v>
      </c>
      <c r="T251" s="27">
        <f t="shared" si="25"/>
        <v>2.0980769561844297</v>
      </c>
      <c r="U251" s="28">
        <f t="shared" si="26"/>
        <v>0.71907097027450884</v>
      </c>
      <c r="V251" s="23"/>
      <c r="W251" s="43">
        <f t="shared" si="31"/>
        <v>2.4771144611697054</v>
      </c>
    </row>
    <row r="252" spans="1:23">
      <c r="A252" s="29" t="s">
        <v>510</v>
      </c>
      <c r="B252" s="30" t="s">
        <v>511</v>
      </c>
      <c r="C252" s="31">
        <v>32954253</v>
      </c>
      <c r="D252" s="22">
        <v>50</v>
      </c>
      <c r="E252" s="23"/>
      <c r="F252" s="38">
        <v>518626.79</v>
      </c>
      <c r="G252" s="38">
        <f t="shared" si="27"/>
        <v>10372.5358</v>
      </c>
      <c r="H252" s="23"/>
      <c r="I252" s="32">
        <v>0.39063999999999999</v>
      </c>
      <c r="J252" s="23"/>
      <c r="K252" s="24">
        <v>217331</v>
      </c>
      <c r="L252" s="25">
        <f t="shared" si="28"/>
        <v>4346.62</v>
      </c>
      <c r="M252" s="27">
        <f t="shared" si="29"/>
        <v>6.5949302507327356</v>
      </c>
      <c r="N252" s="23"/>
      <c r="O252" s="25">
        <v>56024</v>
      </c>
      <c r="P252" s="26">
        <f t="shared" si="30"/>
        <v>4.8948765429457612</v>
      </c>
      <c r="Q252" s="23"/>
      <c r="R252" s="25">
        <v>110000</v>
      </c>
      <c r="S252" s="25">
        <f t="shared" si="24"/>
        <v>3320.48</v>
      </c>
      <c r="T252" s="27">
        <f t="shared" si="25"/>
        <v>3.3379606571570597</v>
      </c>
      <c r="U252" s="28">
        <f t="shared" si="26"/>
        <v>0.76392231204936245</v>
      </c>
      <c r="V252" s="23"/>
      <c r="W252" s="43">
        <f t="shared" si="31"/>
        <v>5.0380143649440328</v>
      </c>
    </row>
    <row r="253" spans="1:23" ht="31.2">
      <c r="A253" s="29" t="s">
        <v>512</v>
      </c>
      <c r="B253" s="30" t="s">
        <v>513</v>
      </c>
      <c r="C253" s="31">
        <v>778114723</v>
      </c>
      <c r="D253" s="22">
        <v>1250.81</v>
      </c>
      <c r="E253" s="23"/>
      <c r="F253" s="38">
        <v>9496182.9800000004</v>
      </c>
      <c r="G253" s="38">
        <f t="shared" si="27"/>
        <v>7592.0267506655691</v>
      </c>
      <c r="H253" s="23"/>
      <c r="I253" s="32">
        <v>0.30644000000000005</v>
      </c>
      <c r="J253" s="23"/>
      <c r="K253" s="24">
        <v>3121647</v>
      </c>
      <c r="L253" s="25">
        <f t="shared" si="28"/>
        <v>2495.7003861497751</v>
      </c>
      <c r="M253" s="27">
        <f t="shared" si="29"/>
        <v>4.0118081662361762</v>
      </c>
      <c r="N253" s="23"/>
      <c r="O253" s="25">
        <v>531539</v>
      </c>
      <c r="P253" s="26">
        <f t="shared" si="30"/>
        <v>3.3286968148011771</v>
      </c>
      <c r="Q253" s="23"/>
      <c r="R253" s="25">
        <v>0</v>
      </c>
      <c r="S253" s="25">
        <f t="shared" si="24"/>
        <v>424.9558286230523</v>
      </c>
      <c r="T253" s="27">
        <f t="shared" si="25"/>
        <v>0</v>
      </c>
      <c r="U253" s="28">
        <f t="shared" si="26"/>
        <v>0.1702751784554756</v>
      </c>
      <c r="V253" s="23"/>
      <c r="W253" s="43">
        <f t="shared" si="31"/>
        <v>0.68311135143499913</v>
      </c>
    </row>
    <row r="254" spans="1:23">
      <c r="A254" s="29" t="s">
        <v>514</v>
      </c>
      <c r="B254" s="30" t="s">
        <v>515</v>
      </c>
      <c r="C254" s="31">
        <v>1409075454</v>
      </c>
      <c r="D254" s="22">
        <v>2117.2399999999998</v>
      </c>
      <c r="E254" s="23"/>
      <c r="F254" s="38">
        <v>15264213.73</v>
      </c>
      <c r="G254" s="38">
        <f t="shared" si="27"/>
        <v>7209.4867516200347</v>
      </c>
      <c r="H254" s="23"/>
      <c r="I254" s="32">
        <v>0.30644000000000005</v>
      </c>
      <c r="J254" s="23"/>
      <c r="K254" s="24">
        <v>5017752</v>
      </c>
      <c r="L254" s="25">
        <f t="shared" si="28"/>
        <v>2369.9495569703959</v>
      </c>
      <c r="M254" s="27">
        <f t="shared" si="29"/>
        <v>3.5610243480971175</v>
      </c>
      <c r="N254" s="23"/>
      <c r="O254" s="25">
        <v>732860</v>
      </c>
      <c r="P254" s="26">
        <f t="shared" si="30"/>
        <v>3.0409244500259387</v>
      </c>
      <c r="Q254" s="23"/>
      <c r="R254" s="25">
        <v>4064000</v>
      </c>
      <c r="S254" s="25">
        <f t="shared" si="24"/>
        <v>2265.6193912829913</v>
      </c>
      <c r="T254" s="27">
        <f t="shared" si="25"/>
        <v>2.8841606661044001</v>
      </c>
      <c r="U254" s="28">
        <f t="shared" si="26"/>
        <v>0.95597789607776551</v>
      </c>
      <c r="V254" s="23"/>
      <c r="W254" s="43">
        <f t="shared" si="31"/>
        <v>3.4042605641755785</v>
      </c>
    </row>
    <row r="255" spans="1:23">
      <c r="A255" s="29" t="s">
        <v>516</v>
      </c>
      <c r="B255" s="30" t="s">
        <v>517</v>
      </c>
      <c r="C255" s="31">
        <v>46378730</v>
      </c>
      <c r="D255" s="22">
        <v>149.66</v>
      </c>
      <c r="E255" s="23"/>
      <c r="F255" s="38">
        <v>821073.82</v>
      </c>
      <c r="G255" s="38">
        <f t="shared" si="27"/>
        <v>5486.2609915809162</v>
      </c>
      <c r="H255" s="23"/>
      <c r="I255" s="32">
        <v>0.30644000000000005</v>
      </c>
      <c r="J255" s="23"/>
      <c r="K255" s="24">
        <v>269909</v>
      </c>
      <c r="L255" s="25">
        <f t="shared" si="28"/>
        <v>1803.4812241079781</v>
      </c>
      <c r="M255" s="27">
        <f t="shared" si="29"/>
        <v>5.8196720781271933</v>
      </c>
      <c r="N255" s="23"/>
      <c r="O255" s="25">
        <v>145339</v>
      </c>
      <c r="P255" s="26">
        <f t="shared" si="30"/>
        <v>2.6859295198467059</v>
      </c>
      <c r="Q255" s="23"/>
      <c r="R255" s="25">
        <v>48500</v>
      </c>
      <c r="S255" s="25">
        <f t="shared" si="24"/>
        <v>1295.1957770947481</v>
      </c>
      <c r="T255" s="27">
        <f t="shared" si="25"/>
        <v>1.0457379923943584</v>
      </c>
      <c r="U255" s="28">
        <f t="shared" si="26"/>
        <v>0.71816427017994955</v>
      </c>
      <c r="V255" s="23"/>
      <c r="W255" s="43">
        <f t="shared" si="31"/>
        <v>4.179480550674846</v>
      </c>
    </row>
    <row r="256" spans="1:23">
      <c r="A256" s="29" t="s">
        <v>518</v>
      </c>
      <c r="B256" s="30" t="s">
        <v>519</v>
      </c>
      <c r="C256" s="31">
        <v>6416556440</v>
      </c>
      <c r="D256" s="22">
        <v>7841.28</v>
      </c>
      <c r="E256" s="23"/>
      <c r="F256" s="38">
        <v>54050239.530000001</v>
      </c>
      <c r="G256" s="38">
        <f t="shared" si="27"/>
        <v>6893.0378114287469</v>
      </c>
      <c r="H256" s="23"/>
      <c r="I256" s="32">
        <v>0.31503999999999999</v>
      </c>
      <c r="J256" s="23"/>
      <c r="K256" s="24">
        <v>18266387</v>
      </c>
      <c r="L256" s="25">
        <f t="shared" si="28"/>
        <v>2329.5159718821419</v>
      </c>
      <c r="M256" s="27">
        <f t="shared" si="29"/>
        <v>2.8467585644738751</v>
      </c>
      <c r="N256" s="23"/>
      <c r="O256" s="25">
        <v>699427</v>
      </c>
      <c r="P256" s="26">
        <f t="shared" si="30"/>
        <v>2.737755081602617</v>
      </c>
      <c r="Q256" s="23"/>
      <c r="R256" s="25">
        <v>17000000</v>
      </c>
      <c r="S256" s="25">
        <f t="shared" si="24"/>
        <v>2257.2114501714009</v>
      </c>
      <c r="T256" s="27">
        <f t="shared" si="25"/>
        <v>2.6493961611596144</v>
      </c>
      <c r="U256" s="28">
        <f t="shared" si="26"/>
        <v>0.9689615685904388</v>
      </c>
      <c r="V256" s="23"/>
      <c r="W256" s="43">
        <f t="shared" si="31"/>
        <v>2.758399644030872</v>
      </c>
    </row>
    <row r="257" spans="1:23">
      <c r="A257" s="29" t="s">
        <v>520</v>
      </c>
      <c r="B257" s="30" t="s">
        <v>521</v>
      </c>
      <c r="C257" s="31">
        <v>1295742489</v>
      </c>
      <c r="D257" s="22">
        <v>5673.53</v>
      </c>
      <c r="E257" s="23"/>
      <c r="F257" s="38">
        <v>55896560.460000001</v>
      </c>
      <c r="G257" s="38">
        <f t="shared" si="27"/>
        <v>9852.1661928288031</v>
      </c>
      <c r="H257" s="23"/>
      <c r="I257" s="32">
        <v>0.30644000000000005</v>
      </c>
      <c r="J257" s="23"/>
      <c r="K257" s="24">
        <v>18374683</v>
      </c>
      <c r="L257" s="25">
        <f t="shared" si="28"/>
        <v>3238.6685185413667</v>
      </c>
      <c r="M257" s="27">
        <f t="shared" si="29"/>
        <v>14.180813823725742</v>
      </c>
      <c r="N257" s="23"/>
      <c r="O257" s="25">
        <v>7556819</v>
      </c>
      <c r="P257" s="26">
        <f t="shared" si="30"/>
        <v>8.3487761587171345</v>
      </c>
      <c r="Q257" s="23"/>
      <c r="R257" s="25">
        <v>1422595</v>
      </c>
      <c r="S257" s="25">
        <f t="shared" si="24"/>
        <v>1582.6855590787395</v>
      </c>
      <c r="T257" s="27">
        <f t="shared" si="25"/>
        <v>1.0978994762284129</v>
      </c>
      <c r="U257" s="28">
        <f t="shared" si="26"/>
        <v>0.48868402246721754</v>
      </c>
      <c r="V257" s="23"/>
      <c r="W257" s="43">
        <f t="shared" si="31"/>
        <v>6.9299371412370192</v>
      </c>
    </row>
    <row r="258" spans="1:23">
      <c r="A258" s="29" t="s">
        <v>522</v>
      </c>
      <c r="B258" s="30" t="s">
        <v>523</v>
      </c>
      <c r="C258" s="31">
        <v>24347776884</v>
      </c>
      <c r="D258" s="22">
        <v>27226.45</v>
      </c>
      <c r="E258" s="23"/>
      <c r="F258" s="38">
        <v>229655062.59999999</v>
      </c>
      <c r="G258" s="38">
        <f t="shared" si="27"/>
        <v>8434.9984151440967</v>
      </c>
      <c r="H258" s="23"/>
      <c r="I258" s="32">
        <v>0.38114000000000003</v>
      </c>
      <c r="J258" s="23"/>
      <c r="K258" s="24">
        <v>93896602</v>
      </c>
      <c r="L258" s="25">
        <f t="shared" si="28"/>
        <v>3448.7273221444589</v>
      </c>
      <c r="M258" s="27">
        <f t="shared" si="29"/>
        <v>3.8564753754460268</v>
      </c>
      <c r="N258" s="23"/>
      <c r="O258" s="25">
        <v>6770858</v>
      </c>
      <c r="P258" s="26">
        <f t="shared" si="30"/>
        <v>3.5783860027588053</v>
      </c>
      <c r="Q258" s="23"/>
      <c r="R258" s="25">
        <v>82000000</v>
      </c>
      <c r="S258" s="25">
        <f t="shared" si="24"/>
        <v>3260.4639238681502</v>
      </c>
      <c r="T258" s="27">
        <f t="shared" si="25"/>
        <v>3.3678639487568911</v>
      </c>
      <c r="U258" s="28">
        <f t="shared" si="26"/>
        <v>0.94541076150977221</v>
      </c>
      <c r="V258" s="23"/>
      <c r="W258" s="43">
        <f t="shared" si="31"/>
        <v>3.6459533214441131</v>
      </c>
    </row>
    <row r="259" spans="1:23">
      <c r="A259" s="29" t="s">
        <v>524</v>
      </c>
      <c r="B259" s="30" t="s">
        <v>525</v>
      </c>
      <c r="C259" s="31">
        <v>16868596</v>
      </c>
      <c r="D259" s="22">
        <v>182.05</v>
      </c>
      <c r="E259" s="23"/>
      <c r="F259" s="38">
        <v>2092068.42</v>
      </c>
      <c r="G259" s="38">
        <f t="shared" si="27"/>
        <v>11491.724361439165</v>
      </c>
      <c r="H259" s="23"/>
      <c r="I259" s="32">
        <v>0.30644000000000005</v>
      </c>
      <c r="J259" s="23"/>
      <c r="K259" s="24">
        <v>687718</v>
      </c>
      <c r="L259" s="25">
        <f t="shared" si="28"/>
        <v>3777.6325185388628</v>
      </c>
      <c r="M259" s="27">
        <f t="shared" si="29"/>
        <v>40.769130993474505</v>
      </c>
      <c r="N259" s="23"/>
      <c r="O259" s="25">
        <v>322419</v>
      </c>
      <c r="P259" s="26">
        <f t="shared" si="30"/>
        <v>21.655566355374209</v>
      </c>
      <c r="Q259" s="23"/>
      <c r="R259" s="25">
        <v>100000</v>
      </c>
      <c r="S259" s="25">
        <f t="shared" si="24"/>
        <v>2320.3460587750615</v>
      </c>
      <c r="T259" s="27">
        <f t="shared" si="25"/>
        <v>5.928175646627615</v>
      </c>
      <c r="U259" s="28">
        <f t="shared" si="26"/>
        <v>0.61423286870490523</v>
      </c>
      <c r="V259" s="23"/>
      <c r="W259" s="43">
        <f t="shared" si="31"/>
        <v>25.041740284727904</v>
      </c>
    </row>
    <row r="260" spans="1:23">
      <c r="A260" s="29" t="s">
        <v>526</v>
      </c>
      <c r="B260" s="30" t="s">
        <v>527</v>
      </c>
      <c r="C260" s="31">
        <v>5483178215</v>
      </c>
      <c r="D260" s="22">
        <v>7102.23</v>
      </c>
      <c r="E260" s="23"/>
      <c r="F260" s="38">
        <v>46947911.369999997</v>
      </c>
      <c r="G260" s="38">
        <f t="shared" si="27"/>
        <v>6610.305688495022</v>
      </c>
      <c r="H260" s="23"/>
      <c r="I260" s="32">
        <v>0.31534000000000001</v>
      </c>
      <c r="J260" s="23"/>
      <c r="K260" s="24">
        <v>15881249</v>
      </c>
      <c r="L260" s="25">
        <f t="shared" si="28"/>
        <v>2236.0933115373623</v>
      </c>
      <c r="M260" s="27">
        <f t="shared" si="29"/>
        <v>2.8963583486224511</v>
      </c>
      <c r="N260" s="23"/>
      <c r="O260" s="25">
        <v>767559</v>
      </c>
      <c r="P260" s="26">
        <f t="shared" si="30"/>
        <v>2.7563740238561625</v>
      </c>
      <c r="Q260" s="23"/>
      <c r="R260" s="25">
        <v>15153591</v>
      </c>
      <c r="S260" s="25">
        <f t="shared" si="24"/>
        <v>2241.7114061358193</v>
      </c>
      <c r="T260" s="27">
        <f t="shared" si="25"/>
        <v>2.763651007830684</v>
      </c>
      <c r="U260" s="28">
        <f t="shared" si="26"/>
        <v>1.0025124598197535</v>
      </c>
      <c r="V260" s="23"/>
      <c r="W260" s="43">
        <f t="shared" si="31"/>
        <v>2.903635332596973</v>
      </c>
    </row>
    <row r="261" spans="1:23">
      <c r="A261" s="29" t="s">
        <v>528</v>
      </c>
      <c r="B261" s="30" t="s">
        <v>529</v>
      </c>
      <c r="C261" s="31">
        <v>61150881</v>
      </c>
      <c r="D261" s="22">
        <v>199.38</v>
      </c>
      <c r="E261" s="23"/>
      <c r="F261" s="38">
        <v>2296189.7599999998</v>
      </c>
      <c r="G261" s="38">
        <f t="shared" si="27"/>
        <v>11516.6504162905</v>
      </c>
      <c r="H261" s="23"/>
      <c r="I261" s="32">
        <v>0.30784</v>
      </c>
      <c r="J261" s="23"/>
      <c r="K261" s="24">
        <v>758267</v>
      </c>
      <c r="L261" s="25">
        <f t="shared" si="28"/>
        <v>3803.1246865282378</v>
      </c>
      <c r="M261" s="27">
        <f t="shared" si="29"/>
        <v>12.39993582430971</v>
      </c>
      <c r="N261" s="23"/>
      <c r="O261" s="25">
        <v>299689</v>
      </c>
      <c r="P261" s="26">
        <f t="shared" si="30"/>
        <v>7.4991233568654554</v>
      </c>
      <c r="Q261" s="23"/>
      <c r="R261" s="25">
        <v>290000</v>
      </c>
      <c r="S261" s="25">
        <f t="shared" si="24"/>
        <v>2957.6136021667171</v>
      </c>
      <c r="T261" s="27">
        <f t="shared" si="25"/>
        <v>4.7423683070077116</v>
      </c>
      <c r="U261" s="28">
        <f t="shared" si="26"/>
        <v>0.77767989375773972</v>
      </c>
      <c r="V261" s="23"/>
      <c r="W261" s="43">
        <f t="shared" si="31"/>
        <v>9.6431807744519649</v>
      </c>
    </row>
    <row r="262" spans="1:23">
      <c r="A262" s="29" t="s">
        <v>530</v>
      </c>
      <c r="B262" s="30" t="s">
        <v>531</v>
      </c>
      <c r="C262" s="31">
        <v>1030170709</v>
      </c>
      <c r="D262" s="22">
        <v>1216.05</v>
      </c>
      <c r="E262" s="23"/>
      <c r="F262" s="38">
        <v>9210015.9000000004</v>
      </c>
      <c r="G262" s="38">
        <f t="shared" si="27"/>
        <v>7573.7148143579625</v>
      </c>
      <c r="H262" s="23"/>
      <c r="I262" s="32">
        <v>0.30644000000000005</v>
      </c>
      <c r="J262" s="23"/>
      <c r="K262" s="24">
        <v>3027577</v>
      </c>
      <c r="L262" s="25">
        <f t="shared" si="28"/>
        <v>2489.6813453394188</v>
      </c>
      <c r="M262" s="27">
        <f t="shared" si="29"/>
        <v>2.9389080601397688</v>
      </c>
      <c r="N262" s="23"/>
      <c r="O262" s="25">
        <v>217411</v>
      </c>
      <c r="P262" s="26">
        <f t="shared" si="30"/>
        <v>2.7278643970841148</v>
      </c>
      <c r="Q262" s="23"/>
      <c r="R262" s="25">
        <v>2746860</v>
      </c>
      <c r="S262" s="25">
        <f t="shared" si="24"/>
        <v>2437.6226306484109</v>
      </c>
      <c r="T262" s="27">
        <f t="shared" si="25"/>
        <v>2.6664124460172358</v>
      </c>
      <c r="U262" s="28">
        <f t="shared" si="26"/>
        <v>0.97909020976179961</v>
      </c>
      <c r="V262" s="23"/>
      <c r="W262" s="43">
        <f t="shared" si="31"/>
        <v>2.8774561090728898</v>
      </c>
    </row>
    <row r="263" spans="1:23">
      <c r="A263" s="29" t="s">
        <v>532</v>
      </c>
      <c r="B263" s="30" t="s">
        <v>533</v>
      </c>
      <c r="C263" s="31">
        <v>220110806.19999999</v>
      </c>
      <c r="D263" s="22">
        <v>154.66999999999999</v>
      </c>
      <c r="E263" s="23"/>
      <c r="F263" s="38">
        <v>2318467.59</v>
      </c>
      <c r="G263" s="38">
        <f t="shared" si="27"/>
        <v>14989.769121355144</v>
      </c>
      <c r="H263" s="23"/>
      <c r="I263" s="32">
        <v>0.30644000000000005</v>
      </c>
      <c r="J263" s="23"/>
      <c r="K263" s="24">
        <v>762142</v>
      </c>
      <c r="L263" s="25">
        <f t="shared" si="28"/>
        <v>4927.5360444818007</v>
      </c>
      <c r="M263" s="27">
        <f t="shared" si="29"/>
        <v>3.4625378606241277</v>
      </c>
      <c r="N263" s="23"/>
      <c r="O263" s="25">
        <v>101267</v>
      </c>
      <c r="P263" s="26">
        <f t="shared" si="30"/>
        <v>3.0024650375388977</v>
      </c>
      <c r="Q263" s="23"/>
      <c r="R263" s="25">
        <v>600000</v>
      </c>
      <c r="S263" s="25">
        <f t="shared" si="24"/>
        <v>4533.9561647378296</v>
      </c>
      <c r="T263" s="27">
        <f t="shared" si="25"/>
        <v>2.7258997881949516</v>
      </c>
      <c r="U263" s="28">
        <f t="shared" si="26"/>
        <v>0.92012643313188358</v>
      </c>
      <c r="V263" s="23"/>
      <c r="W263" s="43">
        <f t="shared" si="31"/>
        <v>3.1859726112801821</v>
      </c>
    </row>
    <row r="264" spans="1:23">
      <c r="A264" s="29" t="s">
        <v>534</v>
      </c>
      <c r="B264" s="30" t="s">
        <v>535</v>
      </c>
      <c r="C264" s="31">
        <v>480955591</v>
      </c>
      <c r="D264" s="22">
        <v>848.41</v>
      </c>
      <c r="E264" s="23"/>
      <c r="F264" s="38">
        <v>6823571.6100000003</v>
      </c>
      <c r="G264" s="38">
        <f t="shared" si="27"/>
        <v>8042.7760280996226</v>
      </c>
      <c r="H264" s="23"/>
      <c r="I264" s="32">
        <v>0.30644000000000005</v>
      </c>
      <c r="J264" s="23"/>
      <c r="K264" s="24">
        <v>2243089</v>
      </c>
      <c r="L264" s="25">
        <f t="shared" si="28"/>
        <v>2643.8738345846937</v>
      </c>
      <c r="M264" s="27">
        <f t="shared" si="29"/>
        <v>4.6638172878626545</v>
      </c>
      <c r="N264" s="23"/>
      <c r="O264" s="25">
        <v>513211</v>
      </c>
      <c r="P264" s="26">
        <f t="shared" si="30"/>
        <v>3.5967520335988774</v>
      </c>
      <c r="Q264" s="23"/>
      <c r="R264" s="25">
        <v>995000</v>
      </c>
      <c r="S264" s="25">
        <f t="shared" ref="S264:S273" si="32">(O264+R264)/D264</f>
        <v>1777.6912106175082</v>
      </c>
      <c r="T264" s="27">
        <f t="shared" ref="T264:T273" si="33">R264/C264*1000</f>
        <v>2.0687980732923843</v>
      </c>
      <c r="U264" s="28">
        <f t="shared" ref="U264:U273" si="34">(O264+R264)/K264</f>
        <v>0.67238125638349611</v>
      </c>
      <c r="V264" s="23"/>
      <c r="W264" s="43">
        <f t="shared" si="31"/>
        <v>3.1358633275561609</v>
      </c>
    </row>
    <row r="265" spans="1:23">
      <c r="A265" s="29" t="s">
        <v>536</v>
      </c>
      <c r="B265" s="30" t="s">
        <v>537</v>
      </c>
      <c r="C265" s="31">
        <v>550452497</v>
      </c>
      <c r="D265" s="22">
        <v>997.51</v>
      </c>
      <c r="E265" s="23"/>
      <c r="F265" s="38">
        <v>8941570.5099999998</v>
      </c>
      <c r="G265" s="38">
        <f t="shared" ref="G265:G303" si="35">F265/D265</f>
        <v>8963.8905975879934</v>
      </c>
      <c r="H265" s="23"/>
      <c r="I265" s="32">
        <v>0.30644000000000005</v>
      </c>
      <c r="J265" s="23"/>
      <c r="K265" s="24">
        <v>2939332</v>
      </c>
      <c r="L265" s="25">
        <f t="shared" ref="L265:L303" si="36">K265/D265</f>
        <v>2946.669206323746</v>
      </c>
      <c r="M265" s="27">
        <f t="shared" ref="M265:M303" si="37">K265/C265*1000</f>
        <v>5.3398467915388528</v>
      </c>
      <c r="N265" s="23"/>
      <c r="O265" s="25">
        <v>770061</v>
      </c>
      <c r="P265" s="26">
        <f t="shared" ref="P265:P303" si="38">(K265-O265)/C265*1000</f>
        <v>3.9408868373250376</v>
      </c>
      <c r="Q265" s="23"/>
      <c r="R265" s="25">
        <v>974801</v>
      </c>
      <c r="S265" s="25">
        <f t="shared" si="32"/>
        <v>1749.2175517037424</v>
      </c>
      <c r="T265" s="27">
        <f t="shared" si="33"/>
        <v>1.7709084894931451</v>
      </c>
      <c r="U265" s="28">
        <f t="shared" si="34"/>
        <v>0.59362535433220887</v>
      </c>
      <c r="V265" s="23"/>
      <c r="W265" s="43">
        <f t="shared" ref="W265:W303" si="39">(R265+O265)/C265*1000</f>
        <v>3.1698684437069597</v>
      </c>
    </row>
    <row r="266" spans="1:23">
      <c r="A266" s="29" t="s">
        <v>538</v>
      </c>
      <c r="B266" s="30" t="s">
        <v>539</v>
      </c>
      <c r="C266" s="31">
        <v>596778694</v>
      </c>
      <c r="D266" s="22">
        <v>3416.0699999999997</v>
      </c>
      <c r="E266" s="23"/>
      <c r="F266" s="38">
        <v>30439455.039999999</v>
      </c>
      <c r="G266" s="38">
        <f t="shared" si="35"/>
        <v>8910.6648985530155</v>
      </c>
      <c r="H266" s="23"/>
      <c r="I266" s="32">
        <v>0.30644000000000005</v>
      </c>
      <c r="J266" s="23"/>
      <c r="K266" s="24">
        <v>10006257</v>
      </c>
      <c r="L266" s="25">
        <f t="shared" si="36"/>
        <v>2929.1721188383144</v>
      </c>
      <c r="M266" s="27">
        <f t="shared" si="37"/>
        <v>16.767115013660323</v>
      </c>
      <c r="N266" s="23"/>
      <c r="O266" s="25">
        <v>4264333</v>
      </c>
      <c r="P266" s="26">
        <f t="shared" si="38"/>
        <v>9.6215298195615535</v>
      </c>
      <c r="Q266" s="23"/>
      <c r="R266" s="25">
        <v>1091000</v>
      </c>
      <c r="S266" s="25">
        <f t="shared" si="32"/>
        <v>1567.6883084948495</v>
      </c>
      <c r="T266" s="27">
        <f t="shared" si="33"/>
        <v>1.8281483755517585</v>
      </c>
      <c r="U266" s="28">
        <f t="shared" si="34"/>
        <v>0.53519842634463621</v>
      </c>
      <c r="V266" s="23"/>
      <c r="W266" s="43">
        <f t="shared" si="39"/>
        <v>8.9737335696505269</v>
      </c>
    </row>
    <row r="267" spans="1:23">
      <c r="A267" s="29" t="s">
        <v>540</v>
      </c>
      <c r="B267" s="30" t="s">
        <v>541</v>
      </c>
      <c r="C267" s="31">
        <v>263519576</v>
      </c>
      <c r="D267" s="22">
        <v>290.08999999999997</v>
      </c>
      <c r="E267" s="23"/>
      <c r="F267" s="38">
        <v>2676306.52</v>
      </c>
      <c r="G267" s="38">
        <f t="shared" si="35"/>
        <v>9225.77999931056</v>
      </c>
      <c r="H267" s="23"/>
      <c r="I267" s="32">
        <v>0.30644000000000005</v>
      </c>
      <c r="J267" s="23"/>
      <c r="K267" s="24">
        <v>879773</v>
      </c>
      <c r="L267" s="25">
        <f t="shared" si="36"/>
        <v>3032.7587989934159</v>
      </c>
      <c r="M267" s="27">
        <f t="shared" si="37"/>
        <v>3.3385489357344746</v>
      </c>
      <c r="N267" s="23"/>
      <c r="O267" s="25">
        <v>104643</v>
      </c>
      <c r="P267" s="26">
        <f t="shared" si="38"/>
        <v>2.9414513022744084</v>
      </c>
      <c r="Q267" s="23"/>
      <c r="R267" s="25">
        <v>676546</v>
      </c>
      <c r="S267" s="25">
        <f t="shared" si="32"/>
        <v>2692.9194387948569</v>
      </c>
      <c r="T267" s="27">
        <f t="shared" si="33"/>
        <v>2.5673462680434791</v>
      </c>
      <c r="U267" s="28">
        <f t="shared" si="34"/>
        <v>0.88794382187223297</v>
      </c>
      <c r="V267" s="23"/>
      <c r="W267" s="43">
        <f t="shared" si="39"/>
        <v>2.9644439015035453</v>
      </c>
    </row>
    <row r="268" spans="1:23">
      <c r="A268" s="29" t="s">
        <v>542</v>
      </c>
      <c r="B268" s="30" t="s">
        <v>543</v>
      </c>
      <c r="C268" s="31">
        <v>409113192</v>
      </c>
      <c r="D268" s="22">
        <v>604.57000000000005</v>
      </c>
      <c r="E268" s="23"/>
      <c r="F268" s="38">
        <v>5035926.95</v>
      </c>
      <c r="G268" s="38">
        <f t="shared" si="35"/>
        <v>8329.7665282762955</v>
      </c>
      <c r="H268" s="23"/>
      <c r="I268" s="32">
        <v>0.37834000000000001</v>
      </c>
      <c r="J268" s="23"/>
      <c r="K268" s="24">
        <v>2043859</v>
      </c>
      <c r="L268" s="25">
        <f t="shared" si="36"/>
        <v>3380.6821377177166</v>
      </c>
      <c r="M268" s="27">
        <f t="shared" si="37"/>
        <v>4.9958276583757781</v>
      </c>
      <c r="N268" s="23"/>
      <c r="O268" s="25">
        <v>309675</v>
      </c>
      <c r="P268" s="26">
        <f t="shared" si="38"/>
        <v>4.2388855551741775</v>
      </c>
      <c r="Q268" s="23"/>
      <c r="R268" s="25">
        <v>1055000</v>
      </c>
      <c r="S268" s="25">
        <f t="shared" si="32"/>
        <v>2257.2654944836822</v>
      </c>
      <c r="T268" s="27">
        <f t="shared" si="33"/>
        <v>2.5787484261812805</v>
      </c>
      <c r="U268" s="28">
        <f t="shared" si="34"/>
        <v>0.66769527643540971</v>
      </c>
      <c r="V268" s="23"/>
      <c r="W268" s="43">
        <f t="shared" si="39"/>
        <v>3.3356905293828807</v>
      </c>
    </row>
    <row r="269" spans="1:23">
      <c r="A269" s="29" t="s">
        <v>544</v>
      </c>
      <c r="B269" s="30" t="s">
        <v>545</v>
      </c>
      <c r="C269" s="31">
        <v>193966990</v>
      </c>
      <c r="D269" s="22">
        <v>171.62</v>
      </c>
      <c r="E269" s="23"/>
      <c r="F269" s="38">
        <v>1980312.82</v>
      </c>
      <c r="G269" s="38">
        <f t="shared" si="35"/>
        <v>11538.939634075283</v>
      </c>
      <c r="H269" s="23"/>
      <c r="I269" s="32">
        <v>0.30644000000000005</v>
      </c>
      <c r="J269" s="23"/>
      <c r="K269" s="24">
        <v>650982</v>
      </c>
      <c r="L269" s="25">
        <f t="shared" si="36"/>
        <v>3793.159305442256</v>
      </c>
      <c r="M269" s="27">
        <f t="shared" si="37"/>
        <v>3.3561483838048938</v>
      </c>
      <c r="N269" s="23"/>
      <c r="O269" s="25">
        <v>78948</v>
      </c>
      <c r="P269" s="26">
        <f t="shared" si="38"/>
        <v>2.9491306742451382</v>
      </c>
      <c r="Q269" s="23"/>
      <c r="R269" s="25">
        <v>412000</v>
      </c>
      <c r="S269" s="25">
        <f t="shared" si="32"/>
        <v>2860.6689197063279</v>
      </c>
      <c r="T269" s="27">
        <f t="shared" si="33"/>
        <v>2.1240727610404222</v>
      </c>
      <c r="U269" s="28">
        <f t="shared" si="34"/>
        <v>0.75416524573644128</v>
      </c>
      <c r="V269" s="23"/>
      <c r="W269" s="43">
        <f t="shared" si="39"/>
        <v>2.5310904706001778</v>
      </c>
    </row>
    <row r="270" spans="1:23">
      <c r="A270" s="29" t="s">
        <v>546</v>
      </c>
      <c r="B270" s="30" t="s">
        <v>547</v>
      </c>
      <c r="C270" s="31">
        <v>3560460762</v>
      </c>
      <c r="D270" s="22">
        <v>2773.2599999999998</v>
      </c>
      <c r="E270" s="23"/>
      <c r="F270" s="38">
        <v>21790449.57</v>
      </c>
      <c r="G270" s="38">
        <f t="shared" si="35"/>
        <v>7857.3410246424792</v>
      </c>
      <c r="H270" s="23"/>
      <c r="I270" s="32">
        <v>0.40183999999999997</v>
      </c>
      <c r="J270" s="23"/>
      <c r="K270" s="24">
        <v>9393094</v>
      </c>
      <c r="L270" s="25">
        <f t="shared" si="36"/>
        <v>3387.0224933832387</v>
      </c>
      <c r="M270" s="27">
        <f t="shared" si="37"/>
        <v>2.6381680989860605</v>
      </c>
      <c r="N270" s="23"/>
      <c r="O270" s="25">
        <v>0</v>
      </c>
      <c r="P270" s="26">
        <f t="shared" si="38"/>
        <v>2.6381680989860605</v>
      </c>
      <c r="Q270" s="23"/>
      <c r="R270" s="25">
        <v>9416543</v>
      </c>
      <c r="S270" s="25">
        <f t="shared" si="32"/>
        <v>3395.4778852325426</v>
      </c>
      <c r="T270" s="27">
        <f t="shared" si="33"/>
        <v>2.6447540443362425</v>
      </c>
      <c r="U270" s="28">
        <f t="shared" si="34"/>
        <v>1.0024964085316297</v>
      </c>
      <c r="V270" s="23"/>
      <c r="W270" s="43">
        <f t="shared" si="39"/>
        <v>2.6447540443362425</v>
      </c>
    </row>
    <row r="271" spans="1:23">
      <c r="A271" s="29" t="s">
        <v>548</v>
      </c>
      <c r="B271" s="30" t="s">
        <v>549</v>
      </c>
      <c r="C271" s="31">
        <v>5114049770</v>
      </c>
      <c r="D271" s="22">
        <v>6159.13</v>
      </c>
      <c r="E271" s="23"/>
      <c r="F271" s="38">
        <v>46072948.369999997</v>
      </c>
      <c r="G271" s="38">
        <f t="shared" si="35"/>
        <v>7480.4312248645501</v>
      </c>
      <c r="H271" s="23"/>
      <c r="I271" s="32">
        <v>0.30644000000000005</v>
      </c>
      <c r="J271" s="23"/>
      <c r="K271" s="24">
        <v>15145401</v>
      </c>
      <c r="L271" s="25">
        <f t="shared" si="36"/>
        <v>2459.0162896383094</v>
      </c>
      <c r="M271" s="27">
        <f t="shared" si="37"/>
        <v>2.961527885169565</v>
      </c>
      <c r="N271" s="23"/>
      <c r="O271" s="25">
        <v>777554</v>
      </c>
      <c r="P271" s="26">
        <f t="shared" si="38"/>
        <v>2.8094851724526726</v>
      </c>
      <c r="Q271" s="23"/>
      <c r="R271" s="25">
        <v>11700000</v>
      </c>
      <c r="S271" s="25">
        <f t="shared" si="32"/>
        <v>2025.8630683229612</v>
      </c>
      <c r="T271" s="27">
        <f t="shared" si="33"/>
        <v>2.2878150440839375</v>
      </c>
      <c r="U271" s="28">
        <f t="shared" si="34"/>
        <v>0.82385101589584853</v>
      </c>
      <c r="V271" s="23"/>
      <c r="W271" s="43">
        <f t="shared" si="39"/>
        <v>2.4398577568008299</v>
      </c>
    </row>
    <row r="272" spans="1:23">
      <c r="A272" s="29" t="s">
        <v>550</v>
      </c>
      <c r="B272" s="30" t="s">
        <v>551</v>
      </c>
      <c r="C272" s="31">
        <v>377661180</v>
      </c>
      <c r="D272" s="22">
        <v>735.27</v>
      </c>
      <c r="E272" s="23"/>
      <c r="F272" s="38">
        <v>5215484.24</v>
      </c>
      <c r="G272" s="38">
        <f t="shared" si="35"/>
        <v>7093.2912263522248</v>
      </c>
      <c r="H272" s="23"/>
      <c r="I272" s="32">
        <v>0.30644000000000005</v>
      </c>
      <c r="J272" s="23"/>
      <c r="K272" s="24">
        <v>1714468</v>
      </c>
      <c r="L272" s="25">
        <f t="shared" si="36"/>
        <v>2331.7529614971372</v>
      </c>
      <c r="M272" s="27">
        <f t="shared" si="37"/>
        <v>4.539698785032658</v>
      </c>
      <c r="N272" s="23"/>
      <c r="O272" s="25">
        <v>620543</v>
      </c>
      <c r="P272" s="26">
        <f t="shared" si="38"/>
        <v>2.8965778267175883</v>
      </c>
      <c r="Q272" s="23"/>
      <c r="R272" s="25">
        <v>982130</v>
      </c>
      <c r="S272" s="25">
        <f t="shared" si="32"/>
        <v>2179.7067743821999</v>
      </c>
      <c r="T272" s="27">
        <f t="shared" si="33"/>
        <v>2.6005585217945888</v>
      </c>
      <c r="U272" s="28">
        <f t="shared" si="34"/>
        <v>0.93479318365813768</v>
      </c>
      <c r="V272" s="23"/>
      <c r="W272" s="43">
        <f t="shared" si="39"/>
        <v>4.243679480109658</v>
      </c>
    </row>
    <row r="273" spans="1:23">
      <c r="A273" s="29" t="s">
        <v>552</v>
      </c>
      <c r="B273" s="30" t="s">
        <v>553</v>
      </c>
      <c r="C273" s="31">
        <v>3389073667</v>
      </c>
      <c r="D273" s="22">
        <v>5363.4599999999991</v>
      </c>
      <c r="E273" s="23"/>
      <c r="F273" s="38">
        <v>37439227.159999996</v>
      </c>
      <c r="G273" s="38">
        <f t="shared" si="35"/>
        <v>6980.424420057202</v>
      </c>
      <c r="H273" s="23"/>
      <c r="I273" s="32">
        <v>0.34933999999999998</v>
      </c>
      <c r="J273" s="23"/>
      <c r="K273" s="24">
        <v>14030221</v>
      </c>
      <c r="L273" s="25">
        <f t="shared" si="36"/>
        <v>2615.8899292620813</v>
      </c>
      <c r="M273" s="27">
        <f t="shared" si="37"/>
        <v>4.1398394896560387</v>
      </c>
      <c r="N273" s="23"/>
      <c r="O273" s="25">
        <v>1847027</v>
      </c>
      <c r="P273" s="26">
        <f t="shared" si="38"/>
        <v>3.5948448446635668</v>
      </c>
      <c r="Q273" s="23"/>
      <c r="R273" s="25">
        <v>12185162</v>
      </c>
      <c r="S273" s="25">
        <f t="shared" si="32"/>
        <v>2616.2568565813863</v>
      </c>
      <c r="T273" s="27">
        <f t="shared" si="33"/>
        <v>3.5954255343131201</v>
      </c>
      <c r="U273" s="28">
        <f t="shared" si="34"/>
        <v>1.0001402686386764</v>
      </c>
      <c r="V273" s="23"/>
      <c r="W273" s="43">
        <f t="shared" si="39"/>
        <v>4.1404201793055915</v>
      </c>
    </row>
    <row r="274" spans="1:23">
      <c r="A274" s="29" t="s">
        <v>554</v>
      </c>
      <c r="B274" s="30" t="s">
        <v>555</v>
      </c>
      <c r="C274" s="31">
        <v>0</v>
      </c>
      <c r="D274" s="22">
        <v>0</v>
      </c>
      <c r="E274" s="23"/>
      <c r="F274" s="38">
        <v>0</v>
      </c>
      <c r="G274" s="38" t="e">
        <f t="shared" si="35"/>
        <v>#DIV/0!</v>
      </c>
      <c r="H274" s="23"/>
      <c r="I274" s="32">
        <v>0.33933999999999997</v>
      </c>
      <c r="J274" s="23"/>
      <c r="K274" s="24">
        <v>0</v>
      </c>
      <c r="L274" s="25"/>
      <c r="M274" s="27" t="e">
        <f t="shared" si="37"/>
        <v>#DIV/0!</v>
      </c>
      <c r="N274" s="23"/>
      <c r="O274" s="25">
        <v>0</v>
      </c>
      <c r="P274" s="26"/>
      <c r="Q274" s="23"/>
      <c r="R274" s="25">
        <v>0</v>
      </c>
      <c r="S274" s="25"/>
      <c r="T274" s="27"/>
      <c r="U274" s="28"/>
      <c r="V274" s="23"/>
      <c r="W274" s="43" t="e">
        <f t="shared" si="39"/>
        <v>#DIV/0!</v>
      </c>
    </row>
    <row r="275" spans="1:23">
      <c r="A275" s="29" t="s">
        <v>556</v>
      </c>
      <c r="B275" s="30" t="s">
        <v>557</v>
      </c>
      <c r="C275" s="31">
        <v>133101449</v>
      </c>
      <c r="D275" s="22">
        <v>1058.94</v>
      </c>
      <c r="E275" s="23"/>
      <c r="F275" s="38">
        <v>6344095.1500000004</v>
      </c>
      <c r="G275" s="38">
        <f t="shared" si="35"/>
        <v>5990.9864109392411</v>
      </c>
      <c r="H275" s="23"/>
      <c r="I275" s="32">
        <v>0.33554</v>
      </c>
      <c r="J275" s="23"/>
      <c r="K275" s="24">
        <v>2283512</v>
      </c>
      <c r="L275" s="25">
        <f t="shared" si="36"/>
        <v>2156.413016790375</v>
      </c>
      <c r="M275" s="27">
        <f t="shared" si="37"/>
        <v>17.156176864761253</v>
      </c>
      <c r="N275" s="23"/>
      <c r="O275" s="25">
        <v>956301</v>
      </c>
      <c r="P275" s="26">
        <f t="shared" si="38"/>
        <v>9.9714241277718916</v>
      </c>
      <c r="Q275" s="23"/>
      <c r="R275" s="25">
        <v>152000</v>
      </c>
      <c r="S275" s="25">
        <f t="shared" ref="S275:S303" si="40">(O275+R275)/D275</f>
        <v>1046.6135947268021</v>
      </c>
      <c r="T275" s="27">
        <f t="shared" ref="T275:T303" si="41">R275/C275*1000</f>
        <v>1.1419860650803282</v>
      </c>
      <c r="U275" s="28">
        <f t="shared" ref="U275:U303" si="42">(O275+R275)/K275</f>
        <v>0.48534932157133398</v>
      </c>
      <c r="V275" s="23"/>
      <c r="W275" s="43">
        <f t="shared" si="39"/>
        <v>8.3267388020696895</v>
      </c>
    </row>
    <row r="276" spans="1:23">
      <c r="A276" s="29" t="s">
        <v>558</v>
      </c>
      <c r="B276" s="30" t="s">
        <v>559</v>
      </c>
      <c r="C276" s="31">
        <v>14416011248</v>
      </c>
      <c r="D276" s="22">
        <v>21438.300000000003</v>
      </c>
      <c r="E276" s="23"/>
      <c r="F276" s="38">
        <v>161909055.69999999</v>
      </c>
      <c r="G276" s="38">
        <f t="shared" si="35"/>
        <v>7552.3271761287024</v>
      </c>
      <c r="H276" s="23"/>
      <c r="I276" s="32">
        <v>0.30644000000000005</v>
      </c>
      <c r="J276" s="23"/>
      <c r="K276" s="24">
        <v>53223805</v>
      </c>
      <c r="L276" s="25">
        <f t="shared" si="36"/>
        <v>2482.6504433653786</v>
      </c>
      <c r="M276" s="27">
        <f t="shared" si="37"/>
        <v>3.6919924717306238</v>
      </c>
      <c r="N276" s="23"/>
      <c r="O276" s="25">
        <v>8375384</v>
      </c>
      <c r="P276" s="26">
        <f t="shared" si="38"/>
        <v>3.1110145676545606</v>
      </c>
      <c r="Q276" s="23"/>
      <c r="R276" s="25">
        <v>39000000</v>
      </c>
      <c r="S276" s="25">
        <f t="shared" si="40"/>
        <v>2209.8479823493462</v>
      </c>
      <c r="T276" s="27">
        <f t="shared" si="41"/>
        <v>2.7053253031701576</v>
      </c>
      <c r="U276" s="28">
        <f t="shared" si="42"/>
        <v>0.89011644319679883</v>
      </c>
      <c r="V276" s="23"/>
      <c r="W276" s="43">
        <f t="shared" si="39"/>
        <v>3.2863032072462208</v>
      </c>
    </row>
    <row r="277" spans="1:23">
      <c r="A277" s="29" t="s">
        <v>560</v>
      </c>
      <c r="B277" s="30" t="s">
        <v>561</v>
      </c>
      <c r="C277" s="31">
        <v>3031286820</v>
      </c>
      <c r="D277" s="22">
        <v>1487.42</v>
      </c>
      <c r="E277" s="23"/>
      <c r="F277" s="38">
        <v>10071360.33</v>
      </c>
      <c r="G277" s="38">
        <f t="shared" si="35"/>
        <v>6771.0265627731233</v>
      </c>
      <c r="H277" s="23"/>
      <c r="I277" s="32">
        <v>0.31524000000000002</v>
      </c>
      <c r="J277" s="23"/>
      <c r="K277" s="24">
        <v>3405797</v>
      </c>
      <c r="L277" s="25">
        <f t="shared" si="36"/>
        <v>2289.7345739602802</v>
      </c>
      <c r="M277" s="27">
        <f t="shared" si="37"/>
        <v>1.1235482493867077</v>
      </c>
      <c r="N277" s="23"/>
      <c r="O277" s="25">
        <v>0</v>
      </c>
      <c r="P277" s="26">
        <f t="shared" si="38"/>
        <v>1.1235482493867077</v>
      </c>
      <c r="Q277" s="23"/>
      <c r="R277" s="25">
        <v>3422567</v>
      </c>
      <c r="S277" s="25">
        <f t="shared" si="40"/>
        <v>2301.0091299027845</v>
      </c>
      <c r="T277" s="27">
        <f t="shared" si="41"/>
        <v>1.1290805533209161</v>
      </c>
      <c r="U277" s="28">
        <f t="shared" si="42"/>
        <v>1.0049239575934796</v>
      </c>
      <c r="V277" s="23"/>
      <c r="W277" s="43">
        <f t="shared" si="39"/>
        <v>1.1290805533209161</v>
      </c>
    </row>
    <row r="278" spans="1:23">
      <c r="A278" s="29" t="s">
        <v>562</v>
      </c>
      <c r="B278" s="30" t="s">
        <v>563</v>
      </c>
      <c r="C278" s="31">
        <v>432674144.5</v>
      </c>
      <c r="D278" s="22">
        <v>448.39</v>
      </c>
      <c r="E278" s="23"/>
      <c r="F278" s="38">
        <v>4084434.59</v>
      </c>
      <c r="G278" s="38">
        <f t="shared" si="35"/>
        <v>9109.1116884854709</v>
      </c>
      <c r="H278" s="23"/>
      <c r="I278" s="32">
        <v>0.30644000000000005</v>
      </c>
      <c r="J278" s="23"/>
      <c r="K278" s="24">
        <v>1342662</v>
      </c>
      <c r="L278" s="25">
        <f t="shared" si="36"/>
        <v>2994.4066549209397</v>
      </c>
      <c r="M278" s="27">
        <f t="shared" si="37"/>
        <v>3.1031713289722584</v>
      </c>
      <c r="N278" s="23"/>
      <c r="O278" s="25">
        <v>121549</v>
      </c>
      <c r="P278" s="26">
        <f t="shared" si="38"/>
        <v>2.8222462920938414</v>
      </c>
      <c r="Q278" s="23"/>
      <c r="R278" s="25">
        <v>927000</v>
      </c>
      <c r="S278" s="25">
        <f t="shared" si="40"/>
        <v>2338.4754343317204</v>
      </c>
      <c r="T278" s="27">
        <f t="shared" si="41"/>
        <v>2.1424899356333045</v>
      </c>
      <c r="U278" s="28">
        <f t="shared" si="42"/>
        <v>0.78094784837881759</v>
      </c>
      <c r="V278" s="23"/>
      <c r="W278" s="43">
        <f t="shared" si="39"/>
        <v>2.4234149725117216</v>
      </c>
    </row>
    <row r="279" spans="1:23">
      <c r="A279" s="29" t="s">
        <v>564</v>
      </c>
      <c r="B279" s="30" t="s">
        <v>565</v>
      </c>
      <c r="C279" s="31">
        <v>465868729</v>
      </c>
      <c r="D279" s="22">
        <v>1833.15</v>
      </c>
      <c r="E279" s="23"/>
      <c r="F279" s="38">
        <v>17148180.640000001</v>
      </c>
      <c r="G279" s="38">
        <f t="shared" si="35"/>
        <v>9354.4885252161585</v>
      </c>
      <c r="H279" s="23"/>
      <c r="I279" s="32">
        <v>0.40334000000000003</v>
      </c>
      <c r="J279" s="23"/>
      <c r="K279" s="24">
        <v>7419569</v>
      </c>
      <c r="L279" s="25">
        <f t="shared" si="36"/>
        <v>4047.4423806016962</v>
      </c>
      <c r="M279" s="27">
        <f t="shared" si="37"/>
        <v>15.92630828844492</v>
      </c>
      <c r="N279" s="23"/>
      <c r="O279" s="25">
        <v>2226824</v>
      </c>
      <c r="P279" s="26">
        <f t="shared" si="38"/>
        <v>11.146369517323839</v>
      </c>
      <c r="Q279" s="23"/>
      <c r="R279" s="25">
        <v>1221000</v>
      </c>
      <c r="S279" s="25">
        <f t="shared" si="40"/>
        <v>1880.819354662739</v>
      </c>
      <c r="T279" s="27">
        <f t="shared" si="41"/>
        <v>2.6209099774112548</v>
      </c>
      <c r="U279" s="28">
        <f t="shared" si="42"/>
        <v>0.46469329957036587</v>
      </c>
      <c r="V279" s="23"/>
      <c r="W279" s="43">
        <f t="shared" si="39"/>
        <v>7.4008487485323355</v>
      </c>
    </row>
    <row r="280" spans="1:23">
      <c r="A280" s="29" t="s">
        <v>566</v>
      </c>
      <c r="B280" s="30" t="s">
        <v>567</v>
      </c>
      <c r="C280" s="31">
        <v>134516631</v>
      </c>
      <c r="D280" s="22">
        <v>317.03000000000003</v>
      </c>
      <c r="E280" s="23"/>
      <c r="F280" s="38">
        <v>2978945.44</v>
      </c>
      <c r="G280" s="38">
        <f t="shared" si="35"/>
        <v>9396.4149765006459</v>
      </c>
      <c r="H280" s="23"/>
      <c r="I280" s="32">
        <v>0.30644000000000005</v>
      </c>
      <c r="J280" s="23"/>
      <c r="K280" s="24">
        <v>979258</v>
      </c>
      <c r="L280" s="25">
        <f t="shared" si="36"/>
        <v>3088.8496356811656</v>
      </c>
      <c r="M280" s="27">
        <f t="shared" si="37"/>
        <v>7.279828469685655</v>
      </c>
      <c r="N280" s="23"/>
      <c r="O280" s="25">
        <v>296920</v>
      </c>
      <c r="P280" s="26">
        <f t="shared" si="38"/>
        <v>5.0725177617628558</v>
      </c>
      <c r="Q280" s="23"/>
      <c r="R280" s="25">
        <v>410000</v>
      </c>
      <c r="S280" s="25">
        <f t="shared" si="40"/>
        <v>2229.8205217171876</v>
      </c>
      <c r="T280" s="27">
        <f t="shared" si="41"/>
        <v>3.0479502567976144</v>
      </c>
      <c r="U280" s="28">
        <f t="shared" si="42"/>
        <v>0.72189351529423296</v>
      </c>
      <c r="V280" s="23"/>
      <c r="W280" s="43">
        <f t="shared" si="39"/>
        <v>5.2552609647204145</v>
      </c>
    </row>
    <row r="281" spans="1:23">
      <c r="A281" s="29" t="s">
        <v>568</v>
      </c>
      <c r="B281" s="30" t="s">
        <v>569</v>
      </c>
      <c r="C281" s="31">
        <v>3260219225</v>
      </c>
      <c r="D281" s="22">
        <v>5456.62</v>
      </c>
      <c r="E281" s="23"/>
      <c r="F281" s="38">
        <v>47121975.729999997</v>
      </c>
      <c r="G281" s="38">
        <f t="shared" si="35"/>
        <v>8635.7444223713574</v>
      </c>
      <c r="H281" s="23"/>
      <c r="I281" s="32">
        <v>0.30644000000000005</v>
      </c>
      <c r="J281" s="23"/>
      <c r="K281" s="24">
        <v>15490244</v>
      </c>
      <c r="L281" s="25">
        <f t="shared" si="36"/>
        <v>2838.7983770172746</v>
      </c>
      <c r="M281" s="27">
        <f t="shared" si="37"/>
        <v>4.7512890793409763</v>
      </c>
      <c r="N281" s="23"/>
      <c r="O281" s="25">
        <v>3025996</v>
      </c>
      <c r="P281" s="26">
        <f t="shared" si="38"/>
        <v>3.8231318631648152</v>
      </c>
      <c r="Q281" s="23"/>
      <c r="R281" s="25">
        <v>9378000</v>
      </c>
      <c r="S281" s="25">
        <f t="shared" si="40"/>
        <v>2273.2013590830957</v>
      </c>
      <c r="T281" s="27">
        <f t="shared" si="41"/>
        <v>2.8764936811879576</v>
      </c>
      <c r="U281" s="28">
        <f t="shared" si="42"/>
        <v>0.80076182144064356</v>
      </c>
      <c r="V281" s="23"/>
      <c r="W281" s="43">
        <f t="shared" si="39"/>
        <v>3.8046508973641182</v>
      </c>
    </row>
    <row r="282" spans="1:23">
      <c r="A282" s="29" t="s">
        <v>570</v>
      </c>
      <c r="B282" s="30" t="s">
        <v>571</v>
      </c>
      <c r="C282" s="31">
        <v>600949093</v>
      </c>
      <c r="D282" s="22">
        <v>3169.07</v>
      </c>
      <c r="E282" s="23"/>
      <c r="F282" s="38">
        <v>28673498.48</v>
      </c>
      <c r="G282" s="38">
        <f t="shared" si="35"/>
        <v>9047.9220970189981</v>
      </c>
      <c r="H282" s="23"/>
      <c r="I282" s="32">
        <v>0.30644000000000005</v>
      </c>
      <c r="J282" s="23"/>
      <c r="K282" s="24">
        <v>9425740</v>
      </c>
      <c r="L282" s="25">
        <f t="shared" si="36"/>
        <v>2974.2921424897522</v>
      </c>
      <c r="M282" s="27">
        <f t="shared" si="37"/>
        <v>15.684756179505539</v>
      </c>
      <c r="N282" s="23"/>
      <c r="O282" s="25">
        <v>3988150</v>
      </c>
      <c r="P282" s="26">
        <f t="shared" si="38"/>
        <v>9.048337144257907</v>
      </c>
      <c r="Q282" s="23"/>
      <c r="R282" s="25">
        <v>620000</v>
      </c>
      <c r="S282" s="25">
        <f t="shared" si="40"/>
        <v>1454.1016765170855</v>
      </c>
      <c r="T282" s="27">
        <f t="shared" si="41"/>
        <v>1.0317013657594454</v>
      </c>
      <c r="U282" s="28">
        <f t="shared" si="42"/>
        <v>0.48888999696575547</v>
      </c>
      <c r="V282" s="23"/>
      <c r="W282" s="43">
        <f t="shared" si="39"/>
        <v>7.6681204010070791</v>
      </c>
    </row>
    <row r="283" spans="1:23">
      <c r="A283" s="29" t="s">
        <v>572</v>
      </c>
      <c r="B283" s="30" t="s">
        <v>573</v>
      </c>
      <c r="C283" s="31">
        <v>329068149</v>
      </c>
      <c r="D283" s="22">
        <v>906.65</v>
      </c>
      <c r="E283" s="23"/>
      <c r="F283" s="38">
        <v>8130809.1900000004</v>
      </c>
      <c r="G283" s="38">
        <f t="shared" si="35"/>
        <v>8967.9691060497444</v>
      </c>
      <c r="H283" s="23"/>
      <c r="I283" s="32">
        <v>0.30644000000000005</v>
      </c>
      <c r="J283" s="23"/>
      <c r="K283" s="24">
        <v>2672813</v>
      </c>
      <c r="L283" s="25">
        <f t="shared" si="36"/>
        <v>2948.0097060607732</v>
      </c>
      <c r="M283" s="27">
        <f t="shared" si="37"/>
        <v>8.1223692056565469</v>
      </c>
      <c r="N283" s="23"/>
      <c r="O283" s="25">
        <v>918142</v>
      </c>
      <c r="P283" s="26">
        <f t="shared" si="38"/>
        <v>5.3322419849269584</v>
      </c>
      <c r="Q283" s="23"/>
      <c r="R283" s="25">
        <v>927000</v>
      </c>
      <c r="S283" s="25">
        <f t="shared" si="40"/>
        <v>2035.1204985385762</v>
      </c>
      <c r="T283" s="27">
        <f t="shared" si="41"/>
        <v>2.817045657007661</v>
      </c>
      <c r="U283" s="28">
        <f t="shared" si="42"/>
        <v>0.69033710925530523</v>
      </c>
      <c r="V283" s="23"/>
      <c r="W283" s="43">
        <f t="shared" si="39"/>
        <v>5.6071728777372494</v>
      </c>
    </row>
    <row r="284" spans="1:23">
      <c r="A284" s="29" t="s">
        <v>574</v>
      </c>
      <c r="B284" s="30" t="s">
        <v>575</v>
      </c>
      <c r="C284" s="31">
        <v>2274333436</v>
      </c>
      <c r="D284" s="22">
        <v>2843.62</v>
      </c>
      <c r="E284" s="23"/>
      <c r="F284" s="38">
        <v>21888560.309999999</v>
      </c>
      <c r="G284" s="38">
        <f t="shared" si="35"/>
        <v>7697.4280353915083</v>
      </c>
      <c r="H284" s="23"/>
      <c r="I284" s="32">
        <v>0.30644000000000005</v>
      </c>
      <c r="J284" s="23"/>
      <c r="K284" s="24">
        <v>7195351</v>
      </c>
      <c r="L284" s="25">
        <f t="shared" si="36"/>
        <v>2530.3489917780857</v>
      </c>
      <c r="M284" s="27">
        <f t="shared" si="37"/>
        <v>3.1637186026051105</v>
      </c>
      <c r="N284" s="23"/>
      <c r="O284" s="25">
        <v>684419</v>
      </c>
      <c r="P284" s="26">
        <f t="shared" si="38"/>
        <v>2.862786914592061</v>
      </c>
      <c r="Q284" s="23"/>
      <c r="R284" s="25">
        <v>5092212</v>
      </c>
      <c r="S284" s="25">
        <f t="shared" si="40"/>
        <v>2031.4356348597914</v>
      </c>
      <c r="T284" s="27">
        <f t="shared" si="41"/>
        <v>2.2389909585799188</v>
      </c>
      <c r="U284" s="28">
        <f t="shared" si="42"/>
        <v>0.80282824284736076</v>
      </c>
      <c r="V284" s="23"/>
      <c r="W284" s="43">
        <f t="shared" si="39"/>
        <v>2.5399226465929683</v>
      </c>
    </row>
    <row r="285" spans="1:23">
      <c r="A285" s="29" t="s">
        <v>576</v>
      </c>
      <c r="B285" s="30" t="s">
        <v>577</v>
      </c>
      <c r="C285" s="31">
        <v>40335868</v>
      </c>
      <c r="D285" s="22">
        <v>58.56</v>
      </c>
      <c r="E285" s="23"/>
      <c r="F285" s="38">
        <v>1689326.22</v>
      </c>
      <c r="G285" s="38">
        <f t="shared" si="35"/>
        <v>28847.783811475409</v>
      </c>
      <c r="H285" s="23"/>
      <c r="I285" s="32">
        <v>0.30644000000000005</v>
      </c>
      <c r="J285" s="23"/>
      <c r="K285" s="24">
        <v>555326</v>
      </c>
      <c r="L285" s="25">
        <f t="shared" si="36"/>
        <v>9483.0259562841529</v>
      </c>
      <c r="M285" s="27">
        <f t="shared" si="37"/>
        <v>13.767548029461025</v>
      </c>
      <c r="N285" s="23"/>
      <c r="O285" s="25">
        <v>226398</v>
      </c>
      <c r="P285" s="26">
        <f t="shared" si="38"/>
        <v>8.1547272021021104</v>
      </c>
      <c r="Q285" s="23"/>
      <c r="R285" s="25">
        <v>150000</v>
      </c>
      <c r="S285" s="25">
        <f t="shared" si="40"/>
        <v>6427.561475409836</v>
      </c>
      <c r="T285" s="27">
        <f t="shared" si="41"/>
        <v>3.7187745656049844</v>
      </c>
      <c r="U285" s="28">
        <f t="shared" si="42"/>
        <v>0.67779646549954442</v>
      </c>
      <c r="V285" s="23"/>
      <c r="W285" s="43">
        <f t="shared" si="39"/>
        <v>9.3315953929639015</v>
      </c>
    </row>
    <row r="286" spans="1:23">
      <c r="A286" s="29" t="s">
        <v>578</v>
      </c>
      <c r="B286" s="30" t="s">
        <v>579</v>
      </c>
      <c r="C286" s="31">
        <v>157741940</v>
      </c>
      <c r="D286" s="22">
        <v>255.60000000000002</v>
      </c>
      <c r="E286" s="23"/>
      <c r="F286" s="38">
        <v>2880795.39</v>
      </c>
      <c r="G286" s="38">
        <f t="shared" si="35"/>
        <v>11270.71748826291</v>
      </c>
      <c r="H286" s="23"/>
      <c r="I286" s="32">
        <v>0.38644000000000001</v>
      </c>
      <c r="J286" s="23"/>
      <c r="K286" s="24">
        <v>1194219</v>
      </c>
      <c r="L286" s="25">
        <f t="shared" si="36"/>
        <v>4672.2183098591549</v>
      </c>
      <c r="M286" s="27">
        <f t="shared" si="37"/>
        <v>7.5707132801840782</v>
      </c>
      <c r="N286" s="23"/>
      <c r="O286" s="25">
        <v>242480</v>
      </c>
      <c r="P286" s="26">
        <f t="shared" si="38"/>
        <v>6.0335190501650988</v>
      </c>
      <c r="Q286" s="23"/>
      <c r="R286" s="25">
        <v>583000</v>
      </c>
      <c r="S286" s="25">
        <f t="shared" si="40"/>
        <v>3229.577464788732</v>
      </c>
      <c r="T286" s="27">
        <f t="shared" si="41"/>
        <v>3.695909914636526</v>
      </c>
      <c r="U286" s="28">
        <f t="shared" si="42"/>
        <v>0.69123000052754147</v>
      </c>
      <c r="V286" s="23"/>
      <c r="W286" s="43">
        <f t="shared" si="39"/>
        <v>5.2331041446555053</v>
      </c>
    </row>
    <row r="287" spans="1:23">
      <c r="A287" s="29" t="s">
        <v>580</v>
      </c>
      <c r="B287" s="30" t="s">
        <v>581</v>
      </c>
      <c r="C287" s="31">
        <v>13170506</v>
      </c>
      <c r="D287" s="22">
        <v>599.20000000000005</v>
      </c>
      <c r="E287" s="23"/>
      <c r="F287" s="38">
        <v>5411586.5300000003</v>
      </c>
      <c r="G287" s="38">
        <f t="shared" si="35"/>
        <v>9031.3526869158868</v>
      </c>
      <c r="H287" s="23"/>
      <c r="I287" s="32">
        <v>0.30644000000000005</v>
      </c>
      <c r="J287" s="23"/>
      <c r="K287" s="24">
        <v>1778932</v>
      </c>
      <c r="L287" s="25">
        <f t="shared" si="36"/>
        <v>2968.8451268357808</v>
      </c>
      <c r="M287" s="27">
        <f t="shared" si="37"/>
        <v>135.06937394812317</v>
      </c>
      <c r="N287" s="23"/>
      <c r="O287" s="25">
        <v>872726</v>
      </c>
      <c r="P287" s="26">
        <f t="shared" si="38"/>
        <v>68.805708755608933</v>
      </c>
      <c r="Q287" s="23"/>
      <c r="R287" s="25">
        <v>0</v>
      </c>
      <c r="S287" s="25">
        <f t="shared" si="40"/>
        <v>1456.4853137516689</v>
      </c>
      <c r="T287" s="27">
        <f t="shared" si="41"/>
        <v>0</v>
      </c>
      <c r="U287" s="28">
        <f t="shared" si="42"/>
        <v>0.49058985953369777</v>
      </c>
      <c r="V287" s="23"/>
      <c r="W287" s="43">
        <f t="shared" si="39"/>
        <v>66.263665192514239</v>
      </c>
    </row>
    <row r="288" spans="1:23">
      <c r="A288" s="29" t="s">
        <v>582</v>
      </c>
      <c r="B288" s="30" t="s">
        <v>583</v>
      </c>
      <c r="C288" s="31">
        <v>4546827496</v>
      </c>
      <c r="D288" s="22">
        <v>7354.2400000000007</v>
      </c>
      <c r="E288" s="23"/>
      <c r="F288" s="38">
        <v>58951952.130000003</v>
      </c>
      <c r="G288" s="38">
        <f t="shared" si="35"/>
        <v>8016.0495346901916</v>
      </c>
      <c r="H288" s="23"/>
      <c r="I288" s="32">
        <v>0.30644000000000005</v>
      </c>
      <c r="J288" s="23"/>
      <c r="K288" s="24">
        <v>19379072</v>
      </c>
      <c r="L288" s="25">
        <f t="shared" si="36"/>
        <v>2635.0883299973889</v>
      </c>
      <c r="M288" s="27">
        <f t="shared" si="37"/>
        <v>4.2621084738861184</v>
      </c>
      <c r="N288" s="23"/>
      <c r="O288" s="25">
        <v>3795901</v>
      </c>
      <c r="P288" s="26">
        <f t="shared" si="38"/>
        <v>3.4272624184025124</v>
      </c>
      <c r="Q288" s="23"/>
      <c r="R288" s="25">
        <v>10187000</v>
      </c>
      <c r="S288" s="25">
        <f t="shared" si="40"/>
        <v>1901.3386835349402</v>
      </c>
      <c r="T288" s="27">
        <f t="shared" si="41"/>
        <v>2.240463270040892</v>
      </c>
      <c r="U288" s="28">
        <f t="shared" si="42"/>
        <v>0.72154647033666008</v>
      </c>
      <c r="V288" s="23"/>
      <c r="W288" s="43">
        <f t="shared" si="39"/>
        <v>3.0753093255244974</v>
      </c>
    </row>
    <row r="289" spans="1:23" ht="31.2">
      <c r="A289" s="29" t="s">
        <v>584</v>
      </c>
      <c r="B289" s="30" t="s">
        <v>585</v>
      </c>
      <c r="C289" s="31">
        <v>1883711192</v>
      </c>
      <c r="D289" s="22">
        <v>3515.33</v>
      </c>
      <c r="E289" s="23"/>
      <c r="F289" s="38">
        <v>27016032.449999999</v>
      </c>
      <c r="G289" s="38">
        <f t="shared" si="35"/>
        <v>7685.205215442078</v>
      </c>
      <c r="H289" s="23"/>
      <c r="I289" s="32">
        <v>0.34843999999999997</v>
      </c>
      <c r="J289" s="23"/>
      <c r="K289" s="24">
        <v>10098082</v>
      </c>
      <c r="L289" s="25">
        <f t="shared" si="36"/>
        <v>2872.5843661903718</v>
      </c>
      <c r="M289" s="27">
        <f t="shared" si="37"/>
        <v>5.3607379108251321</v>
      </c>
      <c r="N289" s="23"/>
      <c r="O289" s="25">
        <v>1884064</v>
      </c>
      <c r="P289" s="26">
        <f t="shared" si="38"/>
        <v>4.3605506167210804</v>
      </c>
      <c r="Q289" s="23"/>
      <c r="R289" s="25">
        <v>7500000</v>
      </c>
      <c r="S289" s="25">
        <f t="shared" si="40"/>
        <v>2669.468869210003</v>
      </c>
      <c r="T289" s="27">
        <f t="shared" si="41"/>
        <v>3.9815020645691424</v>
      </c>
      <c r="U289" s="28">
        <f t="shared" si="42"/>
        <v>0.92929172094265033</v>
      </c>
      <c r="V289" s="23"/>
      <c r="W289" s="43">
        <f t="shared" si="39"/>
        <v>4.9816893586731954</v>
      </c>
    </row>
    <row r="290" spans="1:23" ht="31.2">
      <c r="A290" s="29" t="s">
        <v>586</v>
      </c>
      <c r="B290" s="30" t="s">
        <v>587</v>
      </c>
      <c r="C290" s="31">
        <v>2543203119</v>
      </c>
      <c r="D290" s="22">
        <v>4756</v>
      </c>
      <c r="E290" s="23"/>
      <c r="F290" s="38">
        <v>33891709.689999998</v>
      </c>
      <c r="G290" s="38">
        <f t="shared" si="35"/>
        <v>7126.095393187552</v>
      </c>
      <c r="H290" s="23"/>
      <c r="I290" s="32">
        <v>0.30644000000000005</v>
      </c>
      <c r="J290" s="23"/>
      <c r="K290" s="24">
        <v>11141105</v>
      </c>
      <c r="L290" s="25">
        <f t="shared" si="36"/>
        <v>2342.5367956265768</v>
      </c>
      <c r="M290" s="27">
        <f t="shared" si="37"/>
        <v>4.3807373924504844</v>
      </c>
      <c r="N290" s="23"/>
      <c r="O290" s="25">
        <v>2357402</v>
      </c>
      <c r="P290" s="26">
        <f t="shared" si="38"/>
        <v>3.4537953081206489</v>
      </c>
      <c r="Q290" s="23"/>
      <c r="R290" s="25">
        <v>6700000</v>
      </c>
      <c r="S290" s="25">
        <f t="shared" si="40"/>
        <v>1904.4158957106813</v>
      </c>
      <c r="T290" s="27">
        <f t="shared" si="41"/>
        <v>2.6344730194552737</v>
      </c>
      <c r="U290" s="28">
        <f t="shared" si="42"/>
        <v>0.81297160380411104</v>
      </c>
      <c r="V290" s="23"/>
      <c r="W290" s="43">
        <f t="shared" si="39"/>
        <v>3.5614151037851101</v>
      </c>
    </row>
    <row r="291" spans="1:23">
      <c r="A291" s="29" t="s">
        <v>588</v>
      </c>
      <c r="B291" s="30" t="s">
        <v>589</v>
      </c>
      <c r="C291" s="31">
        <v>562560058</v>
      </c>
      <c r="D291" s="22">
        <v>382.89</v>
      </c>
      <c r="E291" s="23"/>
      <c r="F291" s="38">
        <v>4348653.72</v>
      </c>
      <c r="G291" s="38">
        <f t="shared" si="35"/>
        <v>11357.449189062132</v>
      </c>
      <c r="H291" s="23"/>
      <c r="I291" s="32">
        <v>0.36074000000000006</v>
      </c>
      <c r="J291" s="23"/>
      <c r="K291" s="24">
        <v>1682823</v>
      </c>
      <c r="L291" s="25">
        <f t="shared" si="36"/>
        <v>4395.0560213116041</v>
      </c>
      <c r="M291" s="27">
        <f t="shared" si="37"/>
        <v>2.991365945856042</v>
      </c>
      <c r="N291" s="23"/>
      <c r="O291" s="25">
        <v>0</v>
      </c>
      <c r="P291" s="26">
        <f t="shared" si="38"/>
        <v>2.991365945856042</v>
      </c>
      <c r="Q291" s="23"/>
      <c r="R291" s="25">
        <v>964460</v>
      </c>
      <c r="S291" s="25">
        <f t="shared" si="40"/>
        <v>2518.8957664081067</v>
      </c>
      <c r="T291" s="27">
        <f t="shared" si="41"/>
        <v>1.714412508113045</v>
      </c>
      <c r="U291" s="28">
        <f t="shared" si="42"/>
        <v>0.57312028656608571</v>
      </c>
      <c r="V291" s="23"/>
      <c r="W291" s="43">
        <f t="shared" si="39"/>
        <v>1.714412508113045</v>
      </c>
    </row>
    <row r="292" spans="1:23">
      <c r="A292" s="29" t="s">
        <v>590</v>
      </c>
      <c r="B292" s="30" t="s">
        <v>591</v>
      </c>
      <c r="C292" s="31">
        <v>3004500255</v>
      </c>
      <c r="D292" s="22">
        <v>3800.6</v>
      </c>
      <c r="E292" s="23"/>
      <c r="F292" s="38">
        <v>28858094.510000002</v>
      </c>
      <c r="G292" s="38">
        <f t="shared" si="35"/>
        <v>7593.0364968689164</v>
      </c>
      <c r="H292" s="23"/>
      <c r="I292" s="32">
        <v>0.31413999999999997</v>
      </c>
      <c r="J292" s="23"/>
      <c r="K292" s="24">
        <v>9724790</v>
      </c>
      <c r="L292" s="25">
        <f t="shared" si="36"/>
        <v>2558.7512498026626</v>
      </c>
      <c r="M292" s="27">
        <f t="shared" si="37"/>
        <v>3.2367412796242214</v>
      </c>
      <c r="N292" s="23"/>
      <c r="O292" s="25">
        <v>736059</v>
      </c>
      <c r="P292" s="26">
        <f t="shared" si="38"/>
        <v>2.9917557786993765</v>
      </c>
      <c r="Q292" s="23"/>
      <c r="R292" s="25">
        <v>8200000</v>
      </c>
      <c r="S292" s="25">
        <f t="shared" si="40"/>
        <v>2351.2232279113823</v>
      </c>
      <c r="T292" s="27">
        <f t="shared" si="41"/>
        <v>2.7292392424842715</v>
      </c>
      <c r="U292" s="28">
        <f t="shared" si="42"/>
        <v>0.91889480389807898</v>
      </c>
      <c r="V292" s="23"/>
      <c r="W292" s="43">
        <f t="shared" si="39"/>
        <v>2.9742247434091165</v>
      </c>
    </row>
    <row r="293" spans="1:23">
      <c r="A293" s="29" t="s">
        <v>592</v>
      </c>
      <c r="B293" s="30" t="s">
        <v>593</v>
      </c>
      <c r="C293" s="31">
        <v>1335736163</v>
      </c>
      <c r="D293" s="22">
        <v>1133.53</v>
      </c>
      <c r="E293" s="23"/>
      <c r="F293" s="38">
        <v>9825713.8399999999</v>
      </c>
      <c r="G293" s="38">
        <f t="shared" si="35"/>
        <v>8668.2433107196102</v>
      </c>
      <c r="H293" s="23"/>
      <c r="I293" s="32">
        <v>0.30644000000000005</v>
      </c>
      <c r="J293" s="23"/>
      <c r="K293" s="24">
        <v>3229973</v>
      </c>
      <c r="L293" s="25">
        <f t="shared" si="36"/>
        <v>2849.4817075860365</v>
      </c>
      <c r="M293" s="27">
        <f t="shared" si="37"/>
        <v>2.418121998543211</v>
      </c>
      <c r="N293" s="23"/>
      <c r="O293" s="25">
        <v>0</v>
      </c>
      <c r="P293" s="26">
        <f t="shared" si="38"/>
        <v>2.418121998543211</v>
      </c>
      <c r="Q293" s="23"/>
      <c r="R293" s="25">
        <v>2395000</v>
      </c>
      <c r="S293" s="25">
        <f t="shared" si="40"/>
        <v>2112.8686492638044</v>
      </c>
      <c r="T293" s="27">
        <f t="shared" si="41"/>
        <v>1.7930187609961414</v>
      </c>
      <c r="U293" s="28">
        <f t="shared" si="42"/>
        <v>0.7414922663440221</v>
      </c>
      <c r="V293" s="23"/>
      <c r="W293" s="43">
        <f t="shared" si="39"/>
        <v>1.7930187609961414</v>
      </c>
    </row>
    <row r="294" spans="1:23">
      <c r="A294" s="29" t="s">
        <v>594</v>
      </c>
      <c r="B294" s="30" t="s">
        <v>595</v>
      </c>
      <c r="C294" s="31">
        <v>152336728</v>
      </c>
      <c r="D294" s="22">
        <v>211.239</v>
      </c>
      <c r="E294" s="23"/>
      <c r="F294" s="38">
        <v>2647566.9900000002</v>
      </c>
      <c r="G294" s="38">
        <f t="shared" si="35"/>
        <v>12533.514123812365</v>
      </c>
      <c r="H294" s="23"/>
      <c r="I294" s="32">
        <v>0.30644000000000005</v>
      </c>
      <c r="J294" s="23"/>
      <c r="K294" s="24">
        <v>870325</v>
      </c>
      <c r="L294" s="25">
        <f t="shared" si="36"/>
        <v>4120.0961943580496</v>
      </c>
      <c r="M294" s="27">
        <f t="shared" si="37"/>
        <v>5.7131659017909326</v>
      </c>
      <c r="N294" s="23"/>
      <c r="O294" s="25">
        <v>182934</v>
      </c>
      <c r="P294" s="26">
        <f t="shared" si="38"/>
        <v>4.5123130122632009</v>
      </c>
      <c r="Q294" s="23"/>
      <c r="R294" s="25">
        <v>470000</v>
      </c>
      <c r="S294" s="25">
        <f t="shared" si="40"/>
        <v>3090.9727843816718</v>
      </c>
      <c r="T294" s="27">
        <f t="shared" si="41"/>
        <v>3.0852704148929866</v>
      </c>
      <c r="U294" s="28">
        <f t="shared" si="42"/>
        <v>0.75021859650130696</v>
      </c>
      <c r="V294" s="23"/>
      <c r="W294" s="43">
        <f t="shared" si="39"/>
        <v>4.286123304420717</v>
      </c>
    </row>
    <row r="295" spans="1:23">
      <c r="A295" s="29" t="s">
        <v>596</v>
      </c>
      <c r="B295" s="30" t="s">
        <v>597</v>
      </c>
      <c r="C295" s="31">
        <v>226434021</v>
      </c>
      <c r="D295" s="22">
        <v>302.13</v>
      </c>
      <c r="E295" s="23"/>
      <c r="F295" s="38">
        <v>3226527.14</v>
      </c>
      <c r="G295" s="38">
        <f t="shared" si="35"/>
        <v>10679.267666236388</v>
      </c>
      <c r="H295" s="23"/>
      <c r="I295" s="32">
        <v>0.30644000000000005</v>
      </c>
      <c r="J295" s="23"/>
      <c r="K295" s="24">
        <v>1060645</v>
      </c>
      <c r="L295" s="25">
        <f t="shared" si="36"/>
        <v>3510.5583689140435</v>
      </c>
      <c r="M295" s="27">
        <f t="shared" si="37"/>
        <v>4.6841238578720468</v>
      </c>
      <c r="N295" s="23"/>
      <c r="O295" s="25">
        <v>242518</v>
      </c>
      <c r="P295" s="26">
        <f t="shared" si="38"/>
        <v>3.6130922216851857</v>
      </c>
      <c r="Q295" s="23"/>
      <c r="R295" s="25">
        <v>613000</v>
      </c>
      <c r="S295" s="25">
        <f t="shared" si="40"/>
        <v>2831.622149405885</v>
      </c>
      <c r="T295" s="27">
        <f t="shared" si="41"/>
        <v>2.7071903651792679</v>
      </c>
      <c r="U295" s="28">
        <f t="shared" si="42"/>
        <v>0.806601643339666</v>
      </c>
      <c r="V295" s="23"/>
      <c r="W295" s="43">
        <f t="shared" si="39"/>
        <v>3.7782220013661285</v>
      </c>
    </row>
    <row r="296" spans="1:23">
      <c r="A296" s="29" t="s">
        <v>598</v>
      </c>
      <c r="B296" s="30" t="s">
        <v>599</v>
      </c>
      <c r="C296" s="31">
        <v>66397719</v>
      </c>
      <c r="D296" s="22">
        <v>118.24</v>
      </c>
      <c r="E296" s="23"/>
      <c r="F296" s="38">
        <v>1943601.51</v>
      </c>
      <c r="G296" s="38">
        <f t="shared" si="35"/>
        <v>16437.766491880921</v>
      </c>
      <c r="H296" s="23"/>
      <c r="I296" s="32">
        <v>0.30644000000000005</v>
      </c>
      <c r="J296" s="23"/>
      <c r="K296" s="24">
        <v>638913</v>
      </c>
      <c r="L296" s="25">
        <f t="shared" si="36"/>
        <v>5403.5267253044658</v>
      </c>
      <c r="M296" s="27">
        <f t="shared" si="37"/>
        <v>9.622514291492454</v>
      </c>
      <c r="N296" s="23"/>
      <c r="O296" s="25">
        <v>235061</v>
      </c>
      <c r="P296" s="26">
        <f t="shared" si="38"/>
        <v>6.0823173759929912</v>
      </c>
      <c r="Q296" s="23"/>
      <c r="R296" s="25">
        <v>220000</v>
      </c>
      <c r="S296" s="25">
        <f t="shared" si="40"/>
        <v>3848.6214479025712</v>
      </c>
      <c r="T296" s="27">
        <f t="shared" si="41"/>
        <v>3.3133668341829634</v>
      </c>
      <c r="U296" s="28">
        <f t="shared" si="42"/>
        <v>0.7122425118912904</v>
      </c>
      <c r="V296" s="23"/>
      <c r="W296" s="43">
        <f t="shared" si="39"/>
        <v>6.8535637496824249</v>
      </c>
    </row>
    <row r="297" spans="1:23">
      <c r="A297" s="29" t="s">
        <v>600</v>
      </c>
      <c r="B297" s="30" t="s">
        <v>601</v>
      </c>
      <c r="C297" s="31">
        <v>371911778</v>
      </c>
      <c r="D297" s="22">
        <v>723.9</v>
      </c>
      <c r="E297" s="23"/>
      <c r="F297" s="38">
        <v>6552116.1100000003</v>
      </c>
      <c r="G297" s="38">
        <f t="shared" si="35"/>
        <v>9051.1342865036622</v>
      </c>
      <c r="H297" s="23"/>
      <c r="I297" s="32">
        <v>0.30644000000000005</v>
      </c>
      <c r="J297" s="23"/>
      <c r="K297" s="24">
        <v>2153855</v>
      </c>
      <c r="L297" s="25">
        <f t="shared" si="36"/>
        <v>2975.3488050835754</v>
      </c>
      <c r="M297" s="27">
        <f t="shared" si="37"/>
        <v>5.7913062382229796</v>
      </c>
      <c r="N297" s="23"/>
      <c r="O297" s="25">
        <v>585685</v>
      </c>
      <c r="P297" s="26">
        <f t="shared" si="38"/>
        <v>4.2165107231425187</v>
      </c>
      <c r="Q297" s="23"/>
      <c r="R297" s="25">
        <v>700000</v>
      </c>
      <c r="S297" s="25">
        <f t="shared" si="40"/>
        <v>1776.0533222820832</v>
      </c>
      <c r="T297" s="27">
        <f t="shared" si="41"/>
        <v>1.8821667970945519</v>
      </c>
      <c r="U297" s="28">
        <f t="shared" si="42"/>
        <v>0.59692272692451442</v>
      </c>
      <c r="V297" s="23"/>
      <c r="W297" s="43">
        <f t="shared" si="39"/>
        <v>3.4569623121750124</v>
      </c>
    </row>
    <row r="298" spans="1:23">
      <c r="A298" s="29" t="s">
        <v>602</v>
      </c>
      <c r="B298" s="30" t="s">
        <v>603</v>
      </c>
      <c r="C298" s="31">
        <v>76459869</v>
      </c>
      <c r="D298" s="22">
        <v>127.99</v>
      </c>
      <c r="E298" s="23"/>
      <c r="F298" s="38">
        <v>1711797.53</v>
      </c>
      <c r="G298" s="38">
        <f t="shared" si="35"/>
        <v>13374.463083053364</v>
      </c>
      <c r="H298" s="23"/>
      <c r="I298" s="32">
        <v>0.30644000000000005</v>
      </c>
      <c r="J298" s="23"/>
      <c r="K298" s="24">
        <v>562713</v>
      </c>
      <c r="L298" s="25">
        <f t="shared" si="36"/>
        <v>4396.5387920931325</v>
      </c>
      <c r="M298" s="27">
        <f t="shared" si="37"/>
        <v>7.3595862425555563</v>
      </c>
      <c r="N298" s="23"/>
      <c r="O298" s="25">
        <v>184182</v>
      </c>
      <c r="P298" s="26">
        <f t="shared" si="38"/>
        <v>4.9507147337644541</v>
      </c>
      <c r="Q298" s="23"/>
      <c r="R298" s="25">
        <v>335000</v>
      </c>
      <c r="S298" s="25">
        <f t="shared" si="40"/>
        <v>4056.4262833033831</v>
      </c>
      <c r="T298" s="27">
        <f t="shared" si="41"/>
        <v>4.3813833895007068</v>
      </c>
      <c r="U298" s="28">
        <f t="shared" si="42"/>
        <v>0.92264084888744347</v>
      </c>
      <c r="V298" s="23"/>
      <c r="W298" s="43">
        <f t="shared" si="39"/>
        <v>6.7902548982918089</v>
      </c>
    </row>
    <row r="299" spans="1:23">
      <c r="A299" s="29" t="s">
        <v>604</v>
      </c>
      <c r="B299" s="30" t="s">
        <v>605</v>
      </c>
      <c r="C299" s="31">
        <v>33121664</v>
      </c>
      <c r="D299" s="22">
        <v>67.75</v>
      </c>
      <c r="E299" s="23"/>
      <c r="F299" s="38">
        <v>1828570.27</v>
      </c>
      <c r="G299" s="38">
        <f t="shared" si="35"/>
        <v>26989.967084870848</v>
      </c>
      <c r="H299" s="23"/>
      <c r="I299" s="32">
        <v>0.30644000000000005</v>
      </c>
      <c r="J299" s="23"/>
      <c r="K299" s="24">
        <v>601100</v>
      </c>
      <c r="L299" s="25">
        <f t="shared" si="36"/>
        <v>8872.3247232472331</v>
      </c>
      <c r="M299" s="27">
        <f t="shared" si="37"/>
        <v>18.148242793598776</v>
      </c>
      <c r="N299" s="23"/>
      <c r="O299" s="25">
        <v>258452</v>
      </c>
      <c r="P299" s="26">
        <f t="shared" si="38"/>
        <v>10.345132418467864</v>
      </c>
      <c r="Q299" s="23"/>
      <c r="R299" s="25">
        <v>0</v>
      </c>
      <c r="S299" s="25">
        <f t="shared" si="40"/>
        <v>3814.789667896679</v>
      </c>
      <c r="T299" s="27">
        <f t="shared" si="41"/>
        <v>0</v>
      </c>
      <c r="U299" s="28">
        <f t="shared" si="42"/>
        <v>0.42996506404924306</v>
      </c>
      <c r="V299" s="23"/>
      <c r="W299" s="43">
        <f t="shared" si="39"/>
        <v>7.8031103751309105</v>
      </c>
    </row>
    <row r="300" spans="1:23">
      <c r="A300" s="29" t="s">
        <v>606</v>
      </c>
      <c r="B300" s="30" t="s">
        <v>607</v>
      </c>
      <c r="C300" s="31">
        <v>1544042627</v>
      </c>
      <c r="D300" s="22">
        <v>2053.52</v>
      </c>
      <c r="E300" s="23"/>
      <c r="F300" s="38">
        <v>15201361.189999999</v>
      </c>
      <c r="G300" s="38">
        <f t="shared" si="35"/>
        <v>7402.5873573181661</v>
      </c>
      <c r="H300" s="23"/>
      <c r="I300" s="32">
        <v>0.30644000000000005</v>
      </c>
      <c r="J300" s="23"/>
      <c r="K300" s="24">
        <v>4997091</v>
      </c>
      <c r="L300" s="25">
        <f t="shared" si="36"/>
        <v>2433.4269936499281</v>
      </c>
      <c r="M300" s="27">
        <f t="shared" si="37"/>
        <v>3.2363685513716067</v>
      </c>
      <c r="N300" s="23"/>
      <c r="O300" s="25">
        <v>540399</v>
      </c>
      <c r="P300" s="26">
        <f t="shared" si="38"/>
        <v>2.8863788616115715</v>
      </c>
      <c r="Q300" s="23"/>
      <c r="R300" s="25">
        <v>2950000</v>
      </c>
      <c r="S300" s="25">
        <f t="shared" si="40"/>
        <v>1699.7151233004793</v>
      </c>
      <c r="T300" s="27">
        <f t="shared" si="41"/>
        <v>1.9105690143618037</v>
      </c>
      <c r="U300" s="28">
        <f t="shared" si="42"/>
        <v>0.69848617925909295</v>
      </c>
      <c r="V300" s="23"/>
      <c r="W300" s="43">
        <f t="shared" si="39"/>
        <v>2.2605587041218391</v>
      </c>
    </row>
    <row r="301" spans="1:23">
      <c r="A301" s="29" t="s">
        <v>608</v>
      </c>
      <c r="B301" s="30" t="s">
        <v>609</v>
      </c>
      <c r="C301" s="31">
        <v>4793231338</v>
      </c>
      <c r="D301" s="22">
        <v>13926.949999999999</v>
      </c>
      <c r="E301" s="23"/>
      <c r="F301" s="38">
        <v>135470846.50999999</v>
      </c>
      <c r="G301" s="38">
        <f t="shared" si="35"/>
        <v>9727.2444081439226</v>
      </c>
      <c r="H301" s="23"/>
      <c r="I301" s="32">
        <v>0.30644000000000005</v>
      </c>
      <c r="J301" s="23"/>
      <c r="K301" s="24">
        <v>44532863</v>
      </c>
      <c r="L301" s="25">
        <f t="shared" si="36"/>
        <v>3197.6034235780271</v>
      </c>
      <c r="M301" s="27">
        <f t="shared" si="37"/>
        <v>9.2907810743350367</v>
      </c>
      <c r="N301" s="23"/>
      <c r="O301" s="25">
        <v>15715358</v>
      </c>
      <c r="P301" s="26">
        <f t="shared" si="38"/>
        <v>6.01212480014041</v>
      </c>
      <c r="Q301" s="23"/>
      <c r="R301" s="25">
        <v>12677756</v>
      </c>
      <c r="S301" s="25">
        <f t="shared" si="40"/>
        <v>2038.7173070916463</v>
      </c>
      <c r="T301" s="27">
        <f t="shared" si="41"/>
        <v>2.6449288811688896</v>
      </c>
      <c r="U301" s="28">
        <f t="shared" si="42"/>
        <v>0.63757665883731751</v>
      </c>
      <c r="V301" s="23"/>
      <c r="W301" s="43">
        <f t="shared" si="39"/>
        <v>5.923585155363515</v>
      </c>
    </row>
    <row r="302" spans="1:23">
      <c r="A302" s="29" t="s">
        <v>610</v>
      </c>
      <c r="B302" s="30" t="s">
        <v>611</v>
      </c>
      <c r="C302" s="31">
        <v>3170829684</v>
      </c>
      <c r="D302" s="22">
        <v>5232.0200000000004</v>
      </c>
      <c r="E302" s="23"/>
      <c r="F302" s="38">
        <v>37109269.799999997</v>
      </c>
      <c r="G302" s="38">
        <f t="shared" si="35"/>
        <v>7092.7232311803082</v>
      </c>
      <c r="H302" s="23"/>
      <c r="I302" s="32">
        <v>0.30644000000000005</v>
      </c>
      <c r="J302" s="23"/>
      <c r="K302" s="24">
        <v>12198802</v>
      </c>
      <c r="L302" s="25">
        <f t="shared" si="36"/>
        <v>2331.5663930948276</v>
      </c>
      <c r="M302" s="27">
        <f t="shared" si="37"/>
        <v>3.8471955972769933</v>
      </c>
      <c r="N302" s="23"/>
      <c r="O302" s="25">
        <v>2098883</v>
      </c>
      <c r="P302" s="26">
        <f t="shared" si="38"/>
        <v>3.1852606435987938</v>
      </c>
      <c r="Q302" s="23"/>
      <c r="R302" s="25">
        <v>8085000</v>
      </c>
      <c r="S302" s="25">
        <f t="shared" si="40"/>
        <v>1946.4533774717986</v>
      </c>
      <c r="T302" s="27">
        <f t="shared" si="41"/>
        <v>2.5498058255215956</v>
      </c>
      <c r="U302" s="28">
        <f t="shared" si="42"/>
        <v>0.83482648542045357</v>
      </c>
      <c r="V302" s="23"/>
      <c r="W302" s="43">
        <f t="shared" si="39"/>
        <v>3.2117407791997952</v>
      </c>
    </row>
    <row r="303" spans="1:23">
      <c r="A303" s="1" t="s">
        <v>612</v>
      </c>
      <c r="B303" s="2" t="s">
        <v>613</v>
      </c>
      <c r="C303" s="21">
        <v>377611961</v>
      </c>
      <c r="D303" s="22">
        <v>1307.4099999999999</v>
      </c>
      <c r="E303" s="23"/>
      <c r="F303" s="38">
        <v>9454663.3300000001</v>
      </c>
      <c r="G303" s="38">
        <f t="shared" si="35"/>
        <v>7231.5978384745422</v>
      </c>
      <c r="H303" s="23"/>
      <c r="I303" s="32">
        <v>0.30644000000000005</v>
      </c>
      <c r="J303" s="23"/>
      <c r="K303" s="24">
        <v>3107999</v>
      </c>
      <c r="L303" s="25">
        <f t="shared" si="36"/>
        <v>2377.2183171308161</v>
      </c>
      <c r="M303" s="27">
        <f t="shared" si="37"/>
        <v>8.230668837314715</v>
      </c>
      <c r="N303" s="23"/>
      <c r="O303" s="25">
        <v>1081050</v>
      </c>
      <c r="P303" s="26">
        <f t="shared" si="38"/>
        <v>5.3678093104683198</v>
      </c>
      <c r="Q303" s="23"/>
      <c r="R303" s="25">
        <v>725000</v>
      </c>
      <c r="S303" s="25">
        <f t="shared" si="40"/>
        <v>1381.3952776864182</v>
      </c>
      <c r="T303" s="27">
        <f t="shared" si="41"/>
        <v>1.9199603690519751</v>
      </c>
      <c r="U303" s="28">
        <f t="shared" si="42"/>
        <v>0.58109735556542974</v>
      </c>
      <c r="V303" s="23"/>
      <c r="W303" s="43">
        <f t="shared" si="39"/>
        <v>4.7828198958983714</v>
      </c>
    </row>
  </sheetData>
  <mergeCells count="5">
    <mergeCell ref="B3:D3"/>
    <mergeCell ref="F3:G3"/>
    <mergeCell ref="K3:M3"/>
    <mergeCell ref="O3:P3"/>
    <mergeCell ref="R3:U3"/>
  </mergeCells>
  <pageMargins left="0.7" right="0.7" top="0.75" bottom="0.75" header="0.3" footer="0.3"/>
  <pageSetup paperSize="5" scale="51" fitToHeight="6" orientation="landscape" r:id="rId1"/>
  <headerFooter>
    <oddFooter>&amp;L&amp;"-,Regular"&amp;8Levy and Local Effort Assistance Technical Working Group&amp;C&amp;"-,Regular"&amp;8Technical Appendix for Option 1&amp;R&amp;"-,Regular"&amp;8Tab B: Modification Detail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J303"/>
  <sheetViews>
    <sheetView workbookViewId="0"/>
  </sheetViews>
  <sheetFormatPr defaultRowHeight="15.6"/>
  <cols>
    <col min="1" max="1" width="4.6640625" style="1" bestFit="1" customWidth="1"/>
    <col min="2" max="2" width="16.77734375" style="2" customWidth="1"/>
    <col min="3" max="3" width="3.109375" style="3" customWidth="1"/>
    <col min="4" max="4" width="16.77734375" style="3" customWidth="1"/>
    <col min="5" max="5" width="13.21875" style="3" customWidth="1"/>
    <col min="6" max="7" width="3.109375" style="3" customWidth="1"/>
    <col min="8" max="8" width="10.5546875" style="33" customWidth="1"/>
    <col min="9" max="9" width="3.109375" style="3" customWidth="1"/>
    <col min="10" max="16384" width="8.88671875" style="1"/>
  </cols>
  <sheetData>
    <row r="1" spans="1:10" ht="25.8">
      <c r="A1" s="73" t="s">
        <v>671</v>
      </c>
      <c r="B1" s="50"/>
      <c r="C1" s="51"/>
      <c r="D1" s="52"/>
      <c r="E1" s="52"/>
      <c r="F1" s="51"/>
      <c r="G1" s="51"/>
      <c r="H1" s="52"/>
    </row>
    <row r="2" spans="1:10" ht="38.4" customHeight="1" thickBot="1">
      <c r="A2" s="82" t="s">
        <v>636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31.8" customHeight="1" thickBot="1">
      <c r="B3" s="4" t="s">
        <v>0</v>
      </c>
      <c r="C3" s="5"/>
      <c r="D3" s="80" t="s">
        <v>637</v>
      </c>
      <c r="E3" s="81"/>
      <c r="F3" s="5"/>
      <c r="G3" s="5"/>
      <c r="H3" s="40" t="s">
        <v>633</v>
      </c>
      <c r="I3" s="5"/>
    </row>
    <row r="4" spans="1:10">
      <c r="B4" s="6" t="s">
        <v>2</v>
      </c>
      <c r="C4" s="8"/>
      <c r="D4" s="34" t="s">
        <v>641</v>
      </c>
      <c r="E4" s="34" t="s">
        <v>4</v>
      </c>
      <c r="F4" s="8"/>
      <c r="G4" s="8"/>
      <c r="H4" s="34" t="s">
        <v>642</v>
      </c>
      <c r="I4" s="8"/>
    </row>
    <row r="5" spans="1:10" ht="90.6" customHeight="1">
      <c r="B5" s="10" t="s">
        <v>12</v>
      </c>
      <c r="C5" s="11"/>
      <c r="D5" s="35" t="s">
        <v>638</v>
      </c>
      <c r="E5" s="35" t="s">
        <v>639</v>
      </c>
      <c r="F5" s="11"/>
      <c r="G5" s="11"/>
      <c r="H5" s="35" t="s">
        <v>640</v>
      </c>
      <c r="I5" s="11"/>
    </row>
    <row r="6" spans="1:10" s="13" customFormat="1">
      <c r="B6" s="12" t="s">
        <v>21</v>
      </c>
      <c r="C6" s="11"/>
      <c r="D6" s="37">
        <f>'(B) Modified Lid and Levy Base '!F6-'(A) Current Law'!F6</f>
        <v>-677507721.86999989</v>
      </c>
      <c r="E6" s="37">
        <f>'(B) Modified Lid and Levy Base '!G6-'(A) Current Law'!G6</f>
        <v>-685.73259056637926</v>
      </c>
      <c r="F6" s="11"/>
      <c r="G6" s="11"/>
      <c r="H6" s="39">
        <f>'(B) Modified Lid and Levy Base '!I6-'(A) Current Law'!I6</f>
        <v>2.6399999999999979E-2</v>
      </c>
      <c r="I6" s="11"/>
    </row>
    <row r="7" spans="1:10">
      <c r="C7" s="11"/>
      <c r="D7" s="36"/>
      <c r="E7" s="36"/>
      <c r="F7" s="11"/>
      <c r="G7" s="11"/>
      <c r="H7" s="30"/>
      <c r="I7" s="11"/>
    </row>
    <row r="8" spans="1:10">
      <c r="A8" s="1" t="s">
        <v>22</v>
      </c>
      <c r="B8" s="2" t="s">
        <v>23</v>
      </c>
      <c r="C8" s="23"/>
      <c r="D8" s="48">
        <f>'(B) Modified Lid and Levy Base '!F8-'(A) Current Law'!F8</f>
        <v>-2192239.1499999985</v>
      </c>
      <c r="E8" s="48">
        <f>'(B) Modified Lid and Levy Base '!G8-'(A) Current Law'!G8</f>
        <v>-731.85636548765433</v>
      </c>
      <c r="F8" s="23"/>
      <c r="G8" s="23"/>
      <c r="H8" s="49">
        <f>'(B) Modified Lid and Levy Base '!I8-'(A) Current Law'!I8</f>
        <v>2.6440000000000019E-2</v>
      </c>
      <c r="I8" s="23"/>
    </row>
    <row r="9" spans="1:10">
      <c r="A9" s="1" t="s">
        <v>24</v>
      </c>
      <c r="B9" s="2" t="s">
        <v>25</v>
      </c>
      <c r="C9" s="23"/>
      <c r="D9" s="48">
        <f>'(B) Modified Lid and Levy Base '!F9-'(A) Current Law'!F9</f>
        <v>-404452.75</v>
      </c>
      <c r="E9" s="48">
        <f>'(B) Modified Lid and Levy Base '!G9-'(A) Current Law'!G9</f>
        <v>-704.74429343091197</v>
      </c>
      <c r="F9" s="23"/>
      <c r="G9" s="23"/>
      <c r="H9" s="49">
        <f>'(B) Modified Lid and Levy Base '!I9-'(A) Current Law'!I9</f>
        <v>2.6440000000000019E-2</v>
      </c>
      <c r="I9" s="23"/>
    </row>
    <row r="10" spans="1:10">
      <c r="A10" s="1" t="s">
        <v>26</v>
      </c>
      <c r="B10" s="2" t="s">
        <v>27</v>
      </c>
      <c r="C10" s="23"/>
      <c r="D10" s="48">
        <f>'(B) Modified Lid and Levy Base '!F10-'(A) Current Law'!F10</f>
        <v>-106642.08000000007</v>
      </c>
      <c r="E10" s="48">
        <f>'(B) Modified Lid and Levy Base '!G10-'(A) Current Law'!G10</f>
        <v>-1635.1131554737804</v>
      </c>
      <c r="F10" s="23"/>
      <c r="G10" s="23"/>
      <c r="H10" s="49">
        <f>'(B) Modified Lid and Levy Base '!I10-'(A) Current Law'!I10</f>
        <v>2.6440000000000019E-2</v>
      </c>
      <c r="I10" s="23"/>
    </row>
    <row r="11" spans="1:10">
      <c r="A11" s="1" t="s">
        <v>28</v>
      </c>
      <c r="B11" s="2" t="s">
        <v>29</v>
      </c>
      <c r="C11" s="23"/>
      <c r="D11" s="48">
        <f>'(B) Modified Lid and Levy Base '!F11-'(A) Current Law'!F11</f>
        <v>-1778899.8299999982</v>
      </c>
      <c r="E11" s="48">
        <f>'(B) Modified Lid and Levy Base '!G11-'(A) Current Law'!G11</f>
        <v>-678.84244168075384</v>
      </c>
      <c r="F11" s="23"/>
      <c r="G11" s="23"/>
      <c r="H11" s="49">
        <f>'(B) Modified Lid and Levy Base '!I11-'(A) Current Law'!I11</f>
        <v>2.6440000000000019E-2</v>
      </c>
      <c r="I11" s="23"/>
    </row>
    <row r="12" spans="1:10">
      <c r="A12" s="1" t="s">
        <v>30</v>
      </c>
      <c r="B12" s="2" t="s">
        <v>31</v>
      </c>
      <c r="C12" s="23"/>
      <c r="D12" s="48">
        <f>'(B) Modified Lid and Levy Base '!F12-'(A) Current Law'!F12</f>
        <v>-3524720.6400000006</v>
      </c>
      <c r="E12" s="48">
        <f>'(B) Modified Lid and Levy Base '!G12-'(A) Current Law'!G12</f>
        <v>-665.09684577587632</v>
      </c>
      <c r="F12" s="23"/>
      <c r="G12" s="23"/>
      <c r="H12" s="49">
        <f>'(B) Modified Lid and Levy Base '!I12-'(A) Current Law'!I12</f>
        <v>2.6440000000000019E-2</v>
      </c>
      <c r="I12" s="23"/>
    </row>
    <row r="13" spans="1:10">
      <c r="A13" s="1" t="s">
        <v>32</v>
      </c>
      <c r="B13" s="2" t="s">
        <v>33</v>
      </c>
      <c r="C13" s="23"/>
      <c r="D13" s="48">
        <f>'(B) Modified Lid and Levy Base '!F13-'(A) Current Law'!F13</f>
        <v>-445559.37000000011</v>
      </c>
      <c r="E13" s="48">
        <f>'(B) Modified Lid and Levy Base '!G13-'(A) Current Law'!G13</f>
        <v>-722.22030052031732</v>
      </c>
      <c r="F13" s="23"/>
      <c r="G13" s="23"/>
      <c r="H13" s="49">
        <f>'(B) Modified Lid and Levy Base '!I13-'(A) Current Law'!I13</f>
        <v>2.6440000000000019E-2</v>
      </c>
      <c r="I13" s="23"/>
    </row>
    <row r="14" spans="1:10">
      <c r="A14" s="1" t="s">
        <v>34</v>
      </c>
      <c r="B14" s="2" t="s">
        <v>35</v>
      </c>
      <c r="C14" s="23"/>
      <c r="D14" s="48">
        <f>'(B) Modified Lid and Levy Base '!F14-'(A) Current Law'!F14</f>
        <v>-9433327.5600000024</v>
      </c>
      <c r="E14" s="48">
        <f>'(B) Modified Lid and Levy Base '!G14-'(A) Current Law'!G14</f>
        <v>-698.58492477494656</v>
      </c>
      <c r="F14" s="23"/>
      <c r="G14" s="23"/>
      <c r="H14" s="49">
        <f>'(B) Modified Lid and Levy Base '!I14-'(A) Current Law'!I14</f>
        <v>2.6440000000000019E-2</v>
      </c>
      <c r="I14" s="23"/>
    </row>
    <row r="15" spans="1:10">
      <c r="A15" s="1" t="s">
        <v>36</v>
      </c>
      <c r="B15" s="2" t="s">
        <v>37</v>
      </c>
      <c r="C15" s="23"/>
      <c r="D15" s="48">
        <f>'(B) Modified Lid and Levy Base '!F15-'(A) Current Law'!F15</f>
        <v>-2613215.0100000016</v>
      </c>
      <c r="E15" s="48">
        <f>'(B) Modified Lid and Levy Base '!G15-'(A) Current Law'!G15</f>
        <v>-681.56128330586125</v>
      </c>
      <c r="F15" s="23"/>
      <c r="G15" s="23"/>
      <c r="H15" s="49">
        <f>'(B) Modified Lid and Levy Base '!I15-'(A) Current Law'!I15</f>
        <v>2.6439999999999964E-2</v>
      </c>
      <c r="I15" s="23"/>
    </row>
    <row r="16" spans="1:10">
      <c r="A16" s="1" t="s">
        <v>38</v>
      </c>
      <c r="B16" s="2" t="s">
        <v>39</v>
      </c>
      <c r="C16" s="23"/>
      <c r="D16" s="48">
        <f>'(B) Modified Lid and Levy Base '!F16-'(A) Current Law'!F16</f>
        <v>-8624601.099999994</v>
      </c>
      <c r="E16" s="48">
        <f>'(B) Modified Lid and Levy Base '!G16-'(A) Current Law'!G16</f>
        <v>-668.26187314137132</v>
      </c>
      <c r="F16" s="23"/>
      <c r="G16" s="23"/>
      <c r="H16" s="49">
        <f>'(B) Modified Lid and Levy Base '!I16-'(A) Current Law'!I16</f>
        <v>2.6440000000000019E-2</v>
      </c>
      <c r="I16" s="23"/>
    </row>
    <row r="17" spans="1:9">
      <c r="A17" s="1" t="s">
        <v>40</v>
      </c>
      <c r="B17" s="2" t="s">
        <v>41</v>
      </c>
      <c r="C17" s="23"/>
      <c r="D17" s="48">
        <f>'(B) Modified Lid and Levy Base '!F17-'(A) Current Law'!F17</f>
        <v>-11178075.739999995</v>
      </c>
      <c r="E17" s="48">
        <f>'(B) Modified Lid and Levy Base '!G17-'(A) Current Law'!G17</f>
        <v>-660.10556066369099</v>
      </c>
      <c r="F17" s="23"/>
      <c r="G17" s="23"/>
      <c r="H17" s="49">
        <f>'(B) Modified Lid and Levy Base '!I17-'(A) Current Law'!I17</f>
        <v>2.6440000000000019E-2</v>
      </c>
      <c r="I17" s="23"/>
    </row>
    <row r="18" spans="1:9">
      <c r="A18" s="1" t="s">
        <v>42</v>
      </c>
      <c r="B18" s="2" t="s">
        <v>43</v>
      </c>
      <c r="C18" s="23"/>
      <c r="D18" s="48">
        <f>'(B) Modified Lid and Levy Base '!F18-'(A) Current Law'!F18</f>
        <v>-7018232.4099999964</v>
      </c>
      <c r="E18" s="48">
        <f>'(B) Modified Lid and Levy Base '!G18-'(A) Current Law'!G18</f>
        <v>-683.11810115419576</v>
      </c>
      <c r="F18" s="23"/>
      <c r="G18" s="23"/>
      <c r="H18" s="49">
        <f>'(B) Modified Lid and Levy Base '!I18-'(A) Current Law'!I18</f>
        <v>2.6440000000000019E-2</v>
      </c>
      <c r="I18" s="23"/>
    </row>
    <row r="19" spans="1:9">
      <c r="A19" s="1" t="s">
        <v>44</v>
      </c>
      <c r="B19" s="2" t="s">
        <v>45</v>
      </c>
      <c r="C19" s="23"/>
      <c r="D19" s="48">
        <f>'(B) Modified Lid and Levy Base '!F19-'(A) Current Law'!F19</f>
        <v>-18086.570000000007</v>
      </c>
      <c r="E19" s="48">
        <f>'(B) Modified Lid and Levy Base '!G19-'(A) Current Law'!G19</f>
        <v>-2667.6356932153358</v>
      </c>
      <c r="F19" s="23"/>
      <c r="G19" s="23"/>
      <c r="H19" s="49">
        <f>'(B) Modified Lid and Levy Base '!I19-'(A) Current Law'!I19</f>
        <v>2.6440000000000019E-2</v>
      </c>
      <c r="I19" s="23"/>
    </row>
    <row r="20" spans="1:9">
      <c r="A20" s="1" t="s">
        <v>46</v>
      </c>
      <c r="B20" s="2" t="s">
        <v>47</v>
      </c>
      <c r="C20" s="23"/>
      <c r="D20" s="48">
        <f>'(B) Modified Lid and Levy Base '!F20-'(A) Current Law'!F20</f>
        <v>-11481221.750000015</v>
      </c>
      <c r="E20" s="48">
        <f>'(B) Modified Lid and Levy Base '!G20-'(A) Current Law'!G20</f>
        <v>-677.504908142354</v>
      </c>
      <c r="F20" s="23"/>
      <c r="G20" s="23"/>
      <c r="H20" s="49">
        <f>'(B) Modified Lid and Levy Base '!I20-'(A) Current Law'!I20</f>
        <v>2.6440000000000019E-2</v>
      </c>
      <c r="I20" s="23"/>
    </row>
    <row r="21" spans="1:9">
      <c r="A21" s="1" t="s">
        <v>48</v>
      </c>
      <c r="B21" s="2" t="s">
        <v>49</v>
      </c>
      <c r="C21" s="23"/>
      <c r="D21" s="48">
        <f>'(B) Modified Lid and Levy Base '!F21-'(A) Current Law'!F21</f>
        <v>-108402.26000000001</v>
      </c>
      <c r="E21" s="48">
        <f>'(B) Modified Lid and Levy Base '!G21-'(A) Current Law'!G21</f>
        <v>-1276.9732595123096</v>
      </c>
      <c r="F21" s="23"/>
      <c r="G21" s="23"/>
      <c r="H21" s="49">
        <f>'(B) Modified Lid and Levy Base '!I21-'(A) Current Law'!I21</f>
        <v>2.6440000000000019E-2</v>
      </c>
      <c r="I21" s="23"/>
    </row>
    <row r="22" spans="1:9">
      <c r="A22" s="1" t="s">
        <v>50</v>
      </c>
      <c r="B22" s="2" t="s">
        <v>51</v>
      </c>
      <c r="C22" s="23"/>
      <c r="D22" s="48">
        <f>'(B) Modified Lid and Levy Base '!F22-'(A) Current Law'!F22</f>
        <v>-1429095.3800000008</v>
      </c>
      <c r="E22" s="48">
        <f>'(B) Modified Lid and Levy Base '!G22-'(A) Current Law'!G22</f>
        <v>-686.77122769584184</v>
      </c>
      <c r="F22" s="23"/>
      <c r="G22" s="23"/>
      <c r="H22" s="49">
        <f>'(B) Modified Lid and Levy Base '!I22-'(A) Current Law'!I22</f>
        <v>2.6440000000000019E-2</v>
      </c>
      <c r="I22" s="23"/>
    </row>
    <row r="23" spans="1:9">
      <c r="A23" s="1" t="s">
        <v>52</v>
      </c>
      <c r="B23" s="2" t="s">
        <v>53</v>
      </c>
      <c r="C23" s="23"/>
      <c r="D23" s="48">
        <f>'(B) Modified Lid and Levy Base '!F23-'(A) Current Law'!F23</f>
        <v>-66535.070000000065</v>
      </c>
      <c r="E23" s="48">
        <f>'(B) Modified Lid and Levy Base '!G23-'(A) Current Law'!G23</f>
        <v>-658.69785169785246</v>
      </c>
      <c r="F23" s="23"/>
      <c r="G23" s="23"/>
      <c r="H23" s="49">
        <f>'(B) Modified Lid and Levy Base '!I23-'(A) Current Law'!I23</f>
        <v>2.6440000000000019E-2</v>
      </c>
      <c r="I23" s="23"/>
    </row>
    <row r="24" spans="1:9">
      <c r="A24" s="1" t="s">
        <v>54</v>
      </c>
      <c r="B24" s="2" t="s">
        <v>55</v>
      </c>
      <c r="C24" s="23"/>
      <c r="D24" s="48">
        <f>'(B) Modified Lid and Levy Base '!F24-'(A) Current Law'!F24</f>
        <v>-3415618.4699999988</v>
      </c>
      <c r="E24" s="48">
        <f>'(B) Modified Lid and Levy Base '!G24-'(A) Current Law'!G24</f>
        <v>-737.01257981059098</v>
      </c>
      <c r="F24" s="23"/>
      <c r="G24" s="23"/>
      <c r="H24" s="49">
        <f>'(B) Modified Lid and Levy Base '!I24-'(A) Current Law'!I24</f>
        <v>2.6440000000000019E-2</v>
      </c>
      <c r="I24" s="23"/>
    </row>
    <row r="25" spans="1:9">
      <c r="A25" s="1" t="s">
        <v>56</v>
      </c>
      <c r="B25" s="2" t="s">
        <v>57</v>
      </c>
      <c r="C25" s="23"/>
      <c r="D25" s="48">
        <f>'(B) Modified Lid and Levy Base '!F25-'(A) Current Law'!F25</f>
        <v>-641259.48000000045</v>
      </c>
      <c r="E25" s="48">
        <f>'(B) Modified Lid and Levy Base '!G25-'(A) Current Law'!G25</f>
        <v>-726.58200482681241</v>
      </c>
      <c r="F25" s="23"/>
      <c r="G25" s="23"/>
      <c r="H25" s="49">
        <f>'(B) Modified Lid and Levy Base '!I25-'(A) Current Law'!I25</f>
        <v>2.6440000000000019E-2</v>
      </c>
      <c r="I25" s="23"/>
    </row>
    <row r="26" spans="1:9">
      <c r="A26" s="1" t="s">
        <v>58</v>
      </c>
      <c r="B26" s="2" t="s">
        <v>59</v>
      </c>
      <c r="C26" s="23"/>
      <c r="D26" s="48">
        <f>'(B) Modified Lid and Levy Base '!F26-'(A) Current Law'!F26</f>
        <v>-516081.9299999997</v>
      </c>
      <c r="E26" s="48">
        <f>'(B) Modified Lid and Levy Base '!G26-'(A) Current Law'!G26</f>
        <v>-717.14899323263307</v>
      </c>
      <c r="F26" s="23"/>
      <c r="G26" s="23"/>
      <c r="H26" s="49">
        <f>'(B) Modified Lid and Levy Base '!I26-'(A) Current Law'!I26</f>
        <v>2.6440000000000019E-2</v>
      </c>
      <c r="I26" s="23"/>
    </row>
    <row r="27" spans="1:9">
      <c r="A27" s="1" t="s">
        <v>60</v>
      </c>
      <c r="B27" s="2" t="s">
        <v>61</v>
      </c>
      <c r="C27" s="23"/>
      <c r="D27" s="48">
        <f>'(B) Modified Lid and Levy Base '!F27-'(A) Current Law'!F27</f>
        <v>-35118.219999999972</v>
      </c>
      <c r="E27" s="48">
        <f>'(B) Modified Lid and Levy Base '!G27-'(A) Current Law'!G27</f>
        <v>-575.80291851123184</v>
      </c>
      <c r="F27" s="23"/>
      <c r="G27" s="23"/>
      <c r="H27" s="49">
        <f>'(B) Modified Lid and Levy Base '!I27-'(A) Current Law'!I27</f>
        <v>2.6439999999999964E-2</v>
      </c>
      <c r="I27" s="23"/>
    </row>
    <row r="28" spans="1:9" ht="31.2">
      <c r="A28" s="1" t="s">
        <v>62</v>
      </c>
      <c r="B28" s="2" t="s">
        <v>63</v>
      </c>
      <c r="C28" s="23"/>
      <c r="D28" s="48">
        <f>'(B) Modified Lid and Levy Base '!F28-'(A) Current Law'!F28</f>
        <v>-2566168.2699999996</v>
      </c>
      <c r="E28" s="48">
        <f>'(B) Modified Lid and Levy Base '!G28-'(A) Current Law'!G28</f>
        <v>-689.29467967090022</v>
      </c>
      <c r="F28" s="23"/>
      <c r="G28" s="23"/>
      <c r="H28" s="49">
        <f>'(B) Modified Lid and Levy Base '!I28-'(A) Current Law'!I28</f>
        <v>2.6440000000000019E-2</v>
      </c>
      <c r="I28" s="23"/>
    </row>
    <row r="29" spans="1:9">
      <c r="A29" s="1" t="s">
        <v>64</v>
      </c>
      <c r="B29" s="2" t="s">
        <v>65</v>
      </c>
      <c r="C29" s="23"/>
      <c r="D29" s="48">
        <f>'(B) Modified Lid and Levy Base '!F29-'(A) Current Law'!F29</f>
        <v>-3763551.9299999997</v>
      </c>
      <c r="E29" s="48">
        <f>'(B) Modified Lid and Levy Base '!G29-'(A) Current Law'!G29</f>
        <v>-669.72597935062277</v>
      </c>
      <c r="F29" s="23"/>
      <c r="G29" s="23"/>
      <c r="H29" s="49">
        <f>'(B) Modified Lid and Levy Base '!I29-'(A) Current Law'!I29</f>
        <v>2.6440000000000019E-2</v>
      </c>
      <c r="I29" s="23"/>
    </row>
    <row r="30" spans="1:9">
      <c r="A30" s="1" t="s">
        <v>66</v>
      </c>
      <c r="B30" s="2" t="s">
        <v>67</v>
      </c>
      <c r="C30" s="23"/>
      <c r="D30" s="48">
        <f>'(B) Modified Lid and Levy Base '!F30-'(A) Current Law'!F30</f>
        <v>-356508.72999999952</v>
      </c>
      <c r="E30" s="48">
        <f>'(B) Modified Lid and Levy Base '!G30-'(A) Current Law'!G30</f>
        <v>-817.32439991746651</v>
      </c>
      <c r="F30" s="23"/>
      <c r="G30" s="23"/>
      <c r="H30" s="49">
        <f>'(B) Modified Lid and Levy Base '!I30-'(A) Current Law'!I30</f>
        <v>2.6440000000000019E-2</v>
      </c>
      <c r="I30" s="23"/>
    </row>
    <row r="31" spans="1:9">
      <c r="A31" s="1" t="s">
        <v>68</v>
      </c>
      <c r="B31" s="2" t="s">
        <v>69</v>
      </c>
      <c r="C31" s="23"/>
      <c r="D31" s="48">
        <f>'(B) Modified Lid and Levy Base '!F31-'(A) Current Law'!F31</f>
        <v>-122720.14999999991</v>
      </c>
      <c r="E31" s="48">
        <f>'(B) Modified Lid and Levy Base '!G31-'(A) Current Law'!G31</f>
        <v>-536.41118104729321</v>
      </c>
      <c r="F31" s="23"/>
      <c r="G31" s="23"/>
      <c r="H31" s="49">
        <f>'(B) Modified Lid and Levy Base '!I31-'(A) Current Law'!I31</f>
        <v>2.6439999999999964E-2</v>
      </c>
      <c r="I31" s="23"/>
    </row>
    <row r="32" spans="1:9">
      <c r="A32" s="1" t="s">
        <v>70</v>
      </c>
      <c r="B32" s="2" t="s">
        <v>71</v>
      </c>
      <c r="C32" s="23"/>
      <c r="D32" s="48">
        <f>'(B) Modified Lid and Levy Base '!F32-'(A) Current Law'!F32</f>
        <v>-814997.5700000003</v>
      </c>
      <c r="E32" s="48">
        <f>'(B) Modified Lid and Levy Base '!G32-'(A) Current Law'!G32</f>
        <v>-692.33634054554568</v>
      </c>
      <c r="F32" s="23"/>
      <c r="G32" s="23"/>
      <c r="H32" s="49">
        <f>'(B) Modified Lid and Levy Base '!I32-'(A) Current Law'!I32</f>
        <v>2.6440000000000019E-2</v>
      </c>
      <c r="I32" s="23"/>
    </row>
    <row r="33" spans="1:9">
      <c r="A33" s="1" t="s">
        <v>72</v>
      </c>
      <c r="B33" s="2" t="s">
        <v>73</v>
      </c>
      <c r="C33" s="23"/>
      <c r="D33" s="48">
        <f>'(B) Modified Lid and Levy Base '!F33-'(A) Current Law'!F33</f>
        <v>-950571.79000000097</v>
      </c>
      <c r="E33" s="48">
        <f>'(B) Modified Lid and Levy Base '!G33-'(A) Current Law'!G33</f>
        <v>-679.28552848781965</v>
      </c>
      <c r="F33" s="23"/>
      <c r="G33" s="23"/>
      <c r="H33" s="49">
        <f>'(B) Modified Lid and Levy Base '!I33-'(A) Current Law'!I33</f>
        <v>2.6440000000000019E-2</v>
      </c>
      <c r="I33" s="23"/>
    </row>
    <row r="34" spans="1:9">
      <c r="A34" s="1" t="s">
        <v>74</v>
      </c>
      <c r="B34" s="2" t="s">
        <v>75</v>
      </c>
      <c r="C34" s="23"/>
      <c r="D34" s="48">
        <f>'(B) Modified Lid and Levy Base '!F34-'(A) Current Law'!F34</f>
        <v>-906834.59999999963</v>
      </c>
      <c r="E34" s="48">
        <f>'(B) Modified Lid and Levy Base '!G34-'(A) Current Law'!G34</f>
        <v>-681.30801941368372</v>
      </c>
      <c r="F34" s="23"/>
      <c r="G34" s="23"/>
      <c r="H34" s="49">
        <f>'(B) Modified Lid and Levy Base '!I34-'(A) Current Law'!I34</f>
        <v>2.6440000000000019E-2</v>
      </c>
      <c r="I34" s="23"/>
    </row>
    <row r="35" spans="1:9">
      <c r="A35" s="1" t="s">
        <v>76</v>
      </c>
      <c r="B35" s="2" t="s">
        <v>77</v>
      </c>
      <c r="C35" s="23"/>
      <c r="D35" s="48">
        <f>'(B) Modified Lid and Levy Base '!F35-'(A) Current Law'!F35</f>
        <v>-63688.829999999958</v>
      </c>
      <c r="E35" s="48">
        <f>'(B) Modified Lid and Levy Base '!G35-'(A) Current Law'!G35</f>
        <v>-671.68139632988641</v>
      </c>
      <c r="F35" s="23"/>
      <c r="G35" s="23"/>
      <c r="H35" s="49">
        <f>'(B) Modified Lid and Levy Base '!I35-'(A) Current Law'!I35</f>
        <v>2.6440000000000019E-2</v>
      </c>
      <c r="I35" s="23"/>
    </row>
    <row r="36" spans="1:9">
      <c r="A36" s="1" t="s">
        <v>78</v>
      </c>
      <c r="B36" s="2" t="s">
        <v>79</v>
      </c>
      <c r="C36" s="23"/>
      <c r="D36" s="48">
        <f>'(B) Modified Lid and Levy Base '!F36-'(A) Current Law'!F36</f>
        <v>-7709983.2199999988</v>
      </c>
      <c r="E36" s="48">
        <f>'(B) Modified Lid and Levy Base '!G36-'(A) Current Law'!G36</f>
        <v>-684.61071848763822</v>
      </c>
      <c r="F36" s="23"/>
      <c r="G36" s="23"/>
      <c r="H36" s="49">
        <f>'(B) Modified Lid and Levy Base '!I36-'(A) Current Law'!I36</f>
        <v>2.6440000000000019E-2</v>
      </c>
      <c r="I36" s="23"/>
    </row>
    <row r="37" spans="1:9">
      <c r="A37" s="1" t="s">
        <v>80</v>
      </c>
      <c r="B37" s="2" t="s">
        <v>81</v>
      </c>
      <c r="C37" s="23"/>
      <c r="D37" s="48">
        <f>'(B) Modified Lid and Levy Base '!F37-'(A) Current Law'!F37</f>
        <v>-8096882.1700000018</v>
      </c>
      <c r="E37" s="48">
        <f>'(B) Modified Lid and Levy Base '!G37-'(A) Current Law'!G37</f>
        <v>-661.80952571670514</v>
      </c>
      <c r="F37" s="23"/>
      <c r="G37" s="23"/>
      <c r="H37" s="49">
        <f>'(B) Modified Lid and Levy Base '!I37-'(A) Current Law'!I37</f>
        <v>2.6440000000000019E-2</v>
      </c>
      <c r="I37" s="23"/>
    </row>
    <row r="38" spans="1:9">
      <c r="A38" s="1" t="s">
        <v>82</v>
      </c>
      <c r="B38" s="2" t="s">
        <v>83</v>
      </c>
      <c r="C38" s="23"/>
      <c r="D38" s="48">
        <f>'(B) Modified Lid and Levy Base '!F38-'(A) Current Law'!F38</f>
        <v>-2275796.379999999</v>
      </c>
      <c r="E38" s="48">
        <f>'(B) Modified Lid and Levy Base '!G38-'(A) Current Law'!G38</f>
        <v>-694.41833599306665</v>
      </c>
      <c r="F38" s="23"/>
      <c r="G38" s="23"/>
      <c r="H38" s="49">
        <f>'(B) Modified Lid and Levy Base '!I38-'(A) Current Law'!I38</f>
        <v>2.6440000000000019E-2</v>
      </c>
      <c r="I38" s="23"/>
    </row>
    <row r="39" spans="1:9">
      <c r="A39" s="1" t="s">
        <v>84</v>
      </c>
      <c r="B39" s="2" t="s">
        <v>85</v>
      </c>
      <c r="C39" s="23"/>
      <c r="D39" s="48">
        <f>'(B) Modified Lid and Levy Base '!F39-'(A) Current Law'!F39</f>
        <v>-1784706.3200000003</v>
      </c>
      <c r="E39" s="48">
        <f>'(B) Modified Lid and Levy Base '!G39-'(A) Current Law'!G39</f>
        <v>-690.65711068198652</v>
      </c>
      <c r="F39" s="23"/>
      <c r="G39" s="23"/>
      <c r="H39" s="49">
        <f>'(B) Modified Lid and Levy Base '!I39-'(A) Current Law'!I39</f>
        <v>2.6440000000000019E-2</v>
      </c>
      <c r="I39" s="23"/>
    </row>
    <row r="40" spans="1:9">
      <c r="A40" s="1" t="s">
        <v>86</v>
      </c>
      <c r="B40" s="2" t="s">
        <v>87</v>
      </c>
      <c r="C40" s="23"/>
      <c r="D40" s="48">
        <f>'(B) Modified Lid and Levy Base '!F40-'(A) Current Law'!F40</f>
        <v>-2595712.1099999994</v>
      </c>
      <c r="E40" s="48">
        <f>'(B) Modified Lid and Levy Base '!G40-'(A) Current Law'!G40</f>
        <v>-696.6073151880455</v>
      </c>
      <c r="F40" s="23"/>
      <c r="G40" s="23"/>
      <c r="H40" s="49">
        <f>'(B) Modified Lid and Levy Base '!I40-'(A) Current Law'!I40</f>
        <v>2.6440000000000019E-2</v>
      </c>
      <c r="I40" s="23"/>
    </row>
    <row r="41" spans="1:9">
      <c r="A41" s="1" t="s">
        <v>88</v>
      </c>
      <c r="B41" s="2" t="s">
        <v>89</v>
      </c>
      <c r="C41" s="23"/>
      <c r="D41" s="48">
        <f>'(B) Modified Lid and Levy Base '!F41-'(A) Current Law'!F41</f>
        <v>-666190.73000000045</v>
      </c>
      <c r="E41" s="48">
        <f>'(B) Modified Lid and Levy Base '!G41-'(A) Current Law'!G41</f>
        <v>-803.72397693272978</v>
      </c>
      <c r="F41" s="23"/>
      <c r="G41" s="23"/>
      <c r="H41" s="49">
        <f>'(B) Modified Lid and Levy Base '!I41-'(A) Current Law'!I41</f>
        <v>2.6440000000000019E-2</v>
      </c>
      <c r="I41" s="23"/>
    </row>
    <row r="42" spans="1:9">
      <c r="A42" s="1" t="s">
        <v>90</v>
      </c>
      <c r="B42" s="2" t="s">
        <v>91</v>
      </c>
      <c r="C42" s="23"/>
      <c r="D42" s="48">
        <f>'(B) Modified Lid and Levy Base '!F42-'(A) Current Law'!F42</f>
        <v>-769923.44999999925</v>
      </c>
      <c r="E42" s="48">
        <f>'(B) Modified Lid and Levy Base '!G42-'(A) Current Law'!G42</f>
        <v>-703.58907226669544</v>
      </c>
      <c r="F42" s="23"/>
      <c r="G42" s="23"/>
      <c r="H42" s="49">
        <f>'(B) Modified Lid and Levy Base '!I42-'(A) Current Law'!I42</f>
        <v>2.6440000000000019E-2</v>
      </c>
      <c r="I42" s="23"/>
    </row>
    <row r="43" spans="1:9">
      <c r="A43" s="1" t="s">
        <v>92</v>
      </c>
      <c r="B43" s="2" t="s">
        <v>93</v>
      </c>
      <c r="C43" s="23"/>
      <c r="D43" s="48">
        <f>'(B) Modified Lid and Levy Base '!F43-'(A) Current Law'!F43</f>
        <v>-1798808.3099999987</v>
      </c>
      <c r="E43" s="48">
        <f>'(B) Modified Lid and Levy Base '!G43-'(A) Current Law'!G43</f>
        <v>-690.50552002640961</v>
      </c>
      <c r="F43" s="23"/>
      <c r="G43" s="23"/>
      <c r="H43" s="49">
        <f>'(B) Modified Lid and Levy Base '!I43-'(A) Current Law'!I43</f>
        <v>2.6440000000000019E-2</v>
      </c>
      <c r="I43" s="23"/>
    </row>
    <row r="44" spans="1:9">
      <c r="A44" s="1" t="s">
        <v>94</v>
      </c>
      <c r="B44" s="2" t="s">
        <v>95</v>
      </c>
      <c r="C44" s="23"/>
      <c r="D44" s="48">
        <f>'(B) Modified Lid and Levy Base '!F44-'(A) Current Law'!F44</f>
        <v>-607041.04999999981</v>
      </c>
      <c r="E44" s="48">
        <f>'(B) Modified Lid and Levy Base '!G44-'(A) Current Law'!G44</f>
        <v>-679.335985586069</v>
      </c>
      <c r="F44" s="23"/>
      <c r="G44" s="23"/>
      <c r="H44" s="49">
        <f>'(B) Modified Lid and Levy Base '!I44-'(A) Current Law'!I44</f>
        <v>2.6440000000000019E-2</v>
      </c>
      <c r="I44" s="23"/>
    </row>
    <row r="45" spans="1:9">
      <c r="A45" s="1" t="s">
        <v>96</v>
      </c>
      <c r="B45" s="2" t="s">
        <v>97</v>
      </c>
      <c r="C45" s="23"/>
      <c r="D45" s="48">
        <f>'(B) Modified Lid and Levy Base '!F45-'(A) Current Law'!F45</f>
        <v>-7570279.299999997</v>
      </c>
      <c r="E45" s="48">
        <f>'(B) Modified Lid and Levy Base '!G45-'(A) Current Law'!G45</f>
        <v>-692.92920666652026</v>
      </c>
      <c r="F45" s="23"/>
      <c r="G45" s="23"/>
      <c r="H45" s="49">
        <f>'(B) Modified Lid and Levy Base '!I45-'(A) Current Law'!I45</f>
        <v>2.6440000000000019E-2</v>
      </c>
      <c r="I45" s="23"/>
    </row>
    <row r="46" spans="1:9">
      <c r="A46" s="1" t="s">
        <v>98</v>
      </c>
      <c r="B46" s="2" t="s">
        <v>99</v>
      </c>
      <c r="C46" s="23"/>
      <c r="D46" s="48">
        <f>'(B) Modified Lid and Levy Base '!F46-'(A) Current Law'!F46</f>
        <v>-435475.95000000019</v>
      </c>
      <c r="E46" s="48">
        <f>'(B) Modified Lid and Levy Base '!G46-'(A) Current Law'!G46</f>
        <v>-709.70656779661022</v>
      </c>
      <c r="F46" s="23"/>
      <c r="G46" s="23"/>
      <c r="H46" s="49">
        <f>'(B) Modified Lid and Levy Base '!I46-'(A) Current Law'!I46</f>
        <v>2.6440000000000019E-2</v>
      </c>
      <c r="I46" s="23"/>
    </row>
    <row r="47" spans="1:9">
      <c r="A47" s="1" t="s">
        <v>100</v>
      </c>
      <c r="B47" s="2" t="s">
        <v>101</v>
      </c>
      <c r="C47" s="23"/>
      <c r="D47" s="48">
        <f>'(B) Modified Lid and Levy Base '!F47-'(A) Current Law'!F47</f>
        <v>-489797.49000000022</v>
      </c>
      <c r="E47" s="48">
        <f>'(B) Modified Lid and Levy Base '!G47-'(A) Current Law'!G47</f>
        <v>-443.0311244979921</v>
      </c>
      <c r="F47" s="23"/>
      <c r="G47" s="23"/>
      <c r="H47" s="49">
        <f>'(B) Modified Lid and Levy Base '!I47-'(A) Current Law'!I47</f>
        <v>2.6439999999999964E-2</v>
      </c>
      <c r="I47" s="23"/>
    </row>
    <row r="48" spans="1:9">
      <c r="A48" s="1" t="s">
        <v>102</v>
      </c>
      <c r="B48" s="2" t="s">
        <v>103</v>
      </c>
      <c r="C48" s="23"/>
      <c r="D48" s="48">
        <f>'(B) Modified Lid and Levy Base '!F48-'(A) Current Law'!F48</f>
        <v>-154108.4600000002</v>
      </c>
      <c r="E48" s="48">
        <f>'(B) Modified Lid and Levy Base '!G48-'(A) Current Law'!G48</f>
        <v>-893.84873267211879</v>
      </c>
      <c r="F48" s="23"/>
      <c r="G48" s="23"/>
      <c r="H48" s="49">
        <f>'(B) Modified Lid and Levy Base '!I48-'(A) Current Law'!I48</f>
        <v>2.6440000000000019E-2</v>
      </c>
      <c r="I48" s="23"/>
    </row>
    <row r="49" spans="1:9">
      <c r="A49" s="1" t="s">
        <v>104</v>
      </c>
      <c r="B49" s="2" t="s">
        <v>105</v>
      </c>
      <c r="C49" s="23"/>
      <c r="D49" s="48">
        <f>'(B) Modified Lid and Levy Base '!F49-'(A) Current Law'!F49</f>
        <v>-181226.20999999996</v>
      </c>
      <c r="E49" s="48">
        <f>'(B) Modified Lid and Levy Base '!G49-'(A) Current Law'!G49</f>
        <v>-1014.7612408309542</v>
      </c>
      <c r="F49" s="23"/>
      <c r="G49" s="23"/>
      <c r="H49" s="49">
        <f>'(B) Modified Lid and Levy Base '!I49-'(A) Current Law'!I49</f>
        <v>2.6440000000000019E-2</v>
      </c>
      <c r="I49" s="23"/>
    </row>
    <row r="50" spans="1:9" ht="31.2">
      <c r="A50" s="1" t="s">
        <v>106</v>
      </c>
      <c r="B50" s="2" t="s">
        <v>107</v>
      </c>
      <c r="C50" s="23"/>
      <c r="D50" s="48">
        <f>'(B) Modified Lid and Levy Base '!F50-'(A) Current Law'!F50</f>
        <v>-582591.40000000037</v>
      </c>
      <c r="E50" s="48">
        <f>'(B) Modified Lid and Levy Base '!G50-'(A) Current Law'!G50</f>
        <v>-662.02815877092326</v>
      </c>
      <c r="F50" s="23"/>
      <c r="G50" s="23"/>
      <c r="H50" s="49">
        <f>'(B) Modified Lid and Levy Base '!I50-'(A) Current Law'!I50</f>
        <v>2.6440000000000019E-2</v>
      </c>
      <c r="I50" s="23"/>
    </row>
    <row r="51" spans="1:9">
      <c r="A51" s="1" t="s">
        <v>108</v>
      </c>
      <c r="B51" s="2" t="s">
        <v>109</v>
      </c>
      <c r="C51" s="23"/>
      <c r="D51" s="48">
        <f>'(B) Modified Lid and Levy Base '!F51-'(A) Current Law'!F51</f>
        <v>-1854365.9400000013</v>
      </c>
      <c r="E51" s="48">
        <f>'(B) Modified Lid and Levy Base '!G51-'(A) Current Law'!G51</f>
        <v>-693.47756365907389</v>
      </c>
      <c r="F51" s="23"/>
      <c r="G51" s="23"/>
      <c r="H51" s="49">
        <f>'(B) Modified Lid and Levy Base '!I51-'(A) Current Law'!I51</f>
        <v>2.6440000000000019E-2</v>
      </c>
      <c r="I51" s="23"/>
    </row>
    <row r="52" spans="1:9">
      <c r="A52" s="1" t="s">
        <v>110</v>
      </c>
      <c r="B52" s="2" t="s">
        <v>111</v>
      </c>
      <c r="C52" s="23"/>
      <c r="D52" s="48">
        <f>'(B) Modified Lid and Levy Base '!F52-'(A) Current Law'!F52</f>
        <v>-457980.08999999985</v>
      </c>
      <c r="E52" s="48">
        <f>'(B) Modified Lid and Levy Base '!G52-'(A) Current Law'!G52</f>
        <v>-742.40154646695373</v>
      </c>
      <c r="F52" s="23"/>
      <c r="G52" s="23"/>
      <c r="H52" s="49">
        <f>'(B) Modified Lid and Levy Base '!I52-'(A) Current Law'!I52</f>
        <v>2.6440000000000019E-2</v>
      </c>
      <c r="I52" s="23"/>
    </row>
    <row r="53" spans="1:9">
      <c r="A53" s="1" t="s">
        <v>112</v>
      </c>
      <c r="B53" s="2" t="s">
        <v>113</v>
      </c>
      <c r="C53" s="23"/>
      <c r="D53" s="48">
        <f>'(B) Modified Lid and Levy Base '!F53-'(A) Current Law'!F53</f>
        <v>-275783.62000000011</v>
      </c>
      <c r="E53" s="48">
        <f>'(B) Modified Lid and Levy Base '!G53-'(A) Current Law'!G53</f>
        <v>-496.42441588364454</v>
      </c>
      <c r="F53" s="23"/>
      <c r="G53" s="23"/>
      <c r="H53" s="49">
        <f>'(B) Modified Lid and Levy Base '!I53-'(A) Current Law'!I53</f>
        <v>2.6440000000000019E-2</v>
      </c>
      <c r="I53" s="23"/>
    </row>
    <row r="54" spans="1:9">
      <c r="A54" s="1" t="s">
        <v>114</v>
      </c>
      <c r="B54" s="2" t="s">
        <v>115</v>
      </c>
      <c r="C54" s="23"/>
      <c r="D54" s="48">
        <f>'(B) Modified Lid and Levy Base '!F54-'(A) Current Law'!F54</f>
        <v>-116965.92999999993</v>
      </c>
      <c r="E54" s="48">
        <f>'(B) Modified Lid and Levy Base '!G54-'(A) Current Law'!G54</f>
        <v>-367.88680254135943</v>
      </c>
      <c r="F54" s="23"/>
      <c r="G54" s="23"/>
      <c r="H54" s="49">
        <f>'(B) Modified Lid and Levy Base '!I54-'(A) Current Law'!I54</f>
        <v>2.6440000000000019E-2</v>
      </c>
      <c r="I54" s="23"/>
    </row>
    <row r="55" spans="1:9">
      <c r="A55" s="1" t="s">
        <v>116</v>
      </c>
      <c r="B55" s="2" t="s">
        <v>117</v>
      </c>
      <c r="C55" s="23"/>
      <c r="D55" s="48">
        <f>'(B) Modified Lid and Levy Base '!F55-'(A) Current Law'!F55</f>
        <v>-158428.52000000002</v>
      </c>
      <c r="E55" s="48">
        <f>'(B) Modified Lid and Levy Base '!G55-'(A) Current Law'!G55</f>
        <v>-905.0989488116993</v>
      </c>
      <c r="F55" s="23"/>
      <c r="G55" s="23"/>
      <c r="H55" s="49">
        <f>'(B) Modified Lid and Levy Base '!I55-'(A) Current Law'!I55</f>
        <v>2.6439999999999964E-2</v>
      </c>
      <c r="I55" s="23"/>
    </row>
    <row r="56" spans="1:9">
      <c r="A56" s="1" t="s">
        <v>118</v>
      </c>
      <c r="B56" s="2" t="s">
        <v>119</v>
      </c>
      <c r="C56" s="23"/>
      <c r="D56" s="48">
        <f>'(B) Modified Lid and Levy Base '!F56-'(A) Current Law'!F56</f>
        <v>-703682.62000000011</v>
      </c>
      <c r="E56" s="48">
        <f>'(B) Modified Lid and Levy Base '!G56-'(A) Current Law'!G56</f>
        <v>-686.31875548619973</v>
      </c>
      <c r="F56" s="23"/>
      <c r="G56" s="23"/>
      <c r="H56" s="49">
        <f>'(B) Modified Lid and Levy Base '!I56-'(A) Current Law'!I56</f>
        <v>2.6440000000000019E-2</v>
      </c>
      <c r="I56" s="23"/>
    </row>
    <row r="57" spans="1:9">
      <c r="A57" s="1" t="s">
        <v>120</v>
      </c>
      <c r="B57" s="2" t="s">
        <v>121</v>
      </c>
      <c r="C57" s="23"/>
      <c r="D57" s="48">
        <f>'(B) Modified Lid and Levy Base '!F57-'(A) Current Law'!F57</f>
        <v>-266409.35000000009</v>
      </c>
      <c r="E57" s="48">
        <f>'(B) Modified Lid and Levy Base '!G57-'(A) Current Law'!G57</f>
        <v>-749.0562615981562</v>
      </c>
      <c r="F57" s="23"/>
      <c r="G57" s="23"/>
      <c r="H57" s="49">
        <f>'(B) Modified Lid and Levy Base '!I57-'(A) Current Law'!I57</f>
        <v>2.6440000000000019E-2</v>
      </c>
      <c r="I57" s="23"/>
    </row>
    <row r="58" spans="1:9">
      <c r="A58" s="1" t="s">
        <v>122</v>
      </c>
      <c r="B58" s="2" t="s">
        <v>123</v>
      </c>
      <c r="C58" s="23"/>
      <c r="D58" s="48">
        <f>'(B) Modified Lid and Levy Base '!F58-'(A) Current Law'!F58</f>
        <v>-122021.01000000001</v>
      </c>
      <c r="E58" s="48">
        <f>'(B) Modified Lid and Levy Base '!G58-'(A) Current Law'!G58</f>
        <v>-1174.7473765283539</v>
      </c>
      <c r="F58" s="23"/>
      <c r="G58" s="23"/>
      <c r="H58" s="49">
        <f>'(B) Modified Lid and Levy Base '!I58-'(A) Current Law'!I58</f>
        <v>2.6439999999999964E-2</v>
      </c>
      <c r="I58" s="23"/>
    </row>
    <row r="59" spans="1:9">
      <c r="A59" s="1" t="s">
        <v>124</v>
      </c>
      <c r="B59" s="2" t="s">
        <v>125</v>
      </c>
      <c r="C59" s="23"/>
      <c r="D59" s="48">
        <f>'(B) Modified Lid and Levy Base '!F59-'(A) Current Law'!F59</f>
        <v>-180276.4700000002</v>
      </c>
      <c r="E59" s="48">
        <f>'(B) Modified Lid and Levy Base '!G59-'(A) Current Law'!G59</f>
        <v>-832.6088583040837</v>
      </c>
      <c r="F59" s="23"/>
      <c r="G59" s="23"/>
      <c r="H59" s="49">
        <f>'(B) Modified Lid and Levy Base '!I59-'(A) Current Law'!I59</f>
        <v>2.6440000000000019E-2</v>
      </c>
      <c r="I59" s="23"/>
    </row>
    <row r="60" spans="1:9">
      <c r="A60" s="1" t="s">
        <v>126</v>
      </c>
      <c r="B60" s="2" t="s">
        <v>127</v>
      </c>
      <c r="C60" s="23"/>
      <c r="D60" s="48">
        <f>'(B) Modified Lid and Levy Base '!F60-'(A) Current Law'!F60</f>
        <v>-231717.25</v>
      </c>
      <c r="E60" s="48">
        <f>'(B) Modified Lid and Levy Base '!G60-'(A) Current Law'!G60</f>
        <v>-789.14705581854832</v>
      </c>
      <c r="F60" s="23"/>
      <c r="G60" s="23"/>
      <c r="H60" s="49">
        <f>'(B) Modified Lid and Levy Base '!I60-'(A) Current Law'!I60</f>
        <v>2.6440000000000019E-2</v>
      </c>
      <c r="I60" s="23"/>
    </row>
    <row r="61" spans="1:9">
      <c r="A61" s="1" t="s">
        <v>128</v>
      </c>
      <c r="B61" s="2" t="s">
        <v>129</v>
      </c>
      <c r="C61" s="23"/>
      <c r="D61" s="48">
        <f>'(B) Modified Lid and Levy Base '!F61-'(A) Current Law'!F61</f>
        <v>-29301.299999999988</v>
      </c>
      <c r="E61" s="48">
        <f>'(B) Modified Lid and Levy Base '!G61-'(A) Current Law'!G61</f>
        <v>-259.94765791341388</v>
      </c>
      <c r="F61" s="23"/>
      <c r="G61" s="23"/>
      <c r="H61" s="49">
        <f>'(B) Modified Lid and Levy Base '!I61-'(A) Current Law'!I61</f>
        <v>2.6439999999999964E-2</v>
      </c>
      <c r="I61" s="23"/>
    </row>
    <row r="62" spans="1:9">
      <c r="A62" s="1" t="s">
        <v>130</v>
      </c>
      <c r="B62" s="2" t="s">
        <v>131</v>
      </c>
      <c r="C62" s="23"/>
      <c r="D62" s="48">
        <f>'(B) Modified Lid and Levy Base '!F62-'(A) Current Law'!F62</f>
        <v>-333800.70999999996</v>
      </c>
      <c r="E62" s="48">
        <f>'(B) Modified Lid and Levy Base '!G62-'(A) Current Law'!G62</f>
        <v>-732.71003358430062</v>
      </c>
      <c r="F62" s="23"/>
      <c r="G62" s="23"/>
      <c r="H62" s="49">
        <f>'(B) Modified Lid and Levy Base '!I62-'(A) Current Law'!I62</f>
        <v>2.6440000000000019E-2</v>
      </c>
      <c r="I62" s="23"/>
    </row>
    <row r="63" spans="1:9">
      <c r="A63" s="1" t="s">
        <v>132</v>
      </c>
      <c r="B63" s="2" t="s">
        <v>133</v>
      </c>
      <c r="C63" s="23"/>
      <c r="D63" s="48">
        <f>'(B) Modified Lid and Levy Base '!F63-'(A) Current Law'!F63</f>
        <v>-411323.19000000041</v>
      </c>
      <c r="E63" s="48">
        <f>'(B) Modified Lid and Levy Base '!G63-'(A) Current Law'!G63</f>
        <v>-724.50494072886795</v>
      </c>
      <c r="F63" s="23"/>
      <c r="G63" s="23"/>
      <c r="H63" s="49">
        <f>'(B) Modified Lid and Levy Base '!I63-'(A) Current Law'!I63</f>
        <v>2.6440000000000019E-2</v>
      </c>
      <c r="I63" s="23"/>
    </row>
    <row r="64" spans="1:9">
      <c r="A64" s="1" t="s">
        <v>134</v>
      </c>
      <c r="B64" s="2" t="s">
        <v>135</v>
      </c>
      <c r="C64" s="23"/>
      <c r="D64" s="48">
        <f>'(B) Modified Lid and Levy Base '!F64-'(A) Current Law'!F64</f>
        <v>-355218.84999999963</v>
      </c>
      <c r="E64" s="48">
        <f>'(B) Modified Lid and Levy Base '!G64-'(A) Current Law'!G64</f>
        <v>-740.76460284028144</v>
      </c>
      <c r="F64" s="23"/>
      <c r="G64" s="23"/>
      <c r="H64" s="49">
        <f>'(B) Modified Lid and Levy Base '!I64-'(A) Current Law'!I64</f>
        <v>2.6440000000000019E-2</v>
      </c>
      <c r="I64" s="23"/>
    </row>
    <row r="65" spans="1:9">
      <c r="A65" s="1" t="s">
        <v>136</v>
      </c>
      <c r="B65" s="2" t="s">
        <v>137</v>
      </c>
      <c r="C65" s="23"/>
      <c r="D65" s="48">
        <f>'(B) Modified Lid and Levy Base '!F65-'(A) Current Law'!F65</f>
        <v>-1715994.5</v>
      </c>
      <c r="E65" s="48">
        <f>'(B) Modified Lid and Levy Base '!G65-'(A) Current Law'!G65</f>
        <v>-702.74073861728357</v>
      </c>
      <c r="F65" s="23"/>
      <c r="G65" s="23"/>
      <c r="H65" s="49">
        <f>'(B) Modified Lid and Levy Base '!I65-'(A) Current Law'!I65</f>
        <v>2.6440000000000019E-2</v>
      </c>
      <c r="I65" s="23"/>
    </row>
    <row r="66" spans="1:9">
      <c r="A66" s="1" t="s">
        <v>138</v>
      </c>
      <c r="B66" s="2" t="s">
        <v>139</v>
      </c>
      <c r="C66" s="23"/>
      <c r="D66" s="48">
        <f>'(B) Modified Lid and Levy Base '!F66-'(A) Current Law'!F66</f>
        <v>-889982.23000000045</v>
      </c>
      <c r="E66" s="48">
        <f>'(B) Modified Lid and Levy Base '!G66-'(A) Current Law'!G66</f>
        <v>-484.3150777368428</v>
      </c>
      <c r="F66" s="23"/>
      <c r="G66" s="23"/>
      <c r="H66" s="49">
        <f>'(B) Modified Lid and Levy Base '!I66-'(A) Current Law'!I66</f>
        <v>2.6440000000000019E-2</v>
      </c>
      <c r="I66" s="23"/>
    </row>
    <row r="67" spans="1:9">
      <c r="A67" s="1" t="s">
        <v>140</v>
      </c>
      <c r="B67" s="2" t="s">
        <v>141</v>
      </c>
      <c r="C67" s="23"/>
      <c r="D67" s="48">
        <f>'(B) Modified Lid and Levy Base '!F67-'(A) Current Law'!F67</f>
        <v>-30849.609999999986</v>
      </c>
      <c r="E67" s="48">
        <f>'(B) Modified Lid and Levy Base '!G67-'(A) Current Law'!G67</f>
        <v>-481.64886807181938</v>
      </c>
      <c r="F67" s="23"/>
      <c r="G67" s="23"/>
      <c r="H67" s="49">
        <f>'(B) Modified Lid and Levy Base '!I67-'(A) Current Law'!I67</f>
        <v>2.6440000000000019E-2</v>
      </c>
      <c r="I67" s="23"/>
    </row>
    <row r="68" spans="1:9">
      <c r="A68" s="1" t="s">
        <v>142</v>
      </c>
      <c r="B68" s="2" t="s">
        <v>143</v>
      </c>
      <c r="C68" s="23"/>
      <c r="D68" s="48">
        <f>'(B) Modified Lid and Levy Base '!F68-'(A) Current Law'!F68</f>
        <v>-2932440.3300000019</v>
      </c>
      <c r="E68" s="48">
        <f>'(B) Modified Lid and Levy Base '!G68-'(A) Current Law'!G68</f>
        <v>-682.25004711285419</v>
      </c>
      <c r="F68" s="23"/>
      <c r="G68" s="23"/>
      <c r="H68" s="49">
        <f>'(B) Modified Lid and Levy Base '!I68-'(A) Current Law'!I68</f>
        <v>2.6440000000000019E-2</v>
      </c>
      <c r="I68" s="23"/>
    </row>
    <row r="69" spans="1:9">
      <c r="A69" s="1" t="s">
        <v>144</v>
      </c>
      <c r="B69" s="2" t="s">
        <v>145</v>
      </c>
      <c r="C69" s="23"/>
      <c r="D69" s="48">
        <f>'(B) Modified Lid and Levy Base '!F69-'(A) Current Law'!F69</f>
        <v>-1842261.8000000007</v>
      </c>
      <c r="E69" s="48">
        <f>'(B) Modified Lid and Levy Base '!G69-'(A) Current Law'!G69</f>
        <v>-678.501983286621</v>
      </c>
      <c r="F69" s="23"/>
      <c r="G69" s="23"/>
      <c r="H69" s="49">
        <f>'(B) Modified Lid and Levy Base '!I69-'(A) Current Law'!I69</f>
        <v>2.6440000000000019E-2</v>
      </c>
      <c r="I69" s="23"/>
    </row>
    <row r="70" spans="1:9">
      <c r="A70" s="1" t="s">
        <v>146</v>
      </c>
      <c r="B70" s="2" t="s">
        <v>147</v>
      </c>
      <c r="C70" s="23"/>
      <c r="D70" s="48">
        <f>'(B) Modified Lid and Levy Base '!F70-'(A) Current Law'!F70</f>
        <v>-3616050.5700000003</v>
      </c>
      <c r="E70" s="48">
        <f>'(B) Modified Lid and Levy Base '!G70-'(A) Current Law'!G70</f>
        <v>-692.84414098874458</v>
      </c>
      <c r="F70" s="23"/>
      <c r="G70" s="23"/>
      <c r="H70" s="49">
        <f>'(B) Modified Lid and Levy Base '!I70-'(A) Current Law'!I70</f>
        <v>2.6440000000000019E-2</v>
      </c>
      <c r="I70" s="23"/>
    </row>
    <row r="71" spans="1:9">
      <c r="A71" s="1" t="s">
        <v>148</v>
      </c>
      <c r="B71" s="2" t="s">
        <v>149</v>
      </c>
      <c r="C71" s="23"/>
      <c r="D71" s="48">
        <f>'(B) Modified Lid and Levy Base '!F71-'(A) Current Law'!F71</f>
        <v>-112566.09000000008</v>
      </c>
      <c r="E71" s="48">
        <f>'(B) Modified Lid and Levy Base '!G71-'(A) Current Law'!G71</f>
        <v>-1175.9934183033838</v>
      </c>
      <c r="F71" s="23"/>
      <c r="G71" s="23"/>
      <c r="H71" s="49">
        <f>'(B) Modified Lid and Levy Base '!I71-'(A) Current Law'!I71</f>
        <v>2.6440000000000019E-2</v>
      </c>
      <c r="I71" s="23"/>
    </row>
    <row r="72" spans="1:9">
      <c r="A72" s="1" t="s">
        <v>150</v>
      </c>
      <c r="B72" s="2" t="s">
        <v>151</v>
      </c>
      <c r="C72" s="23"/>
      <c r="D72" s="48">
        <f>'(B) Modified Lid and Levy Base '!F72-'(A) Current Law'!F72</f>
        <v>-1341988.5199999996</v>
      </c>
      <c r="E72" s="48">
        <f>'(B) Modified Lid and Levy Base '!G72-'(A) Current Law'!G72</f>
        <v>-674.04092498091359</v>
      </c>
      <c r="F72" s="23"/>
      <c r="G72" s="23"/>
      <c r="H72" s="49">
        <f>'(B) Modified Lid and Levy Base '!I72-'(A) Current Law'!I72</f>
        <v>2.6439999999999964E-2</v>
      </c>
      <c r="I72" s="23"/>
    </row>
    <row r="73" spans="1:9">
      <c r="A73" s="1" t="s">
        <v>152</v>
      </c>
      <c r="B73" s="2" t="s">
        <v>153</v>
      </c>
      <c r="C73" s="23"/>
      <c r="D73" s="48">
        <f>'(B) Modified Lid and Levy Base '!F73-'(A) Current Law'!F73</f>
        <v>-13327994.710000008</v>
      </c>
      <c r="E73" s="48">
        <f>'(B) Modified Lid and Levy Base '!G73-'(A) Current Law'!G73</f>
        <v>-682.62854656606214</v>
      </c>
      <c r="F73" s="23"/>
      <c r="G73" s="23"/>
      <c r="H73" s="49">
        <f>'(B) Modified Lid and Levy Base '!I73-'(A) Current Law'!I73</f>
        <v>2.6440000000000019E-2</v>
      </c>
      <c r="I73" s="23"/>
    </row>
    <row r="74" spans="1:9">
      <c r="A74" s="1" t="s">
        <v>154</v>
      </c>
      <c r="B74" s="2" t="s">
        <v>155</v>
      </c>
      <c r="C74" s="23"/>
      <c r="D74" s="48">
        <f>'(B) Modified Lid and Levy Base '!F74-'(A) Current Law'!F74</f>
        <v>-1962616.3500000015</v>
      </c>
      <c r="E74" s="48">
        <f>'(B) Modified Lid and Levy Base '!G74-'(A) Current Law'!G74</f>
        <v>-705.47971573998166</v>
      </c>
      <c r="F74" s="23"/>
      <c r="G74" s="23"/>
      <c r="H74" s="49">
        <f>'(B) Modified Lid and Levy Base '!I74-'(A) Current Law'!I74</f>
        <v>2.6440000000000019E-2</v>
      </c>
      <c r="I74" s="23"/>
    </row>
    <row r="75" spans="1:9">
      <c r="A75" s="1" t="s">
        <v>156</v>
      </c>
      <c r="B75" s="2" t="s">
        <v>157</v>
      </c>
      <c r="C75" s="23"/>
      <c r="D75" s="48">
        <f>'(B) Modified Lid and Levy Base '!F75-'(A) Current Law'!F75</f>
        <v>-1161729.67</v>
      </c>
      <c r="E75" s="48">
        <f>'(B) Modified Lid and Levy Base '!G75-'(A) Current Law'!G75</f>
        <v>-781.16278459904061</v>
      </c>
      <c r="F75" s="23"/>
      <c r="G75" s="23"/>
      <c r="H75" s="49">
        <f>'(B) Modified Lid and Levy Base '!I75-'(A) Current Law'!I75</f>
        <v>2.6440000000000019E-2</v>
      </c>
      <c r="I75" s="23"/>
    </row>
    <row r="76" spans="1:9">
      <c r="A76" s="29" t="s">
        <v>158</v>
      </c>
      <c r="B76" s="30" t="s">
        <v>159</v>
      </c>
      <c r="C76" s="23"/>
      <c r="D76" s="48">
        <f>'(B) Modified Lid and Levy Base '!F76-'(A) Current Law'!F76</f>
        <v>-105310.6100000001</v>
      </c>
      <c r="E76" s="48">
        <f>'(B) Modified Lid and Levy Base '!G76-'(A) Current Law'!G76</f>
        <v>-1593.92477675193</v>
      </c>
      <c r="F76" s="23"/>
      <c r="G76" s="23"/>
      <c r="H76" s="49">
        <f>'(B) Modified Lid and Levy Base '!I76-'(A) Current Law'!I76</f>
        <v>2.6440000000000019E-2</v>
      </c>
      <c r="I76" s="23"/>
    </row>
    <row r="77" spans="1:9">
      <c r="A77" s="29" t="s">
        <v>160</v>
      </c>
      <c r="B77" s="30" t="s">
        <v>161</v>
      </c>
      <c r="C77" s="23"/>
      <c r="D77" s="48">
        <f>'(B) Modified Lid and Levy Base '!F77-'(A) Current Law'!F77</f>
        <v>-261663.39000000013</v>
      </c>
      <c r="E77" s="48">
        <f>'(B) Modified Lid and Levy Base '!G77-'(A) Current Law'!G77</f>
        <v>-767.16134044799037</v>
      </c>
      <c r="F77" s="23"/>
      <c r="G77" s="23"/>
      <c r="H77" s="49">
        <f>'(B) Modified Lid and Levy Base '!I77-'(A) Current Law'!I77</f>
        <v>2.6440000000000019E-2</v>
      </c>
      <c r="I77" s="23"/>
    </row>
    <row r="78" spans="1:9">
      <c r="A78" s="29" t="s">
        <v>162</v>
      </c>
      <c r="B78" s="30" t="s">
        <v>163</v>
      </c>
      <c r="C78" s="23"/>
      <c r="D78" s="48">
        <f>'(B) Modified Lid and Levy Base '!F78-'(A) Current Law'!F78</f>
        <v>-3027997.7699999996</v>
      </c>
      <c r="E78" s="48">
        <f>'(B) Modified Lid and Levy Base '!G78-'(A) Current Law'!G78</f>
        <v>-669.49923940585177</v>
      </c>
      <c r="F78" s="23"/>
      <c r="G78" s="23"/>
      <c r="H78" s="49">
        <f>'(B) Modified Lid and Levy Base '!I78-'(A) Current Law'!I78</f>
        <v>2.6440000000000019E-2</v>
      </c>
      <c r="I78" s="23"/>
    </row>
    <row r="79" spans="1:9">
      <c r="A79" s="29" t="s">
        <v>164</v>
      </c>
      <c r="B79" s="30" t="s">
        <v>165</v>
      </c>
      <c r="C79" s="23"/>
      <c r="D79" s="48">
        <f>'(B) Modified Lid and Levy Base '!F79-'(A) Current Law'!F79</f>
        <v>-1493041.9900000002</v>
      </c>
      <c r="E79" s="48">
        <f>'(B) Modified Lid and Levy Base '!G79-'(A) Current Law'!G79</f>
        <v>-683.039320548246</v>
      </c>
      <c r="F79" s="23"/>
      <c r="G79" s="23"/>
      <c r="H79" s="49">
        <f>'(B) Modified Lid and Levy Base '!I79-'(A) Current Law'!I79</f>
        <v>2.6440000000000019E-2</v>
      </c>
      <c r="I79" s="23"/>
    </row>
    <row r="80" spans="1:9">
      <c r="A80" s="29" t="s">
        <v>166</v>
      </c>
      <c r="B80" s="30" t="s">
        <v>167</v>
      </c>
      <c r="C80" s="23"/>
      <c r="D80" s="48">
        <f>'(B) Modified Lid and Levy Base '!F80-'(A) Current Law'!F80</f>
        <v>-31185.140000000014</v>
      </c>
      <c r="E80" s="48">
        <f>'(B) Modified Lid and Levy Base '!G80-'(A) Current Law'!G80</f>
        <v>-319.25819000819047</v>
      </c>
      <c r="F80" s="23"/>
      <c r="G80" s="23"/>
      <c r="H80" s="49">
        <f>'(B) Modified Lid and Levy Base '!I80-'(A) Current Law'!I80</f>
        <v>2.6440000000000019E-2</v>
      </c>
      <c r="I80" s="23"/>
    </row>
    <row r="81" spans="1:9">
      <c r="A81" s="29" t="s">
        <v>168</v>
      </c>
      <c r="B81" s="30" t="s">
        <v>169</v>
      </c>
      <c r="C81" s="23"/>
      <c r="D81" s="48">
        <f>'(B) Modified Lid and Levy Base '!F81-'(A) Current Law'!F81</f>
        <v>-12493799.889999986</v>
      </c>
      <c r="E81" s="48">
        <f>'(B) Modified Lid and Levy Base '!G81-'(A) Current Law'!G81</f>
        <v>-695.74271975497686</v>
      </c>
      <c r="F81" s="23"/>
      <c r="G81" s="23"/>
      <c r="H81" s="49">
        <f>'(B) Modified Lid and Levy Base '!I81-'(A) Current Law'!I81</f>
        <v>2.6440000000000019E-2</v>
      </c>
      <c r="I81" s="23"/>
    </row>
    <row r="82" spans="1:9" ht="31.2">
      <c r="A82" s="29" t="s">
        <v>170</v>
      </c>
      <c r="B82" s="30" t="s">
        <v>171</v>
      </c>
      <c r="C82" s="23"/>
      <c r="D82" s="48">
        <f>'(B) Modified Lid and Levy Base '!F82-'(A) Current Law'!F82</f>
        <v>-17333623.840000004</v>
      </c>
      <c r="E82" s="48">
        <f>'(B) Modified Lid and Levy Base '!G82-'(A) Current Law'!G82</f>
        <v>-686.76492153380059</v>
      </c>
      <c r="F82" s="23"/>
      <c r="G82" s="23"/>
      <c r="H82" s="49">
        <f>'(B) Modified Lid and Levy Base '!I82-'(A) Current Law'!I82</f>
        <v>2.6440000000000019E-2</v>
      </c>
      <c r="I82" s="23"/>
    </row>
    <row r="83" spans="1:9">
      <c r="A83" s="29" t="s">
        <v>172</v>
      </c>
      <c r="B83" s="30" t="s">
        <v>173</v>
      </c>
      <c r="C83" s="23"/>
      <c r="D83" s="48">
        <f>'(B) Modified Lid and Levy Base '!F83-'(A) Current Law'!F83</f>
        <v>-18835.169999999984</v>
      </c>
      <c r="E83" s="48">
        <f>'(B) Modified Lid and Levy Base '!G83-'(A) Current Law'!G83</f>
        <v>-711.02944507361281</v>
      </c>
      <c r="F83" s="23"/>
      <c r="G83" s="23"/>
      <c r="H83" s="49">
        <f>'(B) Modified Lid and Levy Base '!I83-'(A) Current Law'!I83</f>
        <v>2.6440000000000019E-2</v>
      </c>
      <c r="I83" s="23"/>
    </row>
    <row r="84" spans="1:9">
      <c r="A84" s="29" t="s">
        <v>174</v>
      </c>
      <c r="B84" s="30" t="s">
        <v>175</v>
      </c>
      <c r="C84" s="23"/>
      <c r="D84" s="48">
        <f>'(B) Modified Lid and Levy Base '!F84-'(A) Current Law'!F84</f>
        <v>-14154822.789999992</v>
      </c>
      <c r="E84" s="48">
        <f>'(B) Modified Lid and Levy Base '!G84-'(A) Current Law'!G84</f>
        <v>-667.90179903996432</v>
      </c>
      <c r="F84" s="23"/>
      <c r="G84" s="23"/>
      <c r="H84" s="49">
        <f>'(B) Modified Lid and Levy Base '!I84-'(A) Current Law'!I84</f>
        <v>2.6440000000000019E-2</v>
      </c>
      <c r="I84" s="23"/>
    </row>
    <row r="85" spans="1:9">
      <c r="A85" s="29" t="s">
        <v>176</v>
      </c>
      <c r="B85" s="30" t="s">
        <v>177</v>
      </c>
      <c r="C85" s="23"/>
      <c r="D85" s="48">
        <f>'(B) Modified Lid and Levy Base '!F85-'(A) Current Law'!F85</f>
        <v>-3450437.5700000003</v>
      </c>
      <c r="E85" s="48">
        <f>'(B) Modified Lid and Levy Base '!G85-'(A) Current Law'!G85</f>
        <v>-687.857480049679</v>
      </c>
      <c r="F85" s="23"/>
      <c r="G85" s="23"/>
      <c r="H85" s="49">
        <f>'(B) Modified Lid and Levy Base '!I85-'(A) Current Law'!I85</f>
        <v>2.6440000000000019E-2</v>
      </c>
      <c r="I85" s="23"/>
    </row>
    <row r="86" spans="1:9">
      <c r="A86" s="29" t="s">
        <v>178</v>
      </c>
      <c r="B86" s="30" t="s">
        <v>179</v>
      </c>
      <c r="C86" s="23"/>
      <c r="D86" s="48">
        <f>'(B) Modified Lid and Levy Base '!F86-'(A) Current Law'!F86</f>
        <v>-2262585.1999999993</v>
      </c>
      <c r="E86" s="48">
        <f>'(B) Modified Lid and Levy Base '!G86-'(A) Current Law'!G86</f>
        <v>-676.1211085279192</v>
      </c>
      <c r="F86" s="23"/>
      <c r="G86" s="23"/>
      <c r="H86" s="49">
        <f>'(B) Modified Lid and Levy Base '!I86-'(A) Current Law'!I86</f>
        <v>2.6440000000000019E-2</v>
      </c>
      <c r="I86" s="23"/>
    </row>
    <row r="87" spans="1:9">
      <c r="A87" s="29" t="s">
        <v>180</v>
      </c>
      <c r="B87" s="30" t="s">
        <v>181</v>
      </c>
      <c r="C87" s="23"/>
      <c r="D87" s="48">
        <f>'(B) Modified Lid and Levy Base '!F87-'(A) Current Law'!F87</f>
        <v>-653266.24000000022</v>
      </c>
      <c r="E87" s="48">
        <f>'(B) Modified Lid and Levy Base '!G87-'(A) Current Law'!G87</f>
        <v>-698.32197374609859</v>
      </c>
      <c r="F87" s="23"/>
      <c r="G87" s="23"/>
      <c r="H87" s="49">
        <f>'(B) Modified Lid and Levy Base '!I87-'(A) Current Law'!I87</f>
        <v>2.6440000000000019E-2</v>
      </c>
      <c r="I87" s="23"/>
    </row>
    <row r="88" spans="1:9">
      <c r="A88" s="29" t="s">
        <v>182</v>
      </c>
      <c r="B88" s="30" t="s">
        <v>183</v>
      </c>
      <c r="C88" s="23"/>
      <c r="D88" s="48">
        <f>'(B) Modified Lid and Levy Base '!F88-'(A) Current Law'!F88</f>
        <v>-4883900.4900000021</v>
      </c>
      <c r="E88" s="48">
        <f>'(B) Modified Lid and Levy Base '!G88-'(A) Current Law'!G88</f>
        <v>-673.23564830578016</v>
      </c>
      <c r="F88" s="23"/>
      <c r="G88" s="23"/>
      <c r="H88" s="49">
        <f>'(B) Modified Lid and Levy Base '!I88-'(A) Current Law'!I88</f>
        <v>2.6439999999999964E-2</v>
      </c>
      <c r="I88" s="23"/>
    </row>
    <row r="89" spans="1:9">
      <c r="A89" s="29" t="s">
        <v>184</v>
      </c>
      <c r="B89" s="30" t="s">
        <v>185</v>
      </c>
      <c r="C89" s="23"/>
      <c r="D89" s="48">
        <f>'(B) Modified Lid and Levy Base '!F89-'(A) Current Law'!F89</f>
        <v>-617691.6799999997</v>
      </c>
      <c r="E89" s="48">
        <f>'(B) Modified Lid and Levy Base '!G89-'(A) Current Law'!G89</f>
        <v>-674.58628748662159</v>
      </c>
      <c r="F89" s="23"/>
      <c r="G89" s="23"/>
      <c r="H89" s="49">
        <f>'(B) Modified Lid and Levy Base '!I89-'(A) Current Law'!I89</f>
        <v>2.6440000000000019E-2</v>
      </c>
      <c r="I89" s="23"/>
    </row>
    <row r="90" spans="1:9">
      <c r="A90" s="29" t="s">
        <v>186</v>
      </c>
      <c r="B90" s="30" t="s">
        <v>187</v>
      </c>
      <c r="C90" s="23"/>
      <c r="D90" s="48">
        <f>'(B) Modified Lid and Levy Base '!F90-'(A) Current Law'!F90</f>
        <v>-111465.69999999995</v>
      </c>
      <c r="E90" s="48">
        <f>'(B) Modified Lid and Levy Base '!G90-'(A) Current Law'!G90</f>
        <v>-1361.6625946738313</v>
      </c>
      <c r="F90" s="23"/>
      <c r="G90" s="23"/>
      <c r="H90" s="49">
        <f>'(B) Modified Lid and Levy Base '!I90-'(A) Current Law'!I90</f>
        <v>2.6439999999999964E-2</v>
      </c>
      <c r="I90" s="23"/>
    </row>
    <row r="91" spans="1:9">
      <c r="A91" s="29" t="s">
        <v>188</v>
      </c>
      <c r="B91" s="30" t="s">
        <v>189</v>
      </c>
      <c r="C91" s="23"/>
      <c r="D91" s="48">
        <f>'(B) Modified Lid and Levy Base '!F91-'(A) Current Law'!F91</f>
        <v>-100799.30000000005</v>
      </c>
      <c r="E91" s="48">
        <f>'(B) Modified Lid and Levy Base '!G91-'(A) Current Law'!G91</f>
        <v>-1460.4361054766741</v>
      </c>
      <c r="F91" s="23"/>
      <c r="G91" s="23"/>
      <c r="H91" s="49">
        <f>'(B) Modified Lid and Levy Base '!I91-'(A) Current Law'!I91</f>
        <v>2.6440000000000019E-2</v>
      </c>
      <c r="I91" s="23"/>
    </row>
    <row r="92" spans="1:9">
      <c r="A92" s="29" t="s">
        <v>190</v>
      </c>
      <c r="B92" s="30" t="s">
        <v>191</v>
      </c>
      <c r="C92" s="23"/>
      <c r="D92" s="48">
        <f>'(B) Modified Lid and Levy Base '!F92-'(A) Current Law'!F92</f>
        <v>-681647.38000000082</v>
      </c>
      <c r="E92" s="48">
        <f>'(B) Modified Lid and Levy Base '!G92-'(A) Current Law'!G92</f>
        <v>-712.71460984306032</v>
      </c>
      <c r="F92" s="23"/>
      <c r="G92" s="23"/>
      <c r="H92" s="49">
        <f>'(B) Modified Lid and Levy Base '!I92-'(A) Current Law'!I92</f>
        <v>2.6440000000000019E-2</v>
      </c>
      <c r="I92" s="23"/>
    </row>
    <row r="93" spans="1:9" ht="31.2">
      <c r="A93" s="29" t="s">
        <v>192</v>
      </c>
      <c r="B93" s="30" t="s">
        <v>193</v>
      </c>
      <c r="C93" s="23"/>
      <c r="D93" s="48">
        <f>'(B) Modified Lid and Levy Base '!F93-'(A) Current Law'!F93</f>
        <v>-453501.08999999985</v>
      </c>
      <c r="E93" s="48">
        <f>'(B) Modified Lid and Levy Base '!G93-'(A) Current Law'!G93</f>
        <v>-812.60946459288971</v>
      </c>
      <c r="F93" s="23"/>
      <c r="G93" s="23"/>
      <c r="H93" s="49">
        <f>'(B) Modified Lid and Levy Base '!I93-'(A) Current Law'!I93</f>
        <v>2.6440000000000019E-2</v>
      </c>
      <c r="I93" s="23"/>
    </row>
    <row r="94" spans="1:9">
      <c r="A94" s="29" t="s">
        <v>194</v>
      </c>
      <c r="B94" s="30" t="s">
        <v>195</v>
      </c>
      <c r="C94" s="23"/>
      <c r="D94" s="48">
        <f>'(B) Modified Lid and Levy Base '!F94-'(A) Current Law'!F94</f>
        <v>-2284145.8900000006</v>
      </c>
      <c r="E94" s="48">
        <f>'(B) Modified Lid and Levy Base '!G94-'(A) Current Law'!G94</f>
        <v>-689.87003545777952</v>
      </c>
      <c r="F94" s="23"/>
      <c r="G94" s="23"/>
      <c r="H94" s="49">
        <f>'(B) Modified Lid and Levy Base '!I94-'(A) Current Law'!I94</f>
        <v>2.6440000000000019E-2</v>
      </c>
      <c r="I94" s="23"/>
    </row>
    <row r="95" spans="1:9">
      <c r="A95" s="29" t="s">
        <v>196</v>
      </c>
      <c r="B95" s="30" t="s">
        <v>197</v>
      </c>
      <c r="C95" s="23"/>
      <c r="D95" s="48">
        <f>'(B) Modified Lid and Levy Base '!F95-'(A) Current Law'!F95</f>
        <v>-983647.0700000003</v>
      </c>
      <c r="E95" s="48">
        <f>'(B) Modified Lid and Levy Base '!G95-'(A) Current Law'!G95</f>
        <v>-693.12898656933066</v>
      </c>
      <c r="F95" s="23"/>
      <c r="G95" s="23"/>
      <c r="H95" s="49">
        <f>'(B) Modified Lid and Levy Base '!I95-'(A) Current Law'!I95</f>
        <v>2.6440000000000019E-2</v>
      </c>
      <c r="I95" s="23"/>
    </row>
    <row r="96" spans="1:9">
      <c r="A96" s="29" t="s">
        <v>198</v>
      </c>
      <c r="B96" s="30" t="s">
        <v>199</v>
      </c>
      <c r="C96" s="23"/>
      <c r="D96" s="48">
        <f>'(B) Modified Lid and Levy Base '!F96-'(A) Current Law'!F96</f>
        <v>-1461000.6400000006</v>
      </c>
      <c r="E96" s="48">
        <f>'(B) Modified Lid and Levy Base '!G96-'(A) Current Law'!G96</f>
        <v>-668.01731997604111</v>
      </c>
      <c r="F96" s="23"/>
      <c r="G96" s="23"/>
      <c r="H96" s="49">
        <f>'(B) Modified Lid and Levy Base '!I96-'(A) Current Law'!I96</f>
        <v>2.6440000000000019E-2</v>
      </c>
      <c r="I96" s="23"/>
    </row>
    <row r="97" spans="1:9">
      <c r="A97" s="29" t="s">
        <v>200</v>
      </c>
      <c r="B97" s="30" t="s">
        <v>201</v>
      </c>
      <c r="C97" s="23"/>
      <c r="D97" s="48">
        <f>'(B) Modified Lid and Levy Base '!F97-'(A) Current Law'!F97</f>
        <v>-138996.09000000008</v>
      </c>
      <c r="E97" s="48">
        <f>'(B) Modified Lid and Levy Base '!G97-'(A) Current Law'!G97</f>
        <v>-504.57795767234256</v>
      </c>
      <c r="F97" s="23"/>
      <c r="G97" s="23"/>
      <c r="H97" s="49">
        <f>'(B) Modified Lid and Levy Base '!I97-'(A) Current Law'!I97</f>
        <v>2.6440000000000019E-2</v>
      </c>
      <c r="I97" s="23"/>
    </row>
    <row r="98" spans="1:9">
      <c r="A98" s="29" t="s">
        <v>202</v>
      </c>
      <c r="B98" s="30" t="s">
        <v>203</v>
      </c>
      <c r="C98" s="23"/>
      <c r="D98" s="48">
        <f>'(B) Modified Lid and Levy Base '!F98-'(A) Current Law'!F98</f>
        <v>-34338.289999999979</v>
      </c>
      <c r="E98" s="48">
        <f>'(B) Modified Lid and Levy Base '!G98-'(A) Current Law'!G98</f>
        <v>-433.34540636042402</v>
      </c>
      <c r="F98" s="23"/>
      <c r="G98" s="23"/>
      <c r="H98" s="49">
        <f>'(B) Modified Lid and Levy Base '!I98-'(A) Current Law'!I98</f>
        <v>2.6440000000000019E-2</v>
      </c>
      <c r="I98" s="23"/>
    </row>
    <row r="99" spans="1:9">
      <c r="A99" s="29" t="s">
        <v>204</v>
      </c>
      <c r="B99" s="30" t="s">
        <v>205</v>
      </c>
      <c r="C99" s="23"/>
      <c r="D99" s="48">
        <f>'(B) Modified Lid and Levy Base '!F99-'(A) Current Law'!F99</f>
        <v>-87578.510000000126</v>
      </c>
      <c r="E99" s="48">
        <f>'(B) Modified Lid and Levy Base '!G99-'(A) Current Law'!G99</f>
        <v>-572.18417614007649</v>
      </c>
      <c r="F99" s="23"/>
      <c r="G99" s="23"/>
      <c r="H99" s="49">
        <f>'(B) Modified Lid and Levy Base '!I99-'(A) Current Law'!I99</f>
        <v>2.6440000000000019E-2</v>
      </c>
      <c r="I99" s="23"/>
    </row>
    <row r="100" spans="1:9">
      <c r="A100" s="29" t="s">
        <v>206</v>
      </c>
      <c r="B100" s="30" t="s">
        <v>207</v>
      </c>
      <c r="C100" s="23"/>
      <c r="D100" s="48">
        <f>'(B) Modified Lid and Levy Base '!F100-'(A) Current Law'!F100</f>
        <v>-434519.54999999981</v>
      </c>
      <c r="E100" s="48">
        <f>'(B) Modified Lid and Levy Base '!G100-'(A) Current Law'!G100</f>
        <v>-476.60888021147457</v>
      </c>
      <c r="F100" s="23"/>
      <c r="G100" s="23"/>
      <c r="H100" s="49">
        <f>'(B) Modified Lid and Levy Base '!I100-'(A) Current Law'!I100</f>
        <v>2.6440000000000019E-2</v>
      </c>
      <c r="I100" s="23"/>
    </row>
    <row r="101" spans="1:9">
      <c r="A101" s="29" t="s">
        <v>208</v>
      </c>
      <c r="B101" s="30" t="s">
        <v>209</v>
      </c>
      <c r="C101" s="23"/>
      <c r="D101" s="48">
        <f>'(B) Modified Lid and Levy Base '!F101-'(A) Current Law'!F101</f>
        <v>-133020.49</v>
      </c>
      <c r="E101" s="48">
        <f>'(B) Modified Lid and Levy Base '!G101-'(A) Current Law'!G101</f>
        <v>-1072.3999516285076</v>
      </c>
      <c r="F101" s="23"/>
      <c r="G101" s="23"/>
      <c r="H101" s="49">
        <f>'(B) Modified Lid and Levy Base '!I101-'(A) Current Law'!I101</f>
        <v>2.6439999999999964E-2</v>
      </c>
      <c r="I101" s="23"/>
    </row>
    <row r="102" spans="1:9">
      <c r="A102" s="29" t="s">
        <v>210</v>
      </c>
      <c r="B102" s="30" t="s">
        <v>211</v>
      </c>
      <c r="C102" s="23"/>
      <c r="D102" s="48">
        <f>'(B) Modified Lid and Levy Base '!F102-'(A) Current Law'!F102</f>
        <v>-771862.03999999911</v>
      </c>
      <c r="E102" s="48">
        <f>'(B) Modified Lid and Levy Base '!G102-'(A) Current Law'!G102</f>
        <v>-688.23464793002131</v>
      </c>
      <c r="F102" s="23"/>
      <c r="G102" s="23"/>
      <c r="H102" s="49">
        <f>'(B) Modified Lid and Levy Base '!I102-'(A) Current Law'!I102</f>
        <v>2.6440000000000019E-2</v>
      </c>
      <c r="I102" s="23"/>
    </row>
    <row r="103" spans="1:9">
      <c r="A103" s="29" t="s">
        <v>212</v>
      </c>
      <c r="B103" s="30" t="s">
        <v>213</v>
      </c>
      <c r="C103" s="23"/>
      <c r="D103" s="48">
        <f>'(B) Modified Lid and Levy Base '!F103-'(A) Current Law'!F103</f>
        <v>-11769945.5</v>
      </c>
      <c r="E103" s="48">
        <f>'(B) Modified Lid and Levy Base '!G103-'(A) Current Law'!G103</f>
        <v>-691.33550544084119</v>
      </c>
      <c r="F103" s="23"/>
      <c r="G103" s="23"/>
      <c r="H103" s="49">
        <f>'(B) Modified Lid and Levy Base '!I103-'(A) Current Law'!I103</f>
        <v>2.6440000000000019E-2</v>
      </c>
      <c r="I103" s="23"/>
    </row>
    <row r="104" spans="1:9">
      <c r="A104" s="29" t="s">
        <v>214</v>
      </c>
      <c r="B104" s="30" t="s">
        <v>215</v>
      </c>
      <c r="C104" s="23"/>
      <c r="D104" s="48">
        <f>'(B) Modified Lid and Levy Base '!F104-'(A) Current Law'!F104</f>
        <v>-1282382.290000001</v>
      </c>
      <c r="E104" s="48">
        <f>'(B) Modified Lid and Levy Base '!G104-'(A) Current Law'!G104</f>
        <v>-655.6213713841662</v>
      </c>
      <c r="F104" s="23"/>
      <c r="G104" s="23"/>
      <c r="H104" s="49">
        <f>'(B) Modified Lid and Levy Base '!I104-'(A) Current Law'!I104</f>
        <v>2.6440000000000019E-2</v>
      </c>
      <c r="I104" s="23"/>
    </row>
    <row r="105" spans="1:9">
      <c r="A105" s="29" t="s">
        <v>216</v>
      </c>
      <c r="B105" s="30" t="s">
        <v>217</v>
      </c>
      <c r="C105" s="23"/>
      <c r="D105" s="48">
        <f>'(B) Modified Lid and Levy Base '!F105-'(A) Current Law'!F105</f>
        <v>-229914.12000000011</v>
      </c>
      <c r="E105" s="48">
        <f>'(B) Modified Lid and Levy Base '!G105-'(A) Current Law'!G105</f>
        <v>-495.900006470677</v>
      </c>
      <c r="F105" s="23"/>
      <c r="G105" s="23"/>
      <c r="H105" s="49">
        <f>'(B) Modified Lid and Levy Base '!I105-'(A) Current Law'!I105</f>
        <v>2.6440000000000019E-2</v>
      </c>
      <c r="I105" s="23"/>
    </row>
    <row r="106" spans="1:9">
      <c r="A106" s="29" t="s">
        <v>218</v>
      </c>
      <c r="B106" s="30" t="s">
        <v>219</v>
      </c>
      <c r="C106" s="23"/>
      <c r="D106" s="48">
        <f>'(B) Modified Lid and Levy Base '!F106-'(A) Current Law'!F106</f>
        <v>-1267368.3200000003</v>
      </c>
      <c r="E106" s="48">
        <f>'(B) Modified Lid and Levy Base '!G106-'(A) Current Law'!G106</f>
        <v>-680.20691172760962</v>
      </c>
      <c r="F106" s="23"/>
      <c r="G106" s="23"/>
      <c r="H106" s="49">
        <f>'(B) Modified Lid and Levy Base '!I106-'(A) Current Law'!I106</f>
        <v>2.6440000000000019E-2</v>
      </c>
      <c r="I106" s="23"/>
    </row>
    <row r="107" spans="1:9">
      <c r="A107" s="29" t="s">
        <v>220</v>
      </c>
      <c r="B107" s="30" t="s">
        <v>221</v>
      </c>
      <c r="C107" s="23"/>
      <c r="D107" s="48">
        <f>'(B) Modified Lid and Levy Base '!F107-'(A) Current Law'!F107</f>
        <v>-170998.14000000013</v>
      </c>
      <c r="E107" s="48">
        <f>'(B) Modified Lid and Levy Base '!G107-'(A) Current Law'!G107</f>
        <v>-912.96390816871462</v>
      </c>
      <c r="F107" s="23"/>
      <c r="G107" s="23"/>
      <c r="H107" s="49">
        <f>'(B) Modified Lid and Levy Base '!I107-'(A) Current Law'!I107</f>
        <v>2.6440000000000019E-2</v>
      </c>
      <c r="I107" s="23"/>
    </row>
    <row r="108" spans="1:9">
      <c r="A108" s="29" t="s">
        <v>222</v>
      </c>
      <c r="B108" s="30" t="s">
        <v>223</v>
      </c>
      <c r="C108" s="23"/>
      <c r="D108" s="48">
        <f>'(B) Modified Lid and Levy Base '!F108-'(A) Current Law'!F108</f>
        <v>-30367.820000000007</v>
      </c>
      <c r="E108" s="48">
        <f>'(B) Modified Lid and Levy Base '!G108-'(A) Current Law'!G108</f>
        <v>-906.50208955223934</v>
      </c>
      <c r="F108" s="23"/>
      <c r="G108" s="23"/>
      <c r="H108" s="49">
        <f>'(B) Modified Lid and Levy Base '!I108-'(A) Current Law'!I108</f>
        <v>2.6440000000000019E-2</v>
      </c>
      <c r="I108" s="23"/>
    </row>
    <row r="109" spans="1:9">
      <c r="A109" s="29" t="s">
        <v>224</v>
      </c>
      <c r="B109" s="30" t="s">
        <v>225</v>
      </c>
      <c r="C109" s="23"/>
      <c r="D109" s="48">
        <f>'(B) Modified Lid and Levy Base '!F109-'(A) Current Law'!F109</f>
        <v>-10497299.239999995</v>
      </c>
      <c r="E109" s="48">
        <f>'(B) Modified Lid and Levy Base '!G109-'(A) Current Law'!G109</f>
        <v>-654.51160186477773</v>
      </c>
      <c r="F109" s="23"/>
      <c r="G109" s="23"/>
      <c r="H109" s="49">
        <f>'(B) Modified Lid and Levy Base '!I109-'(A) Current Law'!I109</f>
        <v>2.6439999999999964E-2</v>
      </c>
      <c r="I109" s="23"/>
    </row>
    <row r="110" spans="1:9">
      <c r="A110" s="29" t="s">
        <v>226</v>
      </c>
      <c r="B110" s="30" t="s">
        <v>227</v>
      </c>
      <c r="C110" s="23"/>
      <c r="D110" s="48">
        <f>'(B) Modified Lid and Levy Base '!F110-'(A) Current Law'!F110</f>
        <v>-100292.43999999994</v>
      </c>
      <c r="E110" s="48">
        <f>'(B) Modified Lid and Levy Base '!G110-'(A) Current Law'!G110</f>
        <v>-1732.4657108308857</v>
      </c>
      <c r="F110" s="23"/>
      <c r="G110" s="23"/>
      <c r="H110" s="49">
        <f>'(B) Modified Lid and Levy Base '!I110-'(A) Current Law'!I110</f>
        <v>2.6440000000000019E-2</v>
      </c>
      <c r="I110" s="23"/>
    </row>
    <row r="111" spans="1:9">
      <c r="A111" s="29" t="s">
        <v>228</v>
      </c>
      <c r="B111" s="30" t="s">
        <v>229</v>
      </c>
      <c r="C111" s="23"/>
      <c r="D111" s="48">
        <f>'(B) Modified Lid and Levy Base '!F111-'(A) Current Law'!F111</f>
        <v>-658289.39999999944</v>
      </c>
      <c r="E111" s="48">
        <f>'(B) Modified Lid and Levy Base '!G111-'(A) Current Law'!G111</f>
        <v>-659.69454939020125</v>
      </c>
      <c r="F111" s="23"/>
      <c r="G111" s="23"/>
      <c r="H111" s="49">
        <f>'(B) Modified Lid and Levy Base '!I111-'(A) Current Law'!I111</f>
        <v>2.6440000000000019E-2</v>
      </c>
      <c r="I111" s="23"/>
    </row>
    <row r="112" spans="1:9">
      <c r="A112" s="29" t="s">
        <v>230</v>
      </c>
      <c r="B112" s="30" t="s">
        <v>231</v>
      </c>
      <c r="C112" s="23"/>
      <c r="D112" s="48">
        <f>'(B) Modified Lid and Levy Base '!F112-'(A) Current Law'!F112</f>
        <v>-28758.099999999977</v>
      </c>
      <c r="E112" s="48">
        <f>'(B) Modified Lid and Levy Base '!G112-'(A) Current Law'!G112</f>
        <v>-438.98123979179036</v>
      </c>
      <c r="F112" s="23"/>
      <c r="G112" s="23"/>
      <c r="H112" s="49">
        <f>'(B) Modified Lid and Levy Base '!I112-'(A) Current Law'!I112</f>
        <v>2.6440000000000019E-2</v>
      </c>
      <c r="I112" s="23"/>
    </row>
    <row r="113" spans="1:9">
      <c r="A113" s="29" t="s">
        <v>232</v>
      </c>
      <c r="B113" s="30" t="s">
        <v>233</v>
      </c>
      <c r="C113" s="23"/>
      <c r="D113" s="48">
        <f>'(B) Modified Lid and Levy Base '!F113-'(A) Current Law'!F113</f>
        <v>-3238802.1600000039</v>
      </c>
      <c r="E113" s="48">
        <f>'(B) Modified Lid and Levy Base '!G113-'(A) Current Law'!G113</f>
        <v>-682.3803148959305</v>
      </c>
      <c r="F113" s="23"/>
      <c r="G113" s="23"/>
      <c r="H113" s="49">
        <f>'(B) Modified Lid and Levy Base '!I113-'(A) Current Law'!I113</f>
        <v>2.6440000000000019E-2</v>
      </c>
      <c r="I113" s="23"/>
    </row>
    <row r="114" spans="1:9">
      <c r="A114" s="29" t="s">
        <v>234</v>
      </c>
      <c r="B114" s="30" t="s">
        <v>235</v>
      </c>
      <c r="C114" s="23"/>
      <c r="D114" s="48">
        <f>'(B) Modified Lid and Levy Base '!F114-'(A) Current Law'!F114</f>
        <v>-10377216.939999998</v>
      </c>
      <c r="E114" s="48">
        <f>'(B) Modified Lid and Levy Base '!G114-'(A) Current Law'!G114</f>
        <v>-700.09755014832172</v>
      </c>
      <c r="F114" s="23"/>
      <c r="G114" s="23"/>
      <c r="H114" s="49">
        <f>'(B) Modified Lid and Levy Base '!I114-'(A) Current Law'!I114</f>
        <v>2.6440000000000019E-2</v>
      </c>
      <c r="I114" s="23"/>
    </row>
    <row r="115" spans="1:9">
      <c r="A115" s="29" t="s">
        <v>236</v>
      </c>
      <c r="B115" s="30" t="s">
        <v>237</v>
      </c>
      <c r="C115" s="23"/>
      <c r="D115" s="48">
        <f>'(B) Modified Lid and Levy Base '!F115-'(A) Current Law'!F115</f>
        <v>-17470901.090000004</v>
      </c>
      <c r="E115" s="48">
        <f>'(B) Modified Lid and Levy Base '!G115-'(A) Current Law'!G115</f>
        <v>-671.7853954389393</v>
      </c>
      <c r="F115" s="23"/>
      <c r="G115" s="23"/>
      <c r="H115" s="49">
        <f>'(B) Modified Lid and Levy Base '!I115-'(A) Current Law'!I115</f>
        <v>2.6440000000000019E-2</v>
      </c>
      <c r="I115" s="23"/>
    </row>
    <row r="116" spans="1:9">
      <c r="A116" s="29" t="s">
        <v>238</v>
      </c>
      <c r="B116" s="30" t="s">
        <v>239</v>
      </c>
      <c r="C116" s="23"/>
      <c r="D116" s="48">
        <f>'(B) Modified Lid and Levy Base '!F116-'(A) Current Law'!F116</f>
        <v>-677056.28000000026</v>
      </c>
      <c r="E116" s="48">
        <f>'(B) Modified Lid and Levy Base '!G116-'(A) Current Law'!G116</f>
        <v>-704.43777636740197</v>
      </c>
      <c r="F116" s="23"/>
      <c r="G116" s="23"/>
      <c r="H116" s="49">
        <f>'(B) Modified Lid and Levy Base '!I116-'(A) Current Law'!I116</f>
        <v>2.6440000000000019E-2</v>
      </c>
      <c r="I116" s="23"/>
    </row>
    <row r="117" spans="1:9">
      <c r="A117" s="29" t="s">
        <v>240</v>
      </c>
      <c r="B117" s="30" t="s">
        <v>241</v>
      </c>
      <c r="C117" s="23"/>
      <c r="D117" s="48">
        <f>'(B) Modified Lid and Levy Base '!F117-'(A) Current Law'!F117</f>
        <v>-1008894.6999999993</v>
      </c>
      <c r="E117" s="48">
        <f>'(B) Modified Lid and Levy Base '!G117-'(A) Current Law'!G117</f>
        <v>-680.00397665233231</v>
      </c>
      <c r="F117" s="23"/>
      <c r="G117" s="23"/>
      <c r="H117" s="49">
        <f>'(B) Modified Lid and Levy Base '!I117-'(A) Current Law'!I117</f>
        <v>2.6440000000000019E-2</v>
      </c>
      <c r="I117" s="23"/>
    </row>
    <row r="118" spans="1:9">
      <c r="A118" s="29" t="s">
        <v>242</v>
      </c>
      <c r="B118" s="30" t="s">
        <v>243</v>
      </c>
      <c r="C118" s="23"/>
      <c r="D118" s="48">
        <f>'(B) Modified Lid and Levy Base '!F118-'(A) Current Law'!F118</f>
        <v>-500944.51999999955</v>
      </c>
      <c r="E118" s="48">
        <f>'(B) Modified Lid and Levy Base '!G118-'(A) Current Law'!G118</f>
        <v>-709.79443436862312</v>
      </c>
      <c r="F118" s="23"/>
      <c r="G118" s="23"/>
      <c r="H118" s="49">
        <f>'(B) Modified Lid and Levy Base '!I118-'(A) Current Law'!I118</f>
        <v>2.6440000000000019E-2</v>
      </c>
      <c r="I118" s="23"/>
    </row>
    <row r="119" spans="1:9">
      <c r="A119" s="29" t="s">
        <v>244</v>
      </c>
      <c r="B119" s="30" t="s">
        <v>245</v>
      </c>
      <c r="C119" s="23"/>
      <c r="D119" s="48">
        <f>'(B) Modified Lid and Levy Base '!F119-'(A) Current Law'!F119</f>
        <v>-128160.60999999987</v>
      </c>
      <c r="E119" s="48">
        <f>'(B) Modified Lid and Levy Base '!G119-'(A) Current Law'!G119</f>
        <v>-1072.4737238493726</v>
      </c>
      <c r="F119" s="23"/>
      <c r="G119" s="23"/>
      <c r="H119" s="49">
        <f>'(B) Modified Lid and Levy Base '!I119-'(A) Current Law'!I119</f>
        <v>2.6440000000000019E-2</v>
      </c>
      <c r="I119" s="23"/>
    </row>
    <row r="120" spans="1:9">
      <c r="A120" s="29" t="s">
        <v>246</v>
      </c>
      <c r="B120" s="30" t="s">
        <v>247</v>
      </c>
      <c r="C120" s="23"/>
      <c r="D120" s="48">
        <f>'(B) Modified Lid and Levy Base '!F120-'(A) Current Law'!F120</f>
        <v>-435090.33000000007</v>
      </c>
      <c r="E120" s="48">
        <f>'(B) Modified Lid and Levy Base '!G120-'(A) Current Law'!G120</f>
        <v>-732.41365204949034</v>
      </c>
      <c r="F120" s="23"/>
      <c r="G120" s="23"/>
      <c r="H120" s="49">
        <f>'(B) Modified Lid and Levy Base '!I120-'(A) Current Law'!I120</f>
        <v>2.6440000000000019E-2</v>
      </c>
      <c r="I120" s="23"/>
    </row>
    <row r="121" spans="1:9">
      <c r="A121" s="29" t="s">
        <v>248</v>
      </c>
      <c r="B121" s="30" t="s">
        <v>249</v>
      </c>
      <c r="C121" s="23"/>
      <c r="D121" s="48">
        <f>'(B) Modified Lid and Levy Base '!F121-'(A) Current Law'!F121</f>
        <v>-1021410.1400000006</v>
      </c>
      <c r="E121" s="48">
        <f>'(B) Modified Lid and Levy Base '!G121-'(A) Current Law'!G121</f>
        <v>-685.68963688482199</v>
      </c>
      <c r="F121" s="23"/>
      <c r="G121" s="23"/>
      <c r="H121" s="49">
        <f>'(B) Modified Lid and Levy Base '!I121-'(A) Current Law'!I121</f>
        <v>2.6440000000000019E-2</v>
      </c>
      <c r="I121" s="23"/>
    </row>
    <row r="122" spans="1:9">
      <c r="A122" s="29" t="s">
        <v>250</v>
      </c>
      <c r="B122" s="30" t="s">
        <v>251</v>
      </c>
      <c r="C122" s="23"/>
      <c r="D122" s="48">
        <f>'(B) Modified Lid and Levy Base '!F122-'(A) Current Law'!F122</f>
        <v>-122912.02000000002</v>
      </c>
      <c r="E122" s="48">
        <f>'(B) Modified Lid and Levy Base '!G122-'(A) Current Law'!G122</f>
        <v>-1149.1400523560187</v>
      </c>
      <c r="F122" s="23"/>
      <c r="G122" s="23"/>
      <c r="H122" s="49">
        <f>'(B) Modified Lid and Levy Base '!I122-'(A) Current Law'!I122</f>
        <v>2.6440000000000019E-2</v>
      </c>
      <c r="I122" s="23"/>
    </row>
    <row r="123" spans="1:9">
      <c r="A123" s="29" t="s">
        <v>252</v>
      </c>
      <c r="B123" s="30" t="s">
        <v>253</v>
      </c>
      <c r="C123" s="23"/>
      <c r="D123" s="48">
        <f>'(B) Modified Lid and Levy Base '!F123-'(A) Current Law'!F123</f>
        <v>-958255.22000000067</v>
      </c>
      <c r="E123" s="48">
        <f>'(B) Modified Lid and Levy Base '!G123-'(A) Current Law'!G123</f>
        <v>-738.45998890293231</v>
      </c>
      <c r="F123" s="23"/>
      <c r="G123" s="23"/>
      <c r="H123" s="49">
        <f>'(B) Modified Lid and Levy Base '!I123-'(A) Current Law'!I123</f>
        <v>2.6440000000000019E-2</v>
      </c>
      <c r="I123" s="23"/>
    </row>
    <row r="124" spans="1:9">
      <c r="A124" s="29" t="s">
        <v>254</v>
      </c>
      <c r="B124" s="30" t="s">
        <v>255</v>
      </c>
      <c r="C124" s="23"/>
      <c r="D124" s="48">
        <f>'(B) Modified Lid and Levy Base '!F124-'(A) Current Law'!F124</f>
        <v>-5047653.6899999976</v>
      </c>
      <c r="E124" s="48">
        <f>'(B) Modified Lid and Levy Base '!G124-'(A) Current Law'!G124</f>
        <v>-667.59251975272946</v>
      </c>
      <c r="F124" s="23"/>
      <c r="G124" s="23"/>
      <c r="H124" s="49">
        <f>'(B) Modified Lid and Levy Base '!I124-'(A) Current Law'!I124</f>
        <v>2.6440000000000019E-2</v>
      </c>
      <c r="I124" s="23"/>
    </row>
    <row r="125" spans="1:9" ht="31.2">
      <c r="A125" s="29" t="s">
        <v>256</v>
      </c>
      <c r="B125" s="30" t="s">
        <v>257</v>
      </c>
      <c r="C125" s="23"/>
      <c r="D125" s="48">
        <f>'(B) Modified Lid and Levy Base '!F125-'(A) Current Law'!F125</f>
        <v>-15451665.460000008</v>
      </c>
      <c r="E125" s="48">
        <f>'(B) Modified Lid and Levy Base '!G125-'(A) Current Law'!G125</f>
        <v>-664.93581629610071</v>
      </c>
      <c r="F125" s="23"/>
      <c r="G125" s="23"/>
      <c r="H125" s="49">
        <f>'(B) Modified Lid and Levy Base '!I125-'(A) Current Law'!I125</f>
        <v>2.6440000000000019E-2</v>
      </c>
      <c r="I125" s="23"/>
    </row>
    <row r="126" spans="1:9">
      <c r="A126" s="29" t="s">
        <v>258</v>
      </c>
      <c r="B126" s="30" t="s">
        <v>259</v>
      </c>
      <c r="C126" s="23"/>
      <c r="D126" s="48">
        <f>'(B) Modified Lid and Levy Base '!F126-'(A) Current Law'!F126</f>
        <v>-1606913.9800000004</v>
      </c>
      <c r="E126" s="48">
        <f>'(B) Modified Lid and Levy Base '!G126-'(A) Current Law'!G126</f>
        <v>-665.29239240689731</v>
      </c>
      <c r="F126" s="23"/>
      <c r="G126" s="23"/>
      <c r="H126" s="49">
        <f>'(B) Modified Lid and Levy Base '!I126-'(A) Current Law'!I126</f>
        <v>2.6440000000000019E-2</v>
      </c>
      <c r="I126" s="23"/>
    </row>
    <row r="127" spans="1:9">
      <c r="A127" s="29" t="s">
        <v>260</v>
      </c>
      <c r="B127" s="30" t="s">
        <v>261</v>
      </c>
      <c r="C127" s="23"/>
      <c r="D127" s="48">
        <f>'(B) Modified Lid and Levy Base '!F127-'(A) Current Law'!F127</f>
        <v>-30133.399999999965</v>
      </c>
      <c r="E127" s="48">
        <f>'(B) Modified Lid and Levy Base '!G127-'(A) Current Law'!G127</f>
        <v>-834.48906120188258</v>
      </c>
      <c r="F127" s="23"/>
      <c r="G127" s="23"/>
      <c r="H127" s="49">
        <f>'(B) Modified Lid and Levy Base '!I127-'(A) Current Law'!I127</f>
        <v>2.6440000000000019E-2</v>
      </c>
      <c r="I127" s="23"/>
    </row>
    <row r="128" spans="1:9">
      <c r="A128" s="29" t="s">
        <v>262</v>
      </c>
      <c r="B128" s="30" t="s">
        <v>263</v>
      </c>
      <c r="C128" s="23"/>
      <c r="D128" s="48">
        <f>'(B) Modified Lid and Levy Base '!F128-'(A) Current Law'!F128</f>
        <v>-344166.97999999952</v>
      </c>
      <c r="E128" s="48">
        <f>'(B) Modified Lid and Levy Base '!G128-'(A) Current Law'!G128</f>
        <v>-769.63857954291234</v>
      </c>
      <c r="F128" s="23"/>
      <c r="G128" s="23"/>
      <c r="H128" s="49">
        <f>'(B) Modified Lid and Levy Base '!I128-'(A) Current Law'!I128</f>
        <v>2.6440000000000019E-2</v>
      </c>
      <c r="I128" s="23"/>
    </row>
    <row r="129" spans="1:9">
      <c r="A129" s="29" t="s">
        <v>264</v>
      </c>
      <c r="B129" s="30" t="s">
        <v>265</v>
      </c>
      <c r="C129" s="23"/>
      <c r="D129" s="48">
        <f>'(B) Modified Lid and Levy Base '!F129-'(A) Current Law'!F129</f>
        <v>-182325.68000000017</v>
      </c>
      <c r="E129" s="48">
        <f>'(B) Modified Lid and Levy Base '!G129-'(A) Current Law'!G129</f>
        <v>-898.24455611390295</v>
      </c>
      <c r="F129" s="23"/>
      <c r="G129" s="23"/>
      <c r="H129" s="49">
        <f>'(B) Modified Lid and Levy Base '!I129-'(A) Current Law'!I129</f>
        <v>2.6440000000000019E-2</v>
      </c>
      <c r="I129" s="23"/>
    </row>
    <row r="130" spans="1:9">
      <c r="A130" s="29" t="s">
        <v>266</v>
      </c>
      <c r="B130" s="30" t="s">
        <v>267</v>
      </c>
      <c r="C130" s="23"/>
      <c r="D130" s="48">
        <f>'(B) Modified Lid and Levy Base '!F130-'(A) Current Law'!F130</f>
        <v>-4587227.5399999991</v>
      </c>
      <c r="E130" s="48">
        <f>'(B) Modified Lid and Levy Base '!G130-'(A) Current Law'!G130</f>
        <v>-693.10742707774625</v>
      </c>
      <c r="F130" s="23"/>
      <c r="G130" s="23"/>
      <c r="H130" s="49">
        <f>'(B) Modified Lid and Levy Base '!I130-'(A) Current Law'!I130</f>
        <v>2.6440000000000019E-2</v>
      </c>
      <c r="I130" s="23"/>
    </row>
    <row r="131" spans="1:9">
      <c r="A131" s="29" t="s">
        <v>268</v>
      </c>
      <c r="B131" s="30" t="s">
        <v>269</v>
      </c>
      <c r="C131" s="23"/>
      <c r="D131" s="48">
        <f>'(B) Modified Lid and Levy Base '!F131-'(A) Current Law'!F131</f>
        <v>-208111.83000000007</v>
      </c>
      <c r="E131" s="48">
        <f>'(B) Modified Lid and Levy Base '!G131-'(A) Current Law'!G131</f>
        <v>-529.35806582896657</v>
      </c>
      <c r="F131" s="23"/>
      <c r="G131" s="23"/>
      <c r="H131" s="49">
        <f>'(B) Modified Lid and Levy Base '!I131-'(A) Current Law'!I131</f>
        <v>2.6440000000000019E-2</v>
      </c>
      <c r="I131" s="23"/>
    </row>
    <row r="132" spans="1:9">
      <c r="A132" s="29" t="s">
        <v>270</v>
      </c>
      <c r="B132" s="30" t="s">
        <v>271</v>
      </c>
      <c r="C132" s="23"/>
      <c r="D132" s="48">
        <f>'(B) Modified Lid and Levy Base '!F132-'(A) Current Law'!F132</f>
        <v>-189554.4700000002</v>
      </c>
      <c r="E132" s="48">
        <f>'(B) Modified Lid and Levy Base '!G132-'(A) Current Law'!G132</f>
        <v>-889.92708920187943</v>
      </c>
      <c r="F132" s="23"/>
      <c r="G132" s="23"/>
      <c r="H132" s="49">
        <f>'(B) Modified Lid and Levy Base '!I132-'(A) Current Law'!I132</f>
        <v>2.6440000000000019E-2</v>
      </c>
      <c r="I132" s="23"/>
    </row>
    <row r="133" spans="1:9">
      <c r="A133" s="29" t="s">
        <v>272</v>
      </c>
      <c r="B133" s="30" t="s">
        <v>273</v>
      </c>
      <c r="C133" s="23"/>
      <c r="D133" s="48">
        <f>'(B) Modified Lid and Levy Base '!F133-'(A) Current Law'!F133</f>
        <v>-243673.08999999985</v>
      </c>
      <c r="E133" s="48">
        <f>'(B) Modified Lid and Levy Base '!G133-'(A) Current Law'!G133</f>
        <v>-820.33763129544786</v>
      </c>
      <c r="F133" s="23"/>
      <c r="G133" s="23"/>
      <c r="H133" s="49">
        <f>'(B) Modified Lid and Levy Base '!I133-'(A) Current Law'!I133</f>
        <v>2.6440000000000019E-2</v>
      </c>
      <c r="I133" s="23"/>
    </row>
    <row r="134" spans="1:9">
      <c r="A134" s="29" t="s">
        <v>274</v>
      </c>
      <c r="B134" s="30" t="s">
        <v>275</v>
      </c>
      <c r="C134" s="23"/>
      <c r="D134" s="48">
        <f>'(B) Modified Lid and Levy Base '!F134-'(A) Current Law'!F134</f>
        <v>-1847437.6400000006</v>
      </c>
      <c r="E134" s="48">
        <f>'(B) Modified Lid and Levy Base '!G134-'(A) Current Law'!G134</f>
        <v>-683.66644092885599</v>
      </c>
      <c r="F134" s="23"/>
      <c r="G134" s="23"/>
      <c r="H134" s="49">
        <f>'(B) Modified Lid and Levy Base '!I134-'(A) Current Law'!I134</f>
        <v>2.6440000000000019E-2</v>
      </c>
      <c r="I134" s="23"/>
    </row>
    <row r="135" spans="1:9">
      <c r="A135" s="29" t="s">
        <v>276</v>
      </c>
      <c r="B135" s="30" t="s">
        <v>277</v>
      </c>
      <c r="C135" s="23"/>
      <c r="D135" s="48">
        <f>'(B) Modified Lid and Levy Base '!F135-'(A) Current Law'!F135</f>
        <v>-641985.55000000075</v>
      </c>
      <c r="E135" s="48">
        <f>'(B) Modified Lid and Levy Base '!G135-'(A) Current Law'!G135</f>
        <v>-710.1138751852759</v>
      </c>
      <c r="F135" s="23"/>
      <c r="G135" s="23"/>
      <c r="H135" s="49">
        <f>'(B) Modified Lid and Levy Base '!I135-'(A) Current Law'!I135</f>
        <v>2.6440000000000019E-2</v>
      </c>
      <c r="I135" s="23"/>
    </row>
    <row r="136" spans="1:9">
      <c r="A136" s="29" t="s">
        <v>278</v>
      </c>
      <c r="B136" s="30" t="s">
        <v>279</v>
      </c>
      <c r="C136" s="23"/>
      <c r="D136" s="48">
        <f>'(B) Modified Lid and Levy Base '!F136-'(A) Current Law'!F136</f>
        <v>-107777.98999999999</v>
      </c>
      <c r="E136" s="48">
        <f>'(B) Modified Lid and Levy Base '!G136-'(A) Current Law'!G136</f>
        <v>-1349.9247244488979</v>
      </c>
      <c r="F136" s="23"/>
      <c r="G136" s="23"/>
      <c r="H136" s="49">
        <f>'(B) Modified Lid and Levy Base '!I136-'(A) Current Law'!I136</f>
        <v>2.6439999999999964E-2</v>
      </c>
      <c r="I136" s="23"/>
    </row>
    <row r="137" spans="1:9">
      <c r="A137" s="29" t="s">
        <v>280</v>
      </c>
      <c r="B137" s="30" t="s">
        <v>281</v>
      </c>
      <c r="C137" s="23"/>
      <c r="D137" s="48">
        <f>'(B) Modified Lid and Levy Base '!F137-'(A) Current Law'!F137</f>
        <v>-420518.79000000004</v>
      </c>
      <c r="E137" s="48">
        <f>'(B) Modified Lid and Levy Base '!G137-'(A) Current Law'!G137</f>
        <v>-728.73891343904324</v>
      </c>
      <c r="F137" s="23"/>
      <c r="G137" s="23"/>
      <c r="H137" s="49">
        <f>'(B) Modified Lid and Levy Base '!I137-'(A) Current Law'!I137</f>
        <v>2.6440000000000019E-2</v>
      </c>
      <c r="I137" s="23"/>
    </row>
    <row r="138" spans="1:9">
      <c r="A138" s="29" t="s">
        <v>282</v>
      </c>
      <c r="B138" s="30" t="s">
        <v>283</v>
      </c>
      <c r="C138" s="23"/>
      <c r="D138" s="48">
        <f>'(B) Modified Lid and Levy Base '!F138-'(A) Current Law'!F138</f>
        <v>-160603.54999999981</v>
      </c>
      <c r="E138" s="48">
        <f>'(B) Modified Lid and Levy Base '!G138-'(A) Current Law'!G138</f>
        <v>-889.27768549279972</v>
      </c>
      <c r="F138" s="23"/>
      <c r="G138" s="23"/>
      <c r="H138" s="49">
        <f>'(B) Modified Lid and Levy Base '!I138-'(A) Current Law'!I138</f>
        <v>2.6440000000000019E-2</v>
      </c>
      <c r="I138" s="23"/>
    </row>
    <row r="139" spans="1:9">
      <c r="A139" s="29" t="s">
        <v>284</v>
      </c>
      <c r="B139" s="30" t="s">
        <v>285</v>
      </c>
      <c r="C139" s="23"/>
      <c r="D139" s="48">
        <f>'(B) Modified Lid and Levy Base '!F139-'(A) Current Law'!F139</f>
        <v>-409423.91999999993</v>
      </c>
      <c r="E139" s="48">
        <f>'(B) Modified Lid and Levy Base '!G139-'(A) Current Law'!G139</f>
        <v>-795.50764567587066</v>
      </c>
      <c r="F139" s="23"/>
      <c r="G139" s="23"/>
      <c r="H139" s="49">
        <f>'(B) Modified Lid and Levy Base '!I139-'(A) Current Law'!I139</f>
        <v>2.6440000000000019E-2</v>
      </c>
      <c r="I139" s="23"/>
    </row>
    <row r="140" spans="1:9">
      <c r="A140" s="29" t="s">
        <v>286</v>
      </c>
      <c r="B140" s="30" t="s">
        <v>287</v>
      </c>
      <c r="C140" s="23"/>
      <c r="D140" s="48">
        <f>'(B) Modified Lid and Levy Base '!F140-'(A) Current Law'!F140</f>
        <v>-7584948.150000006</v>
      </c>
      <c r="E140" s="48">
        <f>'(B) Modified Lid and Levy Base '!G140-'(A) Current Law'!G140</f>
        <v>-687.94970087361708</v>
      </c>
      <c r="F140" s="23"/>
      <c r="G140" s="23"/>
      <c r="H140" s="49">
        <f>'(B) Modified Lid and Levy Base '!I140-'(A) Current Law'!I140</f>
        <v>2.6440000000000019E-2</v>
      </c>
      <c r="I140" s="23"/>
    </row>
    <row r="141" spans="1:9">
      <c r="A141" s="29" t="s">
        <v>288</v>
      </c>
      <c r="B141" s="30" t="s">
        <v>289</v>
      </c>
      <c r="C141" s="23"/>
      <c r="D141" s="48">
        <f>'(B) Modified Lid and Levy Base '!F141-'(A) Current Law'!F141</f>
        <v>-186872.56999999983</v>
      </c>
      <c r="E141" s="48">
        <f>'(B) Modified Lid and Levy Base '!G141-'(A) Current Law'!G141</f>
        <v>-465.92343173431709</v>
      </c>
      <c r="F141" s="23"/>
      <c r="G141" s="23"/>
      <c r="H141" s="49">
        <f>'(B) Modified Lid and Levy Base '!I141-'(A) Current Law'!I141</f>
        <v>2.6440000000000019E-2</v>
      </c>
      <c r="I141" s="23"/>
    </row>
    <row r="142" spans="1:9">
      <c r="A142" s="29" t="s">
        <v>290</v>
      </c>
      <c r="B142" s="30" t="s">
        <v>291</v>
      </c>
      <c r="C142" s="23"/>
      <c r="D142" s="48">
        <f>'(B) Modified Lid and Levy Base '!F142-'(A) Current Law'!F142</f>
        <v>-6094634.349999994</v>
      </c>
      <c r="E142" s="48">
        <f>'(B) Modified Lid and Levy Base '!G142-'(A) Current Law'!G142</f>
        <v>-670.15317684858474</v>
      </c>
      <c r="F142" s="23"/>
      <c r="G142" s="23"/>
      <c r="H142" s="49">
        <f>'(B) Modified Lid and Levy Base '!I142-'(A) Current Law'!I142</f>
        <v>2.6440000000000019E-2</v>
      </c>
      <c r="I142" s="23"/>
    </row>
    <row r="143" spans="1:9">
      <c r="A143" s="29" t="s">
        <v>292</v>
      </c>
      <c r="B143" s="30" t="s">
        <v>293</v>
      </c>
      <c r="C143" s="23"/>
      <c r="D143" s="48">
        <f>'(B) Modified Lid and Levy Base '!F143-'(A) Current Law'!F143</f>
        <v>-1335159.58</v>
      </c>
      <c r="E143" s="48">
        <f>'(B) Modified Lid and Levy Base '!G143-'(A) Current Law'!G143</f>
        <v>-680.12468990530397</v>
      </c>
      <c r="F143" s="23"/>
      <c r="G143" s="23"/>
      <c r="H143" s="49">
        <f>'(B) Modified Lid and Levy Base '!I143-'(A) Current Law'!I143</f>
        <v>2.6440000000000019E-2</v>
      </c>
      <c r="I143" s="23"/>
    </row>
    <row r="144" spans="1:9">
      <c r="A144" s="29" t="s">
        <v>294</v>
      </c>
      <c r="B144" s="30" t="s">
        <v>295</v>
      </c>
      <c r="C144" s="23"/>
      <c r="D144" s="48">
        <f>'(B) Modified Lid and Levy Base '!F144-'(A) Current Law'!F144</f>
        <v>-2623534.4299999997</v>
      </c>
      <c r="E144" s="48">
        <f>'(B) Modified Lid and Levy Base '!G144-'(A) Current Law'!G144</f>
        <v>-662.93390962890317</v>
      </c>
      <c r="F144" s="23"/>
      <c r="G144" s="23"/>
      <c r="H144" s="49">
        <f>'(B) Modified Lid and Levy Base '!I144-'(A) Current Law'!I144</f>
        <v>2.6440000000000019E-2</v>
      </c>
      <c r="I144" s="23"/>
    </row>
    <row r="145" spans="1:9">
      <c r="A145" s="29" t="s">
        <v>296</v>
      </c>
      <c r="B145" s="30" t="s">
        <v>297</v>
      </c>
      <c r="C145" s="23"/>
      <c r="D145" s="48">
        <f>'(B) Modified Lid and Levy Base '!F145-'(A) Current Law'!F145</f>
        <v>-1384259.0500000007</v>
      </c>
      <c r="E145" s="48">
        <f>'(B) Modified Lid and Levy Base '!G145-'(A) Current Law'!G145</f>
        <v>-668.33673715720397</v>
      </c>
      <c r="F145" s="23"/>
      <c r="G145" s="23"/>
      <c r="H145" s="49">
        <f>'(B) Modified Lid and Levy Base '!I145-'(A) Current Law'!I145</f>
        <v>2.6440000000000019E-2</v>
      </c>
      <c r="I145" s="23"/>
    </row>
    <row r="146" spans="1:9">
      <c r="A146" s="29" t="s">
        <v>298</v>
      </c>
      <c r="B146" s="30" t="s">
        <v>299</v>
      </c>
      <c r="C146" s="23"/>
      <c r="D146" s="48">
        <f>'(B) Modified Lid and Levy Base '!F146-'(A) Current Law'!F146</f>
        <v>-381369.05999999959</v>
      </c>
      <c r="E146" s="48">
        <f>'(B) Modified Lid and Levy Base '!G146-'(A) Current Law'!G146</f>
        <v>-748.5016192027615</v>
      </c>
      <c r="F146" s="23"/>
      <c r="G146" s="23"/>
      <c r="H146" s="49">
        <f>'(B) Modified Lid and Levy Base '!I146-'(A) Current Law'!I146</f>
        <v>2.6440000000000019E-2</v>
      </c>
      <c r="I146" s="23"/>
    </row>
    <row r="147" spans="1:9">
      <c r="A147" s="29" t="s">
        <v>300</v>
      </c>
      <c r="B147" s="30" t="s">
        <v>301</v>
      </c>
      <c r="C147" s="23"/>
      <c r="D147" s="48">
        <f>'(B) Modified Lid and Levy Base '!F147-'(A) Current Law'!F147</f>
        <v>-49239.680000000051</v>
      </c>
      <c r="E147" s="48">
        <f>'(B) Modified Lid and Levy Base '!G147-'(A) Current Law'!G147</f>
        <v>-689.72797310547867</v>
      </c>
      <c r="F147" s="23"/>
      <c r="G147" s="23"/>
      <c r="H147" s="49">
        <f>'(B) Modified Lid and Levy Base '!I147-'(A) Current Law'!I147</f>
        <v>2.6440000000000019E-2</v>
      </c>
      <c r="I147" s="23"/>
    </row>
    <row r="148" spans="1:9">
      <c r="A148" s="29" t="s">
        <v>302</v>
      </c>
      <c r="B148" s="30" t="s">
        <v>303</v>
      </c>
      <c r="C148" s="23"/>
      <c r="D148" s="48">
        <f>'(B) Modified Lid and Levy Base '!F148-'(A) Current Law'!F148</f>
        <v>-5073353.5399999991</v>
      </c>
      <c r="E148" s="48">
        <f>'(B) Modified Lid and Levy Base '!G148-'(A) Current Law'!G148</f>
        <v>-660.60151043633414</v>
      </c>
      <c r="F148" s="23"/>
      <c r="G148" s="23"/>
      <c r="H148" s="49">
        <f>'(B) Modified Lid and Levy Base '!I148-'(A) Current Law'!I148</f>
        <v>2.6440000000000019E-2</v>
      </c>
      <c r="I148" s="23"/>
    </row>
    <row r="149" spans="1:9">
      <c r="A149" s="29" t="s">
        <v>304</v>
      </c>
      <c r="B149" s="30" t="s">
        <v>305</v>
      </c>
      <c r="C149" s="23"/>
      <c r="D149" s="48">
        <f>'(B) Modified Lid and Levy Base '!F149-'(A) Current Law'!F149</f>
        <v>-825409.51999999955</v>
      </c>
      <c r="E149" s="48">
        <f>'(B) Modified Lid and Levy Base '!G149-'(A) Current Law'!G149</f>
        <v>-683.17857290657867</v>
      </c>
      <c r="F149" s="23"/>
      <c r="G149" s="23"/>
      <c r="H149" s="49">
        <f>'(B) Modified Lid and Levy Base '!I149-'(A) Current Law'!I149</f>
        <v>2.6440000000000019E-2</v>
      </c>
      <c r="I149" s="23"/>
    </row>
    <row r="150" spans="1:9">
      <c r="A150" s="29" t="s">
        <v>306</v>
      </c>
      <c r="B150" s="30" t="s">
        <v>307</v>
      </c>
      <c r="C150" s="23"/>
      <c r="D150" s="48">
        <f>'(B) Modified Lid and Levy Base '!F150-'(A) Current Law'!F150</f>
        <v>-247667.54999999981</v>
      </c>
      <c r="E150" s="48">
        <f>'(B) Modified Lid and Levy Base '!G150-'(A) Current Law'!G150</f>
        <v>-781.77888257575614</v>
      </c>
      <c r="F150" s="23"/>
      <c r="G150" s="23"/>
      <c r="H150" s="49">
        <f>'(B) Modified Lid and Levy Base '!I150-'(A) Current Law'!I150</f>
        <v>2.6440000000000019E-2</v>
      </c>
      <c r="I150" s="23"/>
    </row>
    <row r="151" spans="1:9">
      <c r="A151" s="29" t="s">
        <v>308</v>
      </c>
      <c r="B151" s="30" t="s">
        <v>309</v>
      </c>
      <c r="C151" s="23"/>
      <c r="D151" s="48">
        <f>'(B) Modified Lid and Levy Base '!F151-'(A) Current Law'!F151</f>
        <v>-4955047.299999997</v>
      </c>
      <c r="E151" s="48">
        <f>'(B) Modified Lid and Levy Base '!G151-'(A) Current Law'!G151</f>
        <v>-681.74995494026552</v>
      </c>
      <c r="F151" s="23"/>
      <c r="G151" s="23"/>
      <c r="H151" s="49">
        <f>'(B) Modified Lid and Levy Base '!I151-'(A) Current Law'!I151</f>
        <v>2.6440000000000019E-2</v>
      </c>
      <c r="I151" s="23"/>
    </row>
    <row r="152" spans="1:9">
      <c r="A152" s="29" t="s">
        <v>310</v>
      </c>
      <c r="B152" s="30" t="s">
        <v>311</v>
      </c>
      <c r="C152" s="23"/>
      <c r="D152" s="48">
        <f>'(B) Modified Lid and Levy Base '!F152-'(A) Current Law'!F152</f>
        <v>-412307.53000000026</v>
      </c>
      <c r="E152" s="48">
        <f>'(B) Modified Lid and Levy Base '!G152-'(A) Current Law'!G152</f>
        <v>-711.70946972312413</v>
      </c>
      <c r="F152" s="23"/>
      <c r="G152" s="23"/>
      <c r="H152" s="49">
        <f>'(B) Modified Lid and Levy Base '!I152-'(A) Current Law'!I152</f>
        <v>2.6440000000000019E-2</v>
      </c>
      <c r="I152" s="23"/>
    </row>
    <row r="153" spans="1:9">
      <c r="A153" s="29" t="s">
        <v>312</v>
      </c>
      <c r="B153" s="30" t="s">
        <v>313</v>
      </c>
      <c r="C153" s="23"/>
      <c r="D153" s="48">
        <f>'(B) Modified Lid and Levy Base '!F153-'(A) Current Law'!F153</f>
        <v>-666614.94999999925</v>
      </c>
      <c r="E153" s="48">
        <f>'(B) Modified Lid and Levy Base '!G153-'(A) Current Law'!G153</f>
        <v>-705.5918434311352</v>
      </c>
      <c r="F153" s="23"/>
      <c r="G153" s="23"/>
      <c r="H153" s="49">
        <f>'(B) Modified Lid and Levy Base '!I153-'(A) Current Law'!I153</f>
        <v>2.6440000000000019E-2</v>
      </c>
      <c r="I153" s="23"/>
    </row>
    <row r="154" spans="1:9">
      <c r="A154" s="29" t="s">
        <v>314</v>
      </c>
      <c r="B154" s="30" t="s">
        <v>315</v>
      </c>
      <c r="C154" s="23"/>
      <c r="D154" s="48">
        <f>'(B) Modified Lid and Levy Base '!F154-'(A) Current Law'!F154</f>
        <v>-1424774.6900000013</v>
      </c>
      <c r="E154" s="48">
        <f>'(B) Modified Lid and Levy Base '!G154-'(A) Current Law'!G154</f>
        <v>-698.24098269068691</v>
      </c>
      <c r="F154" s="23"/>
      <c r="G154" s="23"/>
      <c r="H154" s="49">
        <f>'(B) Modified Lid and Levy Base '!I154-'(A) Current Law'!I154</f>
        <v>2.6440000000000019E-2</v>
      </c>
      <c r="I154" s="23"/>
    </row>
    <row r="155" spans="1:9">
      <c r="A155" s="29" t="s">
        <v>316</v>
      </c>
      <c r="B155" s="30" t="s">
        <v>317</v>
      </c>
      <c r="C155" s="23"/>
      <c r="D155" s="48">
        <f>'(B) Modified Lid and Levy Base '!F155-'(A) Current Law'!F155</f>
        <v>-33357.25</v>
      </c>
      <c r="E155" s="48">
        <f>'(B) Modified Lid and Levy Base '!G155-'(A) Current Law'!G155</f>
        <v>-504.11440229711388</v>
      </c>
      <c r="F155" s="23"/>
      <c r="G155" s="23"/>
      <c r="H155" s="49">
        <f>'(B) Modified Lid and Levy Base '!I155-'(A) Current Law'!I155</f>
        <v>2.6439999999999964E-2</v>
      </c>
      <c r="I155" s="23"/>
    </row>
    <row r="156" spans="1:9">
      <c r="A156" s="29" t="s">
        <v>318</v>
      </c>
      <c r="B156" s="30" t="s">
        <v>319</v>
      </c>
      <c r="C156" s="23"/>
      <c r="D156" s="48">
        <f>'(B) Modified Lid and Levy Base '!F156-'(A) Current Law'!F156</f>
        <v>-4063977.5700000003</v>
      </c>
      <c r="E156" s="48">
        <f>'(B) Modified Lid and Levy Base '!G156-'(A) Current Law'!G156</f>
        <v>-712.60346659652896</v>
      </c>
      <c r="F156" s="23"/>
      <c r="G156" s="23"/>
      <c r="H156" s="49">
        <f>'(B) Modified Lid and Levy Base '!I156-'(A) Current Law'!I156</f>
        <v>2.6440000000000019E-2</v>
      </c>
      <c r="I156" s="23"/>
    </row>
    <row r="157" spans="1:9">
      <c r="A157" s="29" t="s">
        <v>320</v>
      </c>
      <c r="B157" s="30" t="s">
        <v>321</v>
      </c>
      <c r="C157" s="23"/>
      <c r="D157" s="48">
        <f>'(B) Modified Lid and Levy Base '!F157-'(A) Current Law'!F157</f>
        <v>-9647159.6099999994</v>
      </c>
      <c r="E157" s="48">
        <f>'(B) Modified Lid and Levy Base '!G157-'(A) Current Law'!G157</f>
        <v>-706.08123056790009</v>
      </c>
      <c r="F157" s="23"/>
      <c r="G157" s="23"/>
      <c r="H157" s="49">
        <f>'(B) Modified Lid and Levy Base '!I157-'(A) Current Law'!I157</f>
        <v>2.6440000000000019E-2</v>
      </c>
      <c r="I157" s="23"/>
    </row>
    <row r="158" spans="1:9">
      <c r="A158" s="29" t="s">
        <v>322</v>
      </c>
      <c r="B158" s="30" t="s">
        <v>323</v>
      </c>
      <c r="C158" s="23"/>
      <c r="D158" s="48">
        <f>'(B) Modified Lid and Levy Base '!F158-'(A) Current Law'!F158</f>
        <v>-938438.4299999997</v>
      </c>
      <c r="E158" s="48">
        <f>'(B) Modified Lid and Levy Base '!G158-'(A) Current Law'!G158</f>
        <v>-662.29934224455428</v>
      </c>
      <c r="F158" s="23"/>
      <c r="G158" s="23"/>
      <c r="H158" s="49">
        <f>'(B) Modified Lid and Levy Base '!I158-'(A) Current Law'!I158</f>
        <v>2.6440000000000019E-2</v>
      </c>
      <c r="I158" s="23"/>
    </row>
    <row r="159" spans="1:9">
      <c r="A159" s="29" t="s">
        <v>324</v>
      </c>
      <c r="B159" s="30" t="s">
        <v>325</v>
      </c>
      <c r="C159" s="23"/>
      <c r="D159" s="48">
        <f>'(B) Modified Lid and Levy Base '!F159-'(A) Current Law'!F159</f>
        <v>-528043.00999999978</v>
      </c>
      <c r="E159" s="48">
        <f>'(B) Modified Lid and Levy Base '!G159-'(A) Current Law'!G159</f>
        <v>-734.94461919607966</v>
      </c>
      <c r="F159" s="23"/>
      <c r="G159" s="23"/>
      <c r="H159" s="49">
        <f>'(B) Modified Lid and Levy Base '!I159-'(A) Current Law'!I159</f>
        <v>2.6440000000000019E-2</v>
      </c>
      <c r="I159" s="23"/>
    </row>
    <row r="160" spans="1:9" ht="31.2">
      <c r="A160" s="29" t="s">
        <v>326</v>
      </c>
      <c r="B160" s="30" t="s">
        <v>327</v>
      </c>
      <c r="C160" s="23"/>
      <c r="D160" s="48">
        <f>'(B) Modified Lid and Levy Base '!F160-'(A) Current Law'!F160</f>
        <v>-253132.87999999989</v>
      </c>
      <c r="E160" s="48">
        <f>'(B) Modified Lid and Levy Base '!G160-'(A) Current Law'!G160</f>
        <v>-812.23449382319814</v>
      </c>
      <c r="F160" s="23"/>
      <c r="G160" s="23"/>
      <c r="H160" s="49">
        <f>'(B) Modified Lid and Levy Base '!I160-'(A) Current Law'!I160</f>
        <v>2.6440000000000019E-2</v>
      </c>
      <c r="I160" s="23"/>
    </row>
    <row r="161" spans="1:9">
      <c r="A161" s="29" t="s">
        <v>328</v>
      </c>
      <c r="B161" s="30" t="s">
        <v>329</v>
      </c>
      <c r="C161" s="23"/>
      <c r="D161" s="48">
        <f>'(B) Modified Lid and Levy Base '!F161-'(A) Current Law'!F161</f>
        <v>-102404.91999999993</v>
      </c>
      <c r="E161" s="48">
        <f>'(B) Modified Lid and Levy Base '!G161-'(A) Current Law'!G161</f>
        <v>-479.73821793310162</v>
      </c>
      <c r="F161" s="23"/>
      <c r="G161" s="23"/>
      <c r="H161" s="49">
        <f>'(B) Modified Lid and Levy Base '!I161-'(A) Current Law'!I161</f>
        <v>2.6440000000000019E-2</v>
      </c>
      <c r="I161" s="23"/>
    </row>
    <row r="162" spans="1:9">
      <c r="A162" s="29" t="s">
        <v>330</v>
      </c>
      <c r="B162" s="30" t="s">
        <v>331</v>
      </c>
      <c r="C162" s="23"/>
      <c r="D162" s="48">
        <f>'(B) Modified Lid and Levy Base '!F162-'(A) Current Law'!F162</f>
        <v>-763375.09999999963</v>
      </c>
      <c r="E162" s="48">
        <f>'(B) Modified Lid and Levy Base '!G162-'(A) Current Law'!G162</f>
        <v>-722.59884706038247</v>
      </c>
      <c r="F162" s="23"/>
      <c r="G162" s="23"/>
      <c r="H162" s="49">
        <f>'(B) Modified Lid and Levy Base '!I162-'(A) Current Law'!I162</f>
        <v>2.6440000000000019E-2</v>
      </c>
      <c r="I162" s="23"/>
    </row>
    <row r="163" spans="1:9">
      <c r="A163" s="29" t="s">
        <v>332</v>
      </c>
      <c r="B163" s="30" t="s">
        <v>333</v>
      </c>
      <c r="C163" s="23"/>
      <c r="D163" s="48">
        <f>'(B) Modified Lid and Levy Base '!F163-'(A) Current Law'!F163</f>
        <v>-1103646.1600000001</v>
      </c>
      <c r="E163" s="48">
        <f>'(B) Modified Lid and Levy Base '!G163-'(A) Current Law'!G163</f>
        <v>-676.45687737126991</v>
      </c>
      <c r="F163" s="23"/>
      <c r="G163" s="23"/>
      <c r="H163" s="49">
        <f>'(B) Modified Lid and Levy Base '!I163-'(A) Current Law'!I163</f>
        <v>2.6440000000000019E-2</v>
      </c>
      <c r="I163" s="23"/>
    </row>
    <row r="164" spans="1:9">
      <c r="A164" s="29" t="s">
        <v>334</v>
      </c>
      <c r="B164" s="30" t="s">
        <v>335</v>
      </c>
      <c r="C164" s="23"/>
      <c r="D164" s="48">
        <f>'(B) Modified Lid and Levy Base '!F164-'(A) Current Law'!F164</f>
        <v>-1073480.1799999997</v>
      </c>
      <c r="E164" s="48">
        <f>'(B) Modified Lid and Levy Base '!G164-'(A) Current Law'!G164</f>
        <v>-696.14288864102036</v>
      </c>
      <c r="F164" s="23"/>
      <c r="G164" s="23"/>
      <c r="H164" s="49">
        <f>'(B) Modified Lid and Levy Base '!I164-'(A) Current Law'!I164</f>
        <v>2.6440000000000019E-2</v>
      </c>
      <c r="I164" s="23"/>
    </row>
    <row r="165" spans="1:9">
      <c r="A165" s="29" t="s">
        <v>336</v>
      </c>
      <c r="B165" s="30" t="s">
        <v>337</v>
      </c>
      <c r="C165" s="23"/>
      <c r="D165" s="48">
        <f>'(B) Modified Lid and Levy Base '!F165-'(A) Current Law'!F165</f>
        <v>-447237.41000000015</v>
      </c>
      <c r="E165" s="48">
        <f>'(B) Modified Lid and Levy Base '!G165-'(A) Current Law'!G165</f>
        <v>-696.75086073937837</v>
      </c>
      <c r="F165" s="23"/>
      <c r="G165" s="23"/>
      <c r="H165" s="49">
        <f>'(B) Modified Lid and Levy Base '!I165-'(A) Current Law'!I165</f>
        <v>2.6440000000000019E-2</v>
      </c>
      <c r="I165" s="23"/>
    </row>
    <row r="166" spans="1:9">
      <c r="A166" s="29" t="s">
        <v>338</v>
      </c>
      <c r="B166" s="30" t="s">
        <v>339</v>
      </c>
      <c r="C166" s="23"/>
      <c r="D166" s="48">
        <f>'(B) Modified Lid and Levy Base '!F166-'(A) Current Law'!F166</f>
        <v>-1309740.1700000018</v>
      </c>
      <c r="E166" s="48">
        <f>'(B) Modified Lid and Levy Base '!G166-'(A) Current Law'!G166</f>
        <v>-707.36735311114353</v>
      </c>
      <c r="F166" s="23"/>
      <c r="G166" s="23"/>
      <c r="H166" s="49">
        <f>'(B) Modified Lid and Levy Base '!I166-'(A) Current Law'!I166</f>
        <v>2.6439999999999964E-2</v>
      </c>
      <c r="I166" s="23"/>
    </row>
    <row r="167" spans="1:9">
      <c r="A167" s="29" t="s">
        <v>340</v>
      </c>
      <c r="B167" s="30" t="s">
        <v>341</v>
      </c>
      <c r="C167" s="23"/>
      <c r="D167" s="48">
        <f>'(B) Modified Lid and Levy Base '!F167-'(A) Current Law'!F167</f>
        <v>-4419655.3900000006</v>
      </c>
      <c r="E167" s="48">
        <f>'(B) Modified Lid and Levy Base '!G167-'(A) Current Law'!G167</f>
        <v>-684.81973891148573</v>
      </c>
      <c r="F167" s="23"/>
      <c r="G167" s="23"/>
      <c r="H167" s="49">
        <f>'(B) Modified Lid and Levy Base '!I167-'(A) Current Law'!I167</f>
        <v>2.6440000000000019E-2</v>
      </c>
      <c r="I167" s="23"/>
    </row>
    <row r="168" spans="1:9">
      <c r="A168" s="29" t="s">
        <v>342</v>
      </c>
      <c r="B168" s="30" t="s">
        <v>343</v>
      </c>
      <c r="C168" s="23"/>
      <c r="D168" s="48">
        <f>'(B) Modified Lid and Levy Base '!F168-'(A) Current Law'!F168</f>
        <v>-1457007.2899999991</v>
      </c>
      <c r="E168" s="48">
        <f>'(B) Modified Lid and Levy Base '!G168-'(A) Current Law'!G168</f>
        <v>-713.1425543786836</v>
      </c>
      <c r="F168" s="23"/>
      <c r="G168" s="23"/>
      <c r="H168" s="49">
        <f>'(B) Modified Lid and Levy Base '!I168-'(A) Current Law'!I168</f>
        <v>2.6440000000000019E-2</v>
      </c>
      <c r="I168" s="23"/>
    </row>
    <row r="169" spans="1:9">
      <c r="A169" s="29" t="s">
        <v>344</v>
      </c>
      <c r="B169" s="30" t="s">
        <v>345</v>
      </c>
      <c r="C169" s="23"/>
      <c r="D169" s="48">
        <f>'(B) Modified Lid and Levy Base '!F169-'(A) Current Law'!F169</f>
        <v>-92553.929999999935</v>
      </c>
      <c r="E169" s="48">
        <f>'(B) Modified Lid and Levy Base '!G169-'(A) Current Law'!G169</f>
        <v>-2209.4516591071879</v>
      </c>
      <c r="F169" s="23"/>
      <c r="G169" s="23"/>
      <c r="H169" s="49">
        <f>'(B) Modified Lid and Levy Base '!I169-'(A) Current Law'!I169</f>
        <v>2.6440000000000019E-2</v>
      </c>
      <c r="I169" s="23"/>
    </row>
    <row r="170" spans="1:9">
      <c r="A170" s="29" t="s">
        <v>346</v>
      </c>
      <c r="B170" s="30" t="s">
        <v>347</v>
      </c>
      <c r="C170" s="23"/>
      <c r="D170" s="48">
        <f>'(B) Modified Lid and Levy Base '!F170-'(A) Current Law'!F170</f>
        <v>-9012249.3799999952</v>
      </c>
      <c r="E170" s="48">
        <f>'(B) Modified Lid and Levy Base '!G170-'(A) Current Law'!G170</f>
        <v>-676.76703097332393</v>
      </c>
      <c r="F170" s="23"/>
      <c r="G170" s="23"/>
      <c r="H170" s="49">
        <f>'(B) Modified Lid and Levy Base '!I170-'(A) Current Law'!I170</f>
        <v>2.6440000000000019E-2</v>
      </c>
      <c r="I170" s="23"/>
    </row>
    <row r="171" spans="1:9">
      <c r="A171" s="29" t="s">
        <v>348</v>
      </c>
      <c r="B171" s="30" t="s">
        <v>349</v>
      </c>
      <c r="C171" s="23"/>
      <c r="D171" s="48">
        <f>'(B) Modified Lid and Levy Base '!F171-'(A) Current Law'!F171</f>
        <v>-264699.23999999976</v>
      </c>
      <c r="E171" s="48">
        <f>'(B) Modified Lid and Levy Base '!G171-'(A) Current Law'!G171</f>
        <v>-772.82193220635781</v>
      </c>
      <c r="F171" s="23"/>
      <c r="G171" s="23"/>
      <c r="H171" s="49">
        <f>'(B) Modified Lid and Levy Base '!I171-'(A) Current Law'!I171</f>
        <v>2.6440000000000019E-2</v>
      </c>
      <c r="I171" s="23"/>
    </row>
    <row r="172" spans="1:9">
      <c r="A172" s="29" t="s">
        <v>350</v>
      </c>
      <c r="B172" s="30" t="s">
        <v>351</v>
      </c>
      <c r="C172" s="23"/>
      <c r="D172" s="48">
        <f>'(B) Modified Lid and Levy Base '!F172-'(A) Current Law'!F172</f>
        <v>-12853163.090000004</v>
      </c>
      <c r="E172" s="48">
        <f>'(B) Modified Lid and Levy Base '!G172-'(A) Current Law'!G172</f>
        <v>-688.02773541485931</v>
      </c>
      <c r="F172" s="23"/>
      <c r="G172" s="23"/>
      <c r="H172" s="49">
        <f>'(B) Modified Lid and Levy Base '!I172-'(A) Current Law'!I172</f>
        <v>2.6440000000000019E-2</v>
      </c>
      <c r="I172" s="23"/>
    </row>
    <row r="173" spans="1:9">
      <c r="A173" s="29" t="s">
        <v>352</v>
      </c>
      <c r="B173" s="30" t="s">
        <v>353</v>
      </c>
      <c r="C173" s="23"/>
      <c r="D173" s="48">
        <f>'(B) Modified Lid and Levy Base '!F173-'(A) Current Law'!F173</f>
        <v>-3634459.5700000003</v>
      </c>
      <c r="E173" s="48">
        <f>'(B) Modified Lid and Levy Base '!G173-'(A) Current Law'!G173</f>
        <v>-679.98899320471173</v>
      </c>
      <c r="F173" s="23"/>
      <c r="G173" s="23"/>
      <c r="H173" s="49">
        <f>'(B) Modified Lid and Levy Base '!I173-'(A) Current Law'!I173</f>
        <v>2.6440000000000019E-2</v>
      </c>
      <c r="I173" s="23"/>
    </row>
    <row r="174" spans="1:9">
      <c r="A174" s="29" t="s">
        <v>354</v>
      </c>
      <c r="B174" s="30" t="s">
        <v>355</v>
      </c>
      <c r="C174" s="23"/>
      <c r="D174" s="48">
        <f>'(B) Modified Lid and Levy Base '!F174-'(A) Current Law'!F174</f>
        <v>-127326.10000000009</v>
      </c>
      <c r="E174" s="48">
        <f>'(B) Modified Lid and Levy Base '!G174-'(A) Current Law'!G174</f>
        <v>-1142.3479275076279</v>
      </c>
      <c r="F174" s="23"/>
      <c r="G174" s="23"/>
      <c r="H174" s="49">
        <f>'(B) Modified Lid and Levy Base '!I174-'(A) Current Law'!I174</f>
        <v>2.6440000000000019E-2</v>
      </c>
      <c r="I174" s="23"/>
    </row>
    <row r="175" spans="1:9">
      <c r="A175" s="29" t="s">
        <v>356</v>
      </c>
      <c r="B175" s="30" t="s">
        <v>357</v>
      </c>
      <c r="C175" s="23"/>
      <c r="D175" s="48">
        <f>'(B) Modified Lid and Levy Base '!F175-'(A) Current Law'!F175</f>
        <v>-221875.23999999976</v>
      </c>
      <c r="E175" s="48">
        <f>'(B) Modified Lid and Levy Base '!G175-'(A) Current Law'!G175</f>
        <v>-808.17090405769704</v>
      </c>
      <c r="F175" s="23"/>
      <c r="G175" s="23"/>
      <c r="H175" s="49">
        <f>'(B) Modified Lid and Levy Base '!I175-'(A) Current Law'!I175</f>
        <v>2.6440000000000019E-2</v>
      </c>
      <c r="I175" s="23"/>
    </row>
    <row r="176" spans="1:9">
      <c r="A176" s="29" t="s">
        <v>358</v>
      </c>
      <c r="B176" s="30" t="s">
        <v>359</v>
      </c>
      <c r="C176" s="23"/>
      <c r="D176" s="48">
        <f>'(B) Modified Lid and Levy Base '!F176-'(A) Current Law'!F176</f>
        <v>-636889.01000000071</v>
      </c>
      <c r="E176" s="48">
        <f>'(B) Modified Lid and Levy Base '!G176-'(A) Current Law'!G176</f>
        <v>-725.66712622200066</v>
      </c>
      <c r="F176" s="23"/>
      <c r="G176" s="23"/>
      <c r="H176" s="49">
        <f>'(B) Modified Lid and Levy Base '!I176-'(A) Current Law'!I176</f>
        <v>2.6440000000000019E-2</v>
      </c>
      <c r="I176" s="23"/>
    </row>
    <row r="177" spans="1:9">
      <c r="A177" s="29" t="s">
        <v>360</v>
      </c>
      <c r="B177" s="30" t="s">
        <v>361</v>
      </c>
      <c r="C177" s="23"/>
      <c r="D177" s="48">
        <f>'(B) Modified Lid and Levy Base '!F177-'(A) Current Law'!F177</f>
        <v>-470058.13999999966</v>
      </c>
      <c r="E177" s="48">
        <f>'(B) Modified Lid and Levy Base '!G177-'(A) Current Law'!G177</f>
        <v>-721.87809447754626</v>
      </c>
      <c r="F177" s="23"/>
      <c r="G177" s="23"/>
      <c r="H177" s="49">
        <f>'(B) Modified Lid and Levy Base '!I177-'(A) Current Law'!I177</f>
        <v>2.6440000000000019E-2</v>
      </c>
      <c r="I177" s="23"/>
    </row>
    <row r="178" spans="1:9">
      <c r="A178" s="29" t="s">
        <v>362</v>
      </c>
      <c r="B178" s="30" t="s">
        <v>363</v>
      </c>
      <c r="C178" s="23"/>
      <c r="D178" s="48">
        <f>'(B) Modified Lid and Levy Base '!F178-'(A) Current Law'!F178</f>
        <v>-187548.33000000007</v>
      </c>
      <c r="E178" s="48">
        <f>'(B) Modified Lid and Levy Base '!G178-'(A) Current Law'!G178</f>
        <v>-906.16190752283001</v>
      </c>
      <c r="F178" s="23"/>
      <c r="G178" s="23"/>
      <c r="H178" s="49">
        <f>'(B) Modified Lid and Levy Base '!I178-'(A) Current Law'!I178</f>
        <v>2.6440000000000019E-2</v>
      </c>
      <c r="I178" s="23"/>
    </row>
    <row r="179" spans="1:9">
      <c r="A179" s="29" t="s">
        <v>364</v>
      </c>
      <c r="B179" s="30" t="s">
        <v>365</v>
      </c>
      <c r="C179" s="23"/>
      <c r="D179" s="48">
        <f>'(B) Modified Lid and Levy Base '!F179-'(A) Current Law'!F179</f>
        <v>-698538.49000000022</v>
      </c>
      <c r="E179" s="48">
        <f>'(B) Modified Lid and Levy Base '!G179-'(A) Current Law'!G179</f>
        <v>-690.36457345034796</v>
      </c>
      <c r="F179" s="23"/>
      <c r="G179" s="23"/>
      <c r="H179" s="49">
        <f>'(B) Modified Lid and Levy Base '!I179-'(A) Current Law'!I179</f>
        <v>2.6440000000000019E-2</v>
      </c>
      <c r="I179" s="23"/>
    </row>
    <row r="180" spans="1:9">
      <c r="A180" s="29" t="s">
        <v>366</v>
      </c>
      <c r="B180" s="30" t="s">
        <v>367</v>
      </c>
      <c r="C180" s="23"/>
      <c r="D180" s="48">
        <f>'(B) Modified Lid and Levy Base '!F180-'(A) Current Law'!F180</f>
        <v>-6035980.6200000048</v>
      </c>
      <c r="E180" s="48">
        <f>'(B) Modified Lid and Levy Base '!G180-'(A) Current Law'!G180</f>
        <v>-696.77177765105534</v>
      </c>
      <c r="F180" s="23"/>
      <c r="G180" s="23"/>
      <c r="H180" s="49">
        <f>'(B) Modified Lid and Levy Base '!I180-'(A) Current Law'!I180</f>
        <v>2.6440000000000019E-2</v>
      </c>
      <c r="I180" s="23"/>
    </row>
    <row r="181" spans="1:9">
      <c r="A181" s="29" t="s">
        <v>368</v>
      </c>
      <c r="B181" s="30" t="s">
        <v>369</v>
      </c>
      <c r="C181" s="23"/>
      <c r="D181" s="48">
        <f>'(B) Modified Lid and Levy Base '!F181-'(A) Current Law'!F181</f>
        <v>-1119843.17</v>
      </c>
      <c r="E181" s="48">
        <f>'(B) Modified Lid and Levy Base '!G181-'(A) Current Law'!G181</f>
        <v>-692.40667895036313</v>
      </c>
      <c r="F181" s="23"/>
      <c r="G181" s="23"/>
      <c r="H181" s="49">
        <f>'(B) Modified Lid and Levy Base '!I181-'(A) Current Law'!I181</f>
        <v>2.6440000000000019E-2</v>
      </c>
      <c r="I181" s="23"/>
    </row>
    <row r="182" spans="1:9">
      <c r="A182" s="29" t="s">
        <v>370</v>
      </c>
      <c r="B182" s="30" t="s">
        <v>371</v>
      </c>
      <c r="C182" s="23"/>
      <c r="D182" s="48">
        <f>'(B) Modified Lid and Levy Base '!F182-'(A) Current Law'!F182</f>
        <v>-593001.38999999966</v>
      </c>
      <c r="E182" s="48">
        <f>'(B) Modified Lid and Levy Base '!G182-'(A) Current Law'!G182</f>
        <v>-679.89932239534937</v>
      </c>
      <c r="F182" s="23"/>
      <c r="G182" s="23"/>
      <c r="H182" s="49">
        <f>'(B) Modified Lid and Levy Base '!I182-'(A) Current Law'!I182</f>
        <v>2.6440000000000019E-2</v>
      </c>
      <c r="I182" s="23"/>
    </row>
    <row r="183" spans="1:9">
      <c r="A183" s="29" t="s">
        <v>372</v>
      </c>
      <c r="B183" s="30" t="s">
        <v>373</v>
      </c>
      <c r="C183" s="23"/>
      <c r="D183" s="48">
        <f>'(B) Modified Lid and Levy Base '!F183-'(A) Current Law'!F183</f>
        <v>-44130.520000000019</v>
      </c>
      <c r="E183" s="48">
        <f>'(B) Modified Lid and Levy Base '!G183-'(A) Current Law'!G183</f>
        <v>-720.85135576608991</v>
      </c>
      <c r="F183" s="23"/>
      <c r="G183" s="23"/>
      <c r="H183" s="49">
        <f>'(B) Modified Lid and Levy Base '!I183-'(A) Current Law'!I183</f>
        <v>2.6440000000000019E-2</v>
      </c>
      <c r="I183" s="23"/>
    </row>
    <row r="184" spans="1:9">
      <c r="A184" s="29" t="s">
        <v>374</v>
      </c>
      <c r="B184" s="30" t="s">
        <v>375</v>
      </c>
      <c r="C184" s="23"/>
      <c r="D184" s="48">
        <f>'(B) Modified Lid and Levy Base '!F184-'(A) Current Law'!F184</f>
        <v>-378163.62000000011</v>
      </c>
      <c r="E184" s="48">
        <f>'(B) Modified Lid and Levy Base '!G184-'(A) Current Law'!G184</f>
        <v>-728.93390389174783</v>
      </c>
      <c r="F184" s="23"/>
      <c r="G184" s="23"/>
      <c r="H184" s="49">
        <f>'(B) Modified Lid and Levy Base '!I184-'(A) Current Law'!I184</f>
        <v>2.6440000000000019E-2</v>
      </c>
      <c r="I184" s="23"/>
    </row>
    <row r="185" spans="1:9">
      <c r="A185" s="29" t="s">
        <v>376</v>
      </c>
      <c r="B185" s="30" t="s">
        <v>377</v>
      </c>
      <c r="C185" s="23"/>
      <c r="D185" s="48">
        <f>'(B) Modified Lid and Levy Base '!F185-'(A) Current Law'!F185</f>
        <v>-57541.280000000028</v>
      </c>
      <c r="E185" s="48">
        <f>'(B) Modified Lid and Levy Base '!G185-'(A) Current Law'!G185</f>
        <v>-601.26729362591504</v>
      </c>
      <c r="F185" s="23"/>
      <c r="G185" s="23"/>
      <c r="H185" s="49">
        <f>'(B) Modified Lid and Levy Base '!I185-'(A) Current Law'!I185</f>
        <v>2.6440000000000019E-2</v>
      </c>
      <c r="I185" s="23"/>
    </row>
    <row r="186" spans="1:9">
      <c r="A186" s="29" t="s">
        <v>378</v>
      </c>
      <c r="B186" s="30" t="s">
        <v>379</v>
      </c>
      <c r="C186" s="23"/>
      <c r="D186" s="48">
        <f>'(B) Modified Lid and Levy Base '!F186-'(A) Current Law'!F186</f>
        <v>-147907.06000000006</v>
      </c>
      <c r="E186" s="48">
        <f>'(B) Modified Lid and Levy Base '!G186-'(A) Current Law'!G186</f>
        <v>-641.54005638690069</v>
      </c>
      <c r="F186" s="23"/>
      <c r="G186" s="23"/>
      <c r="H186" s="49">
        <f>'(B) Modified Lid and Levy Base '!I186-'(A) Current Law'!I186</f>
        <v>2.6440000000000019E-2</v>
      </c>
      <c r="I186" s="23"/>
    </row>
    <row r="187" spans="1:9">
      <c r="A187" s="29" t="s">
        <v>380</v>
      </c>
      <c r="B187" s="30" t="s">
        <v>381</v>
      </c>
      <c r="C187" s="23"/>
      <c r="D187" s="48">
        <f>'(B) Modified Lid and Levy Base '!F187-'(A) Current Law'!F187</f>
        <v>-142826.50999999978</v>
      </c>
      <c r="E187" s="48">
        <f>'(B) Modified Lid and Levy Base '!G187-'(A) Current Law'!G187</f>
        <v>-518.14442227462314</v>
      </c>
      <c r="F187" s="23"/>
      <c r="G187" s="23"/>
      <c r="H187" s="49">
        <f>'(B) Modified Lid and Levy Base '!I187-'(A) Current Law'!I187</f>
        <v>2.6440000000000019E-2</v>
      </c>
      <c r="I187" s="23"/>
    </row>
    <row r="188" spans="1:9">
      <c r="A188" s="29" t="s">
        <v>382</v>
      </c>
      <c r="B188" s="30" t="s">
        <v>383</v>
      </c>
      <c r="C188" s="23"/>
      <c r="D188" s="48">
        <f>'(B) Modified Lid and Levy Base '!F188-'(A) Current Law'!F188</f>
        <v>-431302.53000000026</v>
      </c>
      <c r="E188" s="48">
        <f>'(B) Modified Lid and Levy Base '!G188-'(A) Current Law'!G188</f>
        <v>-732.01379837067179</v>
      </c>
      <c r="F188" s="23"/>
      <c r="G188" s="23"/>
      <c r="H188" s="49">
        <f>'(B) Modified Lid and Levy Base '!I188-'(A) Current Law'!I188</f>
        <v>2.6440000000000019E-2</v>
      </c>
      <c r="I188" s="23"/>
    </row>
    <row r="189" spans="1:9">
      <c r="A189" s="29" t="s">
        <v>384</v>
      </c>
      <c r="B189" s="30" t="s">
        <v>385</v>
      </c>
      <c r="C189" s="23"/>
      <c r="D189" s="48">
        <f>'(B) Modified Lid and Levy Base '!F189-'(A) Current Law'!F189</f>
        <v>-1471285.3199999984</v>
      </c>
      <c r="E189" s="48">
        <f>'(B) Modified Lid and Levy Base '!G189-'(A) Current Law'!G189</f>
        <v>-664.53418006242009</v>
      </c>
      <c r="F189" s="23"/>
      <c r="G189" s="23"/>
      <c r="H189" s="49">
        <f>'(B) Modified Lid and Levy Base '!I189-'(A) Current Law'!I189</f>
        <v>2.6440000000000019E-2</v>
      </c>
      <c r="I189" s="23"/>
    </row>
    <row r="190" spans="1:9">
      <c r="A190" s="29" t="s">
        <v>386</v>
      </c>
      <c r="B190" s="30" t="s">
        <v>387</v>
      </c>
      <c r="C190" s="23"/>
      <c r="D190" s="48">
        <f>'(B) Modified Lid and Levy Base '!F190-'(A) Current Law'!F190</f>
        <v>-2350539.7399999984</v>
      </c>
      <c r="E190" s="48">
        <f>'(B) Modified Lid and Levy Base '!G190-'(A) Current Law'!G190</f>
        <v>-684.73158567812243</v>
      </c>
      <c r="F190" s="23"/>
      <c r="G190" s="23"/>
      <c r="H190" s="49">
        <f>'(B) Modified Lid and Levy Base '!I190-'(A) Current Law'!I190</f>
        <v>2.6440000000000019E-2</v>
      </c>
      <c r="I190" s="23"/>
    </row>
    <row r="191" spans="1:9">
      <c r="A191" s="29" t="s">
        <v>388</v>
      </c>
      <c r="B191" s="30" t="s">
        <v>389</v>
      </c>
      <c r="C191" s="23"/>
      <c r="D191" s="48">
        <f>'(B) Modified Lid and Levy Base '!F191-'(A) Current Law'!F191</f>
        <v>-22130.009999999951</v>
      </c>
      <c r="E191" s="48">
        <f>'(B) Modified Lid and Levy Base '!G191-'(A) Current Law'!G191</f>
        <v>-535.4466489232982</v>
      </c>
      <c r="F191" s="23"/>
      <c r="G191" s="23"/>
      <c r="H191" s="49">
        <f>'(B) Modified Lid and Levy Base '!I191-'(A) Current Law'!I191</f>
        <v>2.6439999999999964E-2</v>
      </c>
      <c r="I191" s="23"/>
    </row>
    <row r="192" spans="1:9">
      <c r="A192" s="29" t="s">
        <v>390</v>
      </c>
      <c r="B192" s="30" t="s">
        <v>391</v>
      </c>
      <c r="C192" s="23"/>
      <c r="D192" s="48">
        <f>'(B) Modified Lid and Levy Base '!F192-'(A) Current Law'!F192</f>
        <v>-165723.77000000025</v>
      </c>
      <c r="E192" s="48">
        <f>'(B) Modified Lid and Levy Base '!G192-'(A) Current Law'!G192</f>
        <v>-854.466460427946</v>
      </c>
      <c r="F192" s="23"/>
      <c r="G192" s="23"/>
      <c r="H192" s="49">
        <f>'(B) Modified Lid and Levy Base '!I192-'(A) Current Law'!I192</f>
        <v>2.6440000000000019E-2</v>
      </c>
      <c r="I192" s="23"/>
    </row>
    <row r="193" spans="1:9">
      <c r="A193" s="29" t="s">
        <v>392</v>
      </c>
      <c r="B193" s="30" t="s">
        <v>393</v>
      </c>
      <c r="C193" s="23"/>
      <c r="D193" s="48">
        <f>'(B) Modified Lid and Levy Base '!F193-'(A) Current Law'!F193</f>
        <v>-9403221.8199999928</v>
      </c>
      <c r="E193" s="48">
        <f>'(B) Modified Lid and Levy Base '!G193-'(A) Current Law'!G193</f>
        <v>-691.0729140790927</v>
      </c>
      <c r="F193" s="23"/>
      <c r="G193" s="23"/>
      <c r="H193" s="49">
        <f>'(B) Modified Lid and Levy Base '!I193-'(A) Current Law'!I193</f>
        <v>2.6440000000000019E-2</v>
      </c>
      <c r="I193" s="23"/>
    </row>
    <row r="194" spans="1:9">
      <c r="A194" s="29" t="s">
        <v>394</v>
      </c>
      <c r="B194" s="30" t="s">
        <v>395</v>
      </c>
      <c r="C194" s="23"/>
      <c r="D194" s="48">
        <f>'(B) Modified Lid and Levy Base '!F194-'(A) Current Law'!F194</f>
        <v>-233415.10000000009</v>
      </c>
      <c r="E194" s="48">
        <f>'(B) Modified Lid and Levy Base '!G194-'(A) Current Law'!G194</f>
        <v>-805.37954592505776</v>
      </c>
      <c r="F194" s="23"/>
      <c r="G194" s="23"/>
      <c r="H194" s="49">
        <f>'(B) Modified Lid and Levy Base '!I194-'(A) Current Law'!I194</f>
        <v>2.6439999999999964E-2</v>
      </c>
      <c r="I194" s="23"/>
    </row>
    <row r="195" spans="1:9">
      <c r="A195" s="29" t="s">
        <v>396</v>
      </c>
      <c r="B195" s="30" t="s">
        <v>397</v>
      </c>
      <c r="C195" s="23"/>
      <c r="D195" s="48">
        <f>'(B) Modified Lid and Levy Base '!F195-'(A) Current Law'!F195</f>
        <v>-74541.949999999953</v>
      </c>
      <c r="E195" s="48">
        <f>'(B) Modified Lid and Levy Base '!G195-'(A) Current Law'!G195</f>
        <v>-587.22191586576264</v>
      </c>
      <c r="F195" s="23"/>
      <c r="G195" s="23"/>
      <c r="H195" s="49">
        <f>'(B) Modified Lid and Levy Base '!I195-'(A) Current Law'!I195</f>
        <v>2.6440000000000019E-2</v>
      </c>
      <c r="I195" s="23"/>
    </row>
    <row r="196" spans="1:9">
      <c r="A196" s="29" t="s">
        <v>398</v>
      </c>
      <c r="B196" s="30" t="s">
        <v>399</v>
      </c>
      <c r="C196" s="23"/>
      <c r="D196" s="48">
        <f>'(B) Modified Lid and Levy Base '!F196-'(A) Current Law'!F196</f>
        <v>-229210.29999999981</v>
      </c>
      <c r="E196" s="48">
        <f>'(B) Modified Lid and Levy Base '!G196-'(A) Current Law'!G196</f>
        <v>-779.44128948889738</v>
      </c>
      <c r="F196" s="23"/>
      <c r="G196" s="23"/>
      <c r="H196" s="49">
        <f>'(B) Modified Lid and Levy Base '!I196-'(A) Current Law'!I196</f>
        <v>2.6440000000000019E-2</v>
      </c>
      <c r="I196" s="23"/>
    </row>
    <row r="197" spans="1:9">
      <c r="A197" s="29" t="s">
        <v>400</v>
      </c>
      <c r="B197" s="30" t="s">
        <v>401</v>
      </c>
      <c r="C197" s="23"/>
      <c r="D197" s="48">
        <f>'(B) Modified Lid and Levy Base '!F197-'(A) Current Law'!F197</f>
        <v>-6073111.2699999958</v>
      </c>
      <c r="E197" s="48">
        <f>'(B) Modified Lid and Levy Base '!G197-'(A) Current Law'!G197</f>
        <v>-680.18933288234621</v>
      </c>
      <c r="F197" s="23"/>
      <c r="G197" s="23"/>
      <c r="H197" s="49">
        <f>'(B) Modified Lid and Levy Base '!I197-'(A) Current Law'!I197</f>
        <v>2.6440000000000019E-2</v>
      </c>
      <c r="I197" s="23"/>
    </row>
    <row r="198" spans="1:9">
      <c r="A198" s="29" t="s">
        <v>402</v>
      </c>
      <c r="B198" s="30" t="s">
        <v>403</v>
      </c>
      <c r="C198" s="23"/>
      <c r="D198" s="48">
        <f>'(B) Modified Lid and Levy Base '!F198-'(A) Current Law'!F198</f>
        <v>-485187.40000000037</v>
      </c>
      <c r="E198" s="48">
        <f>'(B) Modified Lid and Levy Base '!G198-'(A) Current Law'!G198</f>
        <v>-455.20743812508226</v>
      </c>
      <c r="F198" s="23"/>
      <c r="G198" s="23"/>
      <c r="H198" s="49">
        <f>'(B) Modified Lid and Levy Base '!I198-'(A) Current Law'!I198</f>
        <v>2.6440000000000019E-2</v>
      </c>
      <c r="I198" s="23"/>
    </row>
    <row r="199" spans="1:9">
      <c r="A199" s="29" t="s">
        <v>404</v>
      </c>
      <c r="B199" s="30" t="s">
        <v>405</v>
      </c>
      <c r="C199" s="23"/>
      <c r="D199" s="48">
        <f>'(B) Modified Lid and Levy Base '!F199-'(A) Current Law'!F199</f>
        <v>-254512.43000000017</v>
      </c>
      <c r="E199" s="48">
        <f>'(B) Modified Lid and Levy Base '!G199-'(A) Current Law'!G199</f>
        <v>-795.22708951726418</v>
      </c>
      <c r="F199" s="23"/>
      <c r="G199" s="23"/>
      <c r="H199" s="49">
        <f>'(B) Modified Lid and Levy Base '!I199-'(A) Current Law'!I199</f>
        <v>2.6440000000000019E-2</v>
      </c>
      <c r="I199" s="23"/>
    </row>
    <row r="200" spans="1:9">
      <c r="A200" s="29" t="s">
        <v>406</v>
      </c>
      <c r="B200" s="30" t="s">
        <v>407</v>
      </c>
      <c r="C200" s="23"/>
      <c r="D200" s="48">
        <f>'(B) Modified Lid and Levy Base '!F200-'(A) Current Law'!F200</f>
        <v>-2772241.8500000015</v>
      </c>
      <c r="E200" s="48">
        <f>'(B) Modified Lid and Levy Base '!G200-'(A) Current Law'!G200</f>
        <v>-706.88176827418192</v>
      </c>
      <c r="F200" s="23"/>
      <c r="G200" s="23"/>
      <c r="H200" s="49">
        <f>'(B) Modified Lid and Levy Base '!I200-'(A) Current Law'!I200</f>
        <v>2.6440000000000019E-2</v>
      </c>
      <c r="I200" s="23"/>
    </row>
    <row r="201" spans="1:9">
      <c r="A201" s="29" t="s">
        <v>408</v>
      </c>
      <c r="B201" s="30" t="s">
        <v>409</v>
      </c>
      <c r="C201" s="23"/>
      <c r="D201" s="48">
        <f>'(B) Modified Lid and Levy Base '!F201-'(A) Current Law'!F201</f>
        <v>-925365.36999999918</v>
      </c>
      <c r="E201" s="48">
        <f>'(B) Modified Lid and Levy Base '!G201-'(A) Current Law'!G201</f>
        <v>-688.37248936233482</v>
      </c>
      <c r="F201" s="23"/>
      <c r="G201" s="23"/>
      <c r="H201" s="49">
        <f>'(B) Modified Lid and Levy Base '!I201-'(A) Current Law'!I201</f>
        <v>2.6440000000000019E-2</v>
      </c>
      <c r="I201" s="23"/>
    </row>
    <row r="202" spans="1:9">
      <c r="A202" s="29" t="s">
        <v>410</v>
      </c>
      <c r="B202" s="30" t="s">
        <v>411</v>
      </c>
      <c r="C202" s="23"/>
      <c r="D202" s="48">
        <f>'(B) Modified Lid and Levy Base '!F202-'(A) Current Law'!F202</f>
        <v>-190850.52000000002</v>
      </c>
      <c r="E202" s="48">
        <f>'(B) Modified Lid and Levy Base '!G202-'(A) Current Law'!G202</f>
        <v>-840.56604272186814</v>
      </c>
      <c r="F202" s="23"/>
      <c r="G202" s="23"/>
      <c r="H202" s="49">
        <f>'(B) Modified Lid and Levy Base '!I202-'(A) Current Law'!I202</f>
        <v>2.6440000000000019E-2</v>
      </c>
      <c r="I202" s="23"/>
    </row>
    <row r="203" spans="1:9">
      <c r="A203" s="29" t="s">
        <v>412</v>
      </c>
      <c r="B203" s="30" t="s">
        <v>413</v>
      </c>
      <c r="C203" s="23"/>
      <c r="D203" s="48">
        <f>'(B) Modified Lid and Levy Base '!F203-'(A) Current Law'!F203</f>
        <v>-1945290.5399999991</v>
      </c>
      <c r="E203" s="48">
        <f>'(B) Modified Lid and Levy Base '!G203-'(A) Current Law'!G203</f>
        <v>-703.06539157965562</v>
      </c>
      <c r="F203" s="23"/>
      <c r="G203" s="23"/>
      <c r="H203" s="49">
        <f>'(B) Modified Lid and Levy Base '!I203-'(A) Current Law'!I203</f>
        <v>2.6440000000000019E-2</v>
      </c>
      <c r="I203" s="23"/>
    </row>
    <row r="204" spans="1:9">
      <c r="A204" s="29" t="s">
        <v>414</v>
      </c>
      <c r="B204" s="30" t="s">
        <v>415</v>
      </c>
      <c r="C204" s="23"/>
      <c r="D204" s="48">
        <f>'(B) Modified Lid and Levy Base '!F204-'(A) Current Law'!F204</f>
        <v>-1507711.8099999987</v>
      </c>
      <c r="E204" s="48">
        <f>'(B) Modified Lid and Levy Base '!G204-'(A) Current Law'!G204</f>
        <v>-670.21924537024643</v>
      </c>
      <c r="F204" s="23"/>
      <c r="G204" s="23"/>
      <c r="H204" s="49">
        <f>'(B) Modified Lid and Levy Base '!I204-'(A) Current Law'!I204</f>
        <v>2.6440000000000019E-2</v>
      </c>
      <c r="I204" s="23"/>
    </row>
    <row r="205" spans="1:9">
      <c r="A205" s="29" t="s">
        <v>416</v>
      </c>
      <c r="B205" s="30" t="s">
        <v>417</v>
      </c>
      <c r="C205" s="23"/>
      <c r="D205" s="48">
        <f>'(B) Modified Lid and Levy Base '!F205-'(A) Current Law'!F205</f>
        <v>-14101118.449999988</v>
      </c>
      <c r="E205" s="48">
        <f>'(B) Modified Lid and Levy Base '!G205-'(A) Current Law'!G205</f>
        <v>-678.91530697778035</v>
      </c>
      <c r="F205" s="23"/>
      <c r="G205" s="23"/>
      <c r="H205" s="49">
        <f>'(B) Modified Lid and Levy Base '!I205-'(A) Current Law'!I205</f>
        <v>2.6439999999999964E-2</v>
      </c>
      <c r="I205" s="23"/>
    </row>
    <row r="206" spans="1:9" ht="31.2">
      <c r="A206" s="29" t="s">
        <v>418</v>
      </c>
      <c r="B206" s="30" t="s">
        <v>419</v>
      </c>
      <c r="C206" s="23"/>
      <c r="D206" s="48">
        <f>'(B) Modified Lid and Levy Base '!F206-'(A) Current Law'!F206</f>
        <v>-25724.169999999984</v>
      </c>
      <c r="E206" s="48">
        <f>'(B) Modified Lid and Levy Base '!G206-'(A) Current Law'!G206</f>
        <v>-664.36389462809893</v>
      </c>
      <c r="F206" s="23"/>
      <c r="G206" s="23"/>
      <c r="H206" s="49">
        <f>'(B) Modified Lid and Levy Base '!I206-'(A) Current Law'!I206</f>
        <v>2.6440000000000019E-2</v>
      </c>
      <c r="I206" s="23"/>
    </row>
    <row r="207" spans="1:9">
      <c r="A207" s="29" t="s">
        <v>420</v>
      </c>
      <c r="B207" s="30" t="s">
        <v>421</v>
      </c>
      <c r="C207" s="23"/>
      <c r="D207" s="48">
        <f>'(B) Modified Lid and Levy Base '!F207-'(A) Current Law'!F207</f>
        <v>-231277.27000000002</v>
      </c>
      <c r="E207" s="48">
        <f>'(B) Modified Lid and Levy Base '!G207-'(A) Current Law'!G207</f>
        <v>-847.10742802725144</v>
      </c>
      <c r="F207" s="23"/>
      <c r="G207" s="23"/>
      <c r="H207" s="49">
        <f>'(B) Modified Lid and Levy Base '!I207-'(A) Current Law'!I207</f>
        <v>2.6440000000000019E-2</v>
      </c>
      <c r="I207" s="23"/>
    </row>
    <row r="208" spans="1:9">
      <c r="A208" s="29" t="s">
        <v>422</v>
      </c>
      <c r="B208" s="30" t="s">
        <v>423</v>
      </c>
      <c r="C208" s="23"/>
      <c r="D208" s="48">
        <f>'(B) Modified Lid and Levy Base '!F208-'(A) Current Law'!F208</f>
        <v>-2153789.9900000021</v>
      </c>
      <c r="E208" s="48">
        <f>'(B) Modified Lid and Levy Base '!G208-'(A) Current Law'!G208</f>
        <v>-645.58179665487751</v>
      </c>
      <c r="F208" s="23"/>
      <c r="G208" s="23"/>
      <c r="H208" s="49">
        <f>'(B) Modified Lid and Levy Base '!I208-'(A) Current Law'!I208</f>
        <v>2.6440000000000019E-2</v>
      </c>
      <c r="I208" s="23"/>
    </row>
    <row r="209" spans="1:9">
      <c r="A209" s="29" t="s">
        <v>424</v>
      </c>
      <c r="B209" s="30" t="s">
        <v>425</v>
      </c>
      <c r="C209" s="23"/>
      <c r="D209" s="48">
        <f>'(B) Modified Lid and Levy Base '!F209-'(A) Current Law'!F209</f>
        <v>-174134.08000000007</v>
      </c>
      <c r="E209" s="48">
        <f>'(B) Modified Lid and Levy Base '!G209-'(A) Current Law'!G209</f>
        <v>-935.40008594757273</v>
      </c>
      <c r="F209" s="23"/>
      <c r="G209" s="23"/>
      <c r="H209" s="49">
        <f>'(B) Modified Lid and Levy Base '!I209-'(A) Current Law'!I209</f>
        <v>2.6440000000000019E-2</v>
      </c>
      <c r="I209" s="23"/>
    </row>
    <row r="210" spans="1:9">
      <c r="A210" s="29" t="s">
        <v>426</v>
      </c>
      <c r="B210" s="30" t="s">
        <v>427</v>
      </c>
      <c r="C210" s="23"/>
      <c r="D210" s="48">
        <f>'(B) Modified Lid and Levy Base '!F210-'(A) Current Law'!F210</f>
        <v>-1677498.1000000015</v>
      </c>
      <c r="E210" s="48">
        <f>'(B) Modified Lid and Levy Base '!G210-'(A) Current Law'!G210</f>
        <v>-693.41599219570344</v>
      </c>
      <c r="F210" s="23"/>
      <c r="G210" s="23"/>
      <c r="H210" s="49">
        <f>'(B) Modified Lid and Levy Base '!I210-'(A) Current Law'!I210</f>
        <v>2.6439999999999964E-2</v>
      </c>
      <c r="I210" s="23"/>
    </row>
    <row r="211" spans="1:9">
      <c r="A211" s="29" t="s">
        <v>428</v>
      </c>
      <c r="B211" s="30" t="s">
        <v>429</v>
      </c>
      <c r="C211" s="23"/>
      <c r="D211" s="48">
        <f>'(B) Modified Lid and Levy Base '!F211-'(A) Current Law'!F211</f>
        <v>-584168.51999999955</v>
      </c>
      <c r="E211" s="48">
        <f>'(B) Modified Lid and Levy Base '!G211-'(A) Current Law'!G211</f>
        <v>-664.85536738595965</v>
      </c>
      <c r="F211" s="23"/>
      <c r="G211" s="23"/>
      <c r="H211" s="49">
        <f>'(B) Modified Lid and Levy Base '!I211-'(A) Current Law'!I211</f>
        <v>2.6440000000000019E-2</v>
      </c>
      <c r="I211" s="23"/>
    </row>
    <row r="212" spans="1:9">
      <c r="A212" s="29" t="s">
        <v>430</v>
      </c>
      <c r="B212" s="30" t="s">
        <v>431</v>
      </c>
      <c r="C212" s="23"/>
      <c r="D212" s="48">
        <f>'(B) Modified Lid and Levy Base '!F212-'(A) Current Law'!F212</f>
        <v>-478855.29000000004</v>
      </c>
      <c r="E212" s="48">
        <f>'(B) Modified Lid and Levy Base '!G212-'(A) Current Law'!G212</f>
        <v>-708.3658136094673</v>
      </c>
      <c r="F212" s="23"/>
      <c r="G212" s="23"/>
      <c r="H212" s="49">
        <f>'(B) Modified Lid and Levy Base '!I212-'(A) Current Law'!I212</f>
        <v>2.6440000000000019E-2</v>
      </c>
      <c r="I212" s="23"/>
    </row>
    <row r="213" spans="1:9">
      <c r="A213" s="29" t="s">
        <v>432</v>
      </c>
      <c r="B213" s="30" t="s">
        <v>433</v>
      </c>
      <c r="C213" s="23"/>
      <c r="D213" s="48">
        <f>'(B) Modified Lid and Levy Base '!F213-'(A) Current Law'!F213</f>
        <v>-458105.54000000004</v>
      </c>
      <c r="E213" s="48">
        <f>'(B) Modified Lid and Levy Base '!G213-'(A) Current Law'!G213</f>
        <v>-705.12489225464833</v>
      </c>
      <c r="F213" s="23"/>
      <c r="G213" s="23"/>
      <c r="H213" s="49">
        <f>'(B) Modified Lid and Levy Base '!I213-'(A) Current Law'!I213</f>
        <v>2.6440000000000019E-2</v>
      </c>
      <c r="I213" s="23"/>
    </row>
    <row r="214" spans="1:9">
      <c r="A214" s="29" t="s">
        <v>434</v>
      </c>
      <c r="B214" s="30" t="s">
        <v>435</v>
      </c>
      <c r="C214" s="23"/>
      <c r="D214" s="48">
        <f>'(B) Modified Lid and Levy Base '!F214-'(A) Current Law'!F214</f>
        <v>-9185219.5900000036</v>
      </c>
      <c r="E214" s="48">
        <f>'(B) Modified Lid and Levy Base '!G214-'(A) Current Law'!G214</f>
        <v>-678.59815316373624</v>
      </c>
      <c r="F214" s="23"/>
      <c r="G214" s="23"/>
      <c r="H214" s="49">
        <f>'(B) Modified Lid and Levy Base '!I214-'(A) Current Law'!I214</f>
        <v>2.6440000000000019E-2</v>
      </c>
      <c r="I214" s="23"/>
    </row>
    <row r="215" spans="1:9">
      <c r="A215" s="29" t="s">
        <v>436</v>
      </c>
      <c r="B215" s="30" t="s">
        <v>437</v>
      </c>
      <c r="C215" s="23"/>
      <c r="D215" s="48">
        <f>'(B) Modified Lid and Levy Base '!F215-'(A) Current Law'!F215</f>
        <v>-278478.35999999987</v>
      </c>
      <c r="E215" s="48">
        <f>'(B) Modified Lid and Levy Base '!G215-'(A) Current Law'!G215</f>
        <v>-730.3201069995539</v>
      </c>
      <c r="F215" s="23"/>
      <c r="G215" s="23"/>
      <c r="H215" s="49">
        <f>'(B) Modified Lid and Levy Base '!I215-'(A) Current Law'!I215</f>
        <v>2.6440000000000019E-2</v>
      </c>
      <c r="I215" s="23"/>
    </row>
    <row r="216" spans="1:9">
      <c r="A216" s="29" t="s">
        <v>438</v>
      </c>
      <c r="B216" s="30" t="s">
        <v>439</v>
      </c>
      <c r="C216" s="23"/>
      <c r="D216" s="48">
        <f>'(B) Modified Lid and Levy Base '!F216-'(A) Current Law'!F216</f>
        <v>-6941773.2900000066</v>
      </c>
      <c r="E216" s="48">
        <f>'(B) Modified Lid and Levy Base '!G216-'(A) Current Law'!G216</f>
        <v>-663.8703211010934</v>
      </c>
      <c r="F216" s="23"/>
      <c r="G216" s="23"/>
      <c r="H216" s="49">
        <f>'(B) Modified Lid and Levy Base '!I216-'(A) Current Law'!I216</f>
        <v>2.6440000000000019E-2</v>
      </c>
      <c r="I216" s="23"/>
    </row>
    <row r="217" spans="1:9">
      <c r="A217" s="29" t="s">
        <v>440</v>
      </c>
      <c r="B217" s="30" t="s">
        <v>441</v>
      </c>
      <c r="C217" s="23"/>
      <c r="D217" s="48">
        <f>'(B) Modified Lid and Levy Base '!F217-'(A) Current Law'!F217</f>
        <v>-1414768.8599999994</v>
      </c>
      <c r="E217" s="48">
        <f>'(B) Modified Lid and Levy Base '!G217-'(A) Current Law'!G217</f>
        <v>-677.80501897205886</v>
      </c>
      <c r="F217" s="23"/>
      <c r="G217" s="23"/>
      <c r="H217" s="49">
        <f>'(B) Modified Lid and Levy Base '!I217-'(A) Current Law'!I217</f>
        <v>2.6440000000000019E-2</v>
      </c>
      <c r="I217" s="23"/>
    </row>
    <row r="218" spans="1:9">
      <c r="A218" s="29" t="s">
        <v>442</v>
      </c>
      <c r="B218" s="30" t="s">
        <v>443</v>
      </c>
      <c r="C218" s="23"/>
      <c r="D218" s="48">
        <f>'(B) Modified Lid and Levy Base '!F218-'(A) Current Law'!F218</f>
        <v>-254721.74000000022</v>
      </c>
      <c r="E218" s="48">
        <f>'(B) Modified Lid and Levy Base '!G218-'(A) Current Law'!G218</f>
        <v>-769.83117746615062</v>
      </c>
      <c r="F218" s="23"/>
      <c r="G218" s="23"/>
      <c r="H218" s="49">
        <f>'(B) Modified Lid and Levy Base '!I218-'(A) Current Law'!I218</f>
        <v>2.6440000000000019E-2</v>
      </c>
      <c r="I218" s="23"/>
    </row>
    <row r="219" spans="1:9">
      <c r="A219" s="29" t="s">
        <v>444</v>
      </c>
      <c r="B219" s="30" t="s">
        <v>445</v>
      </c>
      <c r="C219" s="23"/>
      <c r="D219" s="48">
        <f>'(B) Modified Lid and Levy Base '!F219-'(A) Current Law'!F219</f>
        <v>-1127259.620000001</v>
      </c>
      <c r="E219" s="48">
        <f>'(B) Modified Lid and Levy Base '!G219-'(A) Current Law'!G219</f>
        <v>-699.95257314589435</v>
      </c>
      <c r="F219" s="23"/>
      <c r="G219" s="23"/>
      <c r="H219" s="49">
        <f>'(B) Modified Lid and Levy Base '!I219-'(A) Current Law'!I219</f>
        <v>2.6440000000000019E-2</v>
      </c>
      <c r="I219" s="23"/>
    </row>
    <row r="220" spans="1:9">
      <c r="A220" s="29" t="s">
        <v>446</v>
      </c>
      <c r="B220" s="30" t="s">
        <v>447</v>
      </c>
      <c r="C220" s="23"/>
      <c r="D220" s="48">
        <f>'(B) Modified Lid and Levy Base '!F220-'(A) Current Law'!F220</f>
        <v>-2033610.0399999991</v>
      </c>
      <c r="E220" s="48">
        <f>'(B) Modified Lid and Levy Base '!G220-'(A) Current Law'!G220</f>
        <v>-661.53452089730854</v>
      </c>
      <c r="F220" s="23"/>
      <c r="G220" s="23"/>
      <c r="H220" s="49">
        <f>'(B) Modified Lid and Levy Base '!I220-'(A) Current Law'!I220</f>
        <v>2.6440000000000019E-2</v>
      </c>
      <c r="I220" s="23"/>
    </row>
    <row r="221" spans="1:9">
      <c r="A221" s="29" t="s">
        <v>448</v>
      </c>
      <c r="B221" s="30" t="s">
        <v>449</v>
      </c>
      <c r="C221" s="23"/>
      <c r="D221" s="48">
        <f>'(B) Modified Lid and Levy Base '!F221-'(A) Current Law'!F221</f>
        <v>-1365646.5</v>
      </c>
      <c r="E221" s="48">
        <f>'(B) Modified Lid and Levy Base '!G221-'(A) Current Law'!G221</f>
        <v>-677.69311313357866</v>
      </c>
      <c r="F221" s="23"/>
      <c r="G221" s="23"/>
      <c r="H221" s="49">
        <f>'(B) Modified Lid and Levy Base '!I221-'(A) Current Law'!I221</f>
        <v>2.6440000000000019E-2</v>
      </c>
      <c r="I221" s="23"/>
    </row>
    <row r="222" spans="1:9">
      <c r="A222" s="29" t="s">
        <v>450</v>
      </c>
      <c r="B222" s="30" t="s">
        <v>451</v>
      </c>
      <c r="C222" s="23"/>
      <c r="D222" s="48">
        <f>'(B) Modified Lid and Levy Base '!F222-'(A) Current Law'!F222</f>
        <v>-27821.099999999977</v>
      </c>
      <c r="E222" s="48">
        <f>'(B) Modified Lid and Levy Base '!G222-'(A) Current Law'!G222</f>
        <v>-815.15089364195774</v>
      </c>
      <c r="F222" s="23"/>
      <c r="G222" s="23"/>
      <c r="H222" s="49">
        <f>'(B) Modified Lid and Levy Base '!I222-'(A) Current Law'!I222</f>
        <v>2.6440000000000019E-2</v>
      </c>
      <c r="I222" s="23"/>
    </row>
    <row r="223" spans="1:9">
      <c r="A223" s="29" t="s">
        <v>452</v>
      </c>
      <c r="B223" s="30" t="s">
        <v>453</v>
      </c>
      <c r="C223" s="23"/>
      <c r="D223" s="48">
        <f>'(B) Modified Lid and Levy Base '!F223-'(A) Current Law'!F223</f>
        <v>-180225.50999999978</v>
      </c>
      <c r="E223" s="48">
        <f>'(B) Modified Lid and Levy Base '!G223-'(A) Current Law'!G223</f>
        <v>-861.37508961429921</v>
      </c>
      <c r="F223" s="23"/>
      <c r="G223" s="23"/>
      <c r="H223" s="49">
        <f>'(B) Modified Lid and Levy Base '!I223-'(A) Current Law'!I223</f>
        <v>2.6440000000000019E-2</v>
      </c>
      <c r="I223" s="23"/>
    </row>
    <row r="224" spans="1:9">
      <c r="A224" s="29" t="s">
        <v>454</v>
      </c>
      <c r="B224" s="30" t="s">
        <v>455</v>
      </c>
      <c r="C224" s="23"/>
      <c r="D224" s="48">
        <f>'(B) Modified Lid and Levy Base '!F224-'(A) Current Law'!F224</f>
        <v>-981731.80000000075</v>
      </c>
      <c r="E224" s="48">
        <f>'(B) Modified Lid and Levy Base '!G224-'(A) Current Law'!G224</f>
        <v>-701.79843875100232</v>
      </c>
      <c r="F224" s="23"/>
      <c r="G224" s="23"/>
      <c r="H224" s="49">
        <f>'(B) Modified Lid and Levy Base '!I224-'(A) Current Law'!I224</f>
        <v>2.6440000000000019E-2</v>
      </c>
      <c r="I224" s="23"/>
    </row>
    <row r="225" spans="1:9">
      <c r="A225" s="29" t="s">
        <v>456</v>
      </c>
      <c r="B225" s="30" t="s">
        <v>457</v>
      </c>
      <c r="C225" s="23"/>
      <c r="D225" s="48">
        <f>'(B) Modified Lid and Levy Base '!F225-'(A) Current Law'!F225</f>
        <v>-586362.06000000052</v>
      </c>
      <c r="E225" s="48">
        <f>'(B) Modified Lid and Levy Base '!G225-'(A) Current Law'!G225</f>
        <v>-684.98640218686523</v>
      </c>
      <c r="F225" s="23"/>
      <c r="G225" s="23"/>
      <c r="H225" s="49">
        <f>'(B) Modified Lid and Levy Base '!I225-'(A) Current Law'!I225</f>
        <v>2.6440000000000019E-2</v>
      </c>
      <c r="I225" s="23"/>
    </row>
    <row r="226" spans="1:9">
      <c r="A226" s="29" t="s">
        <v>458</v>
      </c>
      <c r="B226" s="30" t="s">
        <v>459</v>
      </c>
      <c r="C226" s="23"/>
      <c r="D226" s="48">
        <f>'(B) Modified Lid and Levy Base '!F226-'(A) Current Law'!F226</f>
        <v>-41940.300000000047</v>
      </c>
      <c r="E226" s="48">
        <f>'(B) Modified Lid and Levy Base '!G226-'(A) Current Law'!G226</f>
        <v>-418.98401598401597</v>
      </c>
      <c r="F226" s="23"/>
      <c r="G226" s="23"/>
      <c r="H226" s="49">
        <f>'(B) Modified Lid and Levy Base '!I226-'(A) Current Law'!I226</f>
        <v>2.6440000000000019E-2</v>
      </c>
      <c r="I226" s="23"/>
    </row>
    <row r="227" spans="1:9">
      <c r="A227" s="29" t="s">
        <v>460</v>
      </c>
      <c r="B227" s="30" t="s">
        <v>461</v>
      </c>
      <c r="C227" s="23"/>
      <c r="D227" s="48">
        <f>'(B) Modified Lid and Levy Base '!F227-'(A) Current Law'!F227</f>
        <v>-30194902.459999979</v>
      </c>
      <c r="E227" s="48">
        <f>'(B) Modified Lid and Levy Base '!G227-'(A) Current Law'!G227</f>
        <v>-694.65660134105019</v>
      </c>
      <c r="F227" s="23"/>
      <c r="G227" s="23"/>
      <c r="H227" s="49">
        <f>'(B) Modified Lid and Levy Base '!I227-'(A) Current Law'!I227</f>
        <v>2.6440000000000019E-2</v>
      </c>
      <c r="I227" s="23"/>
    </row>
    <row r="228" spans="1:9">
      <c r="A228" s="29" t="s">
        <v>462</v>
      </c>
      <c r="B228" s="30" t="s">
        <v>463</v>
      </c>
      <c r="C228" s="23"/>
      <c r="D228" s="48">
        <f>'(B) Modified Lid and Levy Base '!F228-'(A) Current Law'!F228</f>
        <v>-2785028.41</v>
      </c>
      <c r="E228" s="48">
        <f>'(B) Modified Lid and Levy Base '!G228-'(A) Current Law'!G228</f>
        <v>-685.2485839980709</v>
      </c>
      <c r="F228" s="23"/>
      <c r="G228" s="23"/>
      <c r="H228" s="49">
        <f>'(B) Modified Lid and Levy Base '!I228-'(A) Current Law'!I228</f>
        <v>2.6440000000000019E-2</v>
      </c>
      <c r="I228" s="23"/>
    </row>
    <row r="229" spans="1:9">
      <c r="A229" s="29" t="s">
        <v>464</v>
      </c>
      <c r="B229" s="30" t="s">
        <v>465</v>
      </c>
      <c r="C229" s="23"/>
      <c r="D229" s="48">
        <f>'(B) Modified Lid and Levy Base '!F229-'(A) Current Law'!F229</f>
        <v>-2217621.4000000022</v>
      </c>
      <c r="E229" s="48">
        <f>'(B) Modified Lid and Levy Base '!G229-'(A) Current Law'!G229</f>
        <v>-671.0365320430783</v>
      </c>
      <c r="F229" s="23"/>
      <c r="G229" s="23"/>
      <c r="H229" s="49">
        <f>'(B) Modified Lid and Levy Base '!I229-'(A) Current Law'!I229</f>
        <v>2.6440000000000019E-2</v>
      </c>
      <c r="I229" s="23"/>
    </row>
    <row r="230" spans="1:9">
      <c r="A230" s="29" t="s">
        <v>466</v>
      </c>
      <c r="B230" s="30" t="s">
        <v>467</v>
      </c>
      <c r="C230" s="23"/>
      <c r="D230" s="48">
        <f>'(B) Modified Lid and Levy Base '!F230-'(A) Current Law'!F230</f>
        <v>-223967.56999999983</v>
      </c>
      <c r="E230" s="48">
        <f>'(B) Modified Lid and Levy Base '!G230-'(A) Current Law'!G230</f>
        <v>-846.15047791756297</v>
      </c>
      <c r="F230" s="23"/>
      <c r="G230" s="23"/>
      <c r="H230" s="49">
        <f>'(B) Modified Lid and Levy Base '!I230-'(A) Current Law'!I230</f>
        <v>2.6439999999999964E-2</v>
      </c>
      <c r="I230" s="23"/>
    </row>
    <row r="231" spans="1:9">
      <c r="A231" s="29" t="s">
        <v>468</v>
      </c>
      <c r="B231" s="30" t="s">
        <v>469</v>
      </c>
      <c r="C231" s="23"/>
      <c r="D231" s="48">
        <f>'(B) Modified Lid and Levy Base '!F231-'(A) Current Law'!F231</f>
        <v>-1894807.4800000004</v>
      </c>
      <c r="E231" s="48">
        <f>'(B) Modified Lid and Levy Base '!G231-'(A) Current Law'!G231</f>
        <v>-670.07602510830202</v>
      </c>
      <c r="F231" s="23"/>
      <c r="G231" s="23"/>
      <c r="H231" s="49">
        <f>'(B) Modified Lid and Levy Base '!I231-'(A) Current Law'!I231</f>
        <v>2.6440000000000019E-2</v>
      </c>
      <c r="I231" s="23"/>
    </row>
    <row r="232" spans="1:9">
      <c r="A232" s="29" t="s">
        <v>470</v>
      </c>
      <c r="B232" s="30" t="s">
        <v>471</v>
      </c>
      <c r="C232" s="23"/>
      <c r="D232" s="48">
        <f>'(B) Modified Lid and Levy Base '!F232-'(A) Current Law'!F232</f>
        <v>-21485.47000000003</v>
      </c>
      <c r="E232" s="48">
        <f>'(B) Modified Lid and Levy Base '!G232-'(A) Current Law'!G232</f>
        <v>-1341.1654182272177</v>
      </c>
      <c r="F232" s="23"/>
      <c r="G232" s="23"/>
      <c r="H232" s="49">
        <f>'(B) Modified Lid and Levy Base '!I232-'(A) Current Law'!I232</f>
        <v>2.6439999999999964E-2</v>
      </c>
      <c r="I232" s="23"/>
    </row>
    <row r="233" spans="1:9">
      <c r="A233" s="29" t="s">
        <v>472</v>
      </c>
      <c r="B233" s="30" t="s">
        <v>473</v>
      </c>
      <c r="C233" s="23"/>
      <c r="D233" s="48">
        <f>'(B) Modified Lid and Levy Base '!F233-'(A) Current Law'!F233</f>
        <v>-2774734.1399999969</v>
      </c>
      <c r="E233" s="48">
        <f>'(B) Modified Lid and Levy Base '!G233-'(A) Current Law'!G233</f>
        <v>-819.85514209229223</v>
      </c>
      <c r="F233" s="23"/>
      <c r="G233" s="23"/>
      <c r="H233" s="49">
        <f>'(B) Modified Lid and Levy Base '!I233-'(A) Current Law'!I233</f>
        <v>2.6440000000000019E-2</v>
      </c>
      <c r="I233" s="23"/>
    </row>
    <row r="234" spans="1:9">
      <c r="A234" s="29" t="s">
        <v>474</v>
      </c>
      <c r="B234" s="30" t="s">
        <v>475</v>
      </c>
      <c r="C234" s="23"/>
      <c r="D234" s="48">
        <f>'(B) Modified Lid and Levy Base '!F234-'(A) Current Law'!F234</f>
        <v>-5825262.2699999958</v>
      </c>
      <c r="E234" s="48">
        <f>'(B) Modified Lid and Levy Base '!G234-'(A) Current Law'!G234</f>
        <v>-675.40603930744055</v>
      </c>
      <c r="F234" s="23"/>
      <c r="G234" s="23"/>
      <c r="H234" s="49">
        <f>'(B) Modified Lid and Levy Base '!I234-'(A) Current Law'!I234</f>
        <v>2.6440000000000019E-2</v>
      </c>
      <c r="I234" s="23"/>
    </row>
    <row r="235" spans="1:9">
      <c r="A235" s="29" t="s">
        <v>476</v>
      </c>
      <c r="B235" s="30" t="s">
        <v>477</v>
      </c>
      <c r="C235" s="23"/>
      <c r="D235" s="48">
        <f>'(B) Modified Lid and Levy Base '!F235-'(A) Current Law'!F235</f>
        <v>-47536.630000000005</v>
      </c>
      <c r="E235" s="48">
        <f>'(B) Modified Lid and Levy Base '!G235-'(A) Current Law'!G235</f>
        <v>-652.16943339278441</v>
      </c>
      <c r="F235" s="23"/>
      <c r="G235" s="23"/>
      <c r="H235" s="49">
        <f>'(B) Modified Lid and Levy Base '!I235-'(A) Current Law'!I235</f>
        <v>2.6440000000000019E-2</v>
      </c>
      <c r="I235" s="23"/>
    </row>
    <row r="236" spans="1:9">
      <c r="A236" s="29" t="s">
        <v>478</v>
      </c>
      <c r="B236" s="30" t="s">
        <v>479</v>
      </c>
      <c r="C236" s="23"/>
      <c r="D236" s="48">
        <f>'(B) Modified Lid and Levy Base '!F236-'(A) Current Law'!F236</f>
        <v>-94447.699999999953</v>
      </c>
      <c r="E236" s="48">
        <f>'(B) Modified Lid and Levy Base '!G236-'(A) Current Law'!G236</f>
        <v>-1814.2086054552456</v>
      </c>
      <c r="F236" s="23"/>
      <c r="G236" s="23"/>
      <c r="H236" s="49">
        <f>'(B) Modified Lid and Levy Base '!I236-'(A) Current Law'!I236</f>
        <v>2.6440000000000019E-2</v>
      </c>
      <c r="I236" s="23"/>
    </row>
    <row r="237" spans="1:9">
      <c r="A237" s="29" t="s">
        <v>480</v>
      </c>
      <c r="B237" s="30" t="s">
        <v>481</v>
      </c>
      <c r="C237" s="23"/>
      <c r="D237" s="48">
        <f>'(B) Modified Lid and Levy Base '!F237-'(A) Current Law'!F237</f>
        <v>-6432284.6200000048</v>
      </c>
      <c r="E237" s="48">
        <f>'(B) Modified Lid and Levy Base '!G237-'(A) Current Law'!G237</f>
        <v>-672.89857904587006</v>
      </c>
      <c r="F237" s="23"/>
      <c r="G237" s="23"/>
      <c r="H237" s="49">
        <f>'(B) Modified Lid and Levy Base '!I237-'(A) Current Law'!I237</f>
        <v>2.6440000000000019E-2</v>
      </c>
      <c r="I237" s="23"/>
    </row>
    <row r="238" spans="1:9" ht="31.2">
      <c r="A238" s="29" t="s">
        <v>482</v>
      </c>
      <c r="B238" s="30" t="s">
        <v>483</v>
      </c>
      <c r="C238" s="23"/>
      <c r="D238" s="48">
        <f>'(B) Modified Lid and Levy Base '!F238-'(A) Current Law'!F238</f>
        <v>-3766958.8299999982</v>
      </c>
      <c r="E238" s="48">
        <f>'(B) Modified Lid and Levy Base '!G238-'(A) Current Law'!G238</f>
        <v>-658.13581996198172</v>
      </c>
      <c r="F238" s="23"/>
      <c r="G238" s="23"/>
      <c r="H238" s="49">
        <f>'(B) Modified Lid and Levy Base '!I238-'(A) Current Law'!I238</f>
        <v>2.6440000000000019E-2</v>
      </c>
      <c r="I238" s="23"/>
    </row>
    <row r="239" spans="1:9">
      <c r="A239" s="29" t="s">
        <v>484</v>
      </c>
      <c r="B239" s="30" t="s">
        <v>485</v>
      </c>
      <c r="C239" s="23"/>
      <c r="D239" s="48">
        <f>'(B) Modified Lid and Levy Base '!F239-'(A) Current Law'!F239</f>
        <v>-329826.87999999989</v>
      </c>
      <c r="E239" s="48">
        <f>'(B) Modified Lid and Levy Base '!G239-'(A) Current Law'!G239</f>
        <v>-730.65922332247828</v>
      </c>
      <c r="F239" s="23"/>
      <c r="G239" s="23"/>
      <c r="H239" s="49">
        <f>'(B) Modified Lid and Levy Base '!I239-'(A) Current Law'!I239</f>
        <v>2.6440000000000019E-2</v>
      </c>
      <c r="I239" s="23"/>
    </row>
    <row r="240" spans="1:9">
      <c r="A240" s="29" t="s">
        <v>486</v>
      </c>
      <c r="B240" s="30" t="s">
        <v>487</v>
      </c>
      <c r="C240" s="23"/>
      <c r="D240" s="48">
        <f>'(B) Modified Lid and Levy Base '!F240-'(A) Current Law'!F240</f>
        <v>-378816.12000000011</v>
      </c>
      <c r="E240" s="48">
        <f>'(B) Modified Lid and Levy Base '!G240-'(A) Current Law'!G240</f>
        <v>-757.45045189154553</v>
      </c>
      <c r="F240" s="23"/>
      <c r="G240" s="23"/>
      <c r="H240" s="49">
        <f>'(B) Modified Lid and Levy Base '!I240-'(A) Current Law'!I240</f>
        <v>2.6440000000000019E-2</v>
      </c>
      <c r="I240" s="23"/>
    </row>
    <row r="241" spans="1:9">
      <c r="A241" s="29" t="s">
        <v>488</v>
      </c>
      <c r="B241" s="30" t="s">
        <v>489</v>
      </c>
      <c r="C241" s="23"/>
      <c r="D241" s="48">
        <f>'(B) Modified Lid and Levy Base '!F241-'(A) Current Law'!F241</f>
        <v>-6633701.3599999994</v>
      </c>
      <c r="E241" s="48">
        <f>'(B) Modified Lid and Levy Base '!G241-'(A) Current Law'!G241</f>
        <v>-675.62805581668181</v>
      </c>
      <c r="F241" s="23"/>
      <c r="G241" s="23"/>
      <c r="H241" s="49">
        <f>'(B) Modified Lid and Levy Base '!I241-'(A) Current Law'!I241</f>
        <v>2.6440000000000019E-2</v>
      </c>
      <c r="I241" s="23"/>
    </row>
    <row r="242" spans="1:9">
      <c r="A242" s="29" t="s">
        <v>490</v>
      </c>
      <c r="B242" s="30" t="s">
        <v>491</v>
      </c>
      <c r="C242" s="23"/>
      <c r="D242" s="48">
        <f>'(B) Modified Lid and Levy Base '!F242-'(A) Current Law'!F242</f>
        <v>-1138132.42</v>
      </c>
      <c r="E242" s="48">
        <f>'(B) Modified Lid and Levy Base '!G242-'(A) Current Law'!G242</f>
        <v>-690.97071912090632</v>
      </c>
      <c r="F242" s="23"/>
      <c r="G242" s="23"/>
      <c r="H242" s="49">
        <f>'(B) Modified Lid and Levy Base '!I242-'(A) Current Law'!I242</f>
        <v>2.6440000000000019E-2</v>
      </c>
      <c r="I242" s="23"/>
    </row>
    <row r="243" spans="1:9">
      <c r="A243" s="29" t="s">
        <v>492</v>
      </c>
      <c r="B243" s="30" t="s">
        <v>493</v>
      </c>
      <c r="C243" s="23"/>
      <c r="D243" s="48">
        <f>'(B) Modified Lid and Levy Base '!F243-'(A) Current Law'!F243</f>
        <v>-144818.07000000007</v>
      </c>
      <c r="E243" s="48">
        <f>'(B) Modified Lid and Levy Base '!G243-'(A) Current Law'!G243</f>
        <v>-412.38736224620607</v>
      </c>
      <c r="F243" s="23"/>
      <c r="G243" s="23"/>
      <c r="H243" s="49">
        <f>'(B) Modified Lid and Levy Base '!I243-'(A) Current Law'!I243</f>
        <v>2.6440000000000019E-2</v>
      </c>
      <c r="I243" s="23"/>
    </row>
    <row r="244" spans="1:9">
      <c r="A244" s="29" t="s">
        <v>494</v>
      </c>
      <c r="B244" s="30" t="s">
        <v>495</v>
      </c>
      <c r="C244" s="23"/>
      <c r="D244" s="48">
        <f>'(B) Modified Lid and Levy Base '!F244-'(A) Current Law'!F244</f>
        <v>-19450353.280000001</v>
      </c>
      <c r="E244" s="48">
        <f>'(B) Modified Lid and Levy Base '!G244-'(A) Current Law'!G244</f>
        <v>-698.05901057585106</v>
      </c>
      <c r="F244" s="23"/>
      <c r="G244" s="23"/>
      <c r="H244" s="49">
        <f>'(B) Modified Lid and Levy Base '!I244-'(A) Current Law'!I244</f>
        <v>2.6440000000000019E-2</v>
      </c>
      <c r="I244" s="23"/>
    </row>
    <row r="245" spans="1:9">
      <c r="A245" s="29" t="s">
        <v>496</v>
      </c>
      <c r="B245" s="30" t="s">
        <v>497</v>
      </c>
      <c r="C245" s="23"/>
      <c r="D245" s="48">
        <f>'(B) Modified Lid and Levy Base '!F245-'(A) Current Law'!F245</f>
        <v>-101579.30000000005</v>
      </c>
      <c r="E245" s="48">
        <f>'(B) Modified Lid and Levy Base '!G245-'(A) Current Law'!G245</f>
        <v>-1372.1369714980428</v>
      </c>
      <c r="F245" s="23"/>
      <c r="G245" s="23"/>
      <c r="H245" s="49">
        <f>'(B) Modified Lid and Levy Base '!I245-'(A) Current Law'!I245</f>
        <v>2.6440000000000019E-2</v>
      </c>
      <c r="I245" s="23"/>
    </row>
    <row r="246" spans="1:9">
      <c r="A246" s="29" t="s">
        <v>498</v>
      </c>
      <c r="B246" s="30" t="s">
        <v>499</v>
      </c>
      <c r="C246" s="23"/>
      <c r="D246" s="48">
        <f>'(B) Modified Lid and Levy Base '!F246-'(A) Current Law'!F246</f>
        <v>-159341.10999999987</v>
      </c>
      <c r="E246" s="48">
        <f>'(B) Modified Lid and Levy Base '!G246-'(A) Current Law'!G246</f>
        <v>-937.96273840357935</v>
      </c>
      <c r="F246" s="23"/>
      <c r="G246" s="23"/>
      <c r="H246" s="49">
        <f>'(B) Modified Lid and Levy Base '!I246-'(A) Current Law'!I246</f>
        <v>2.6440000000000019E-2</v>
      </c>
      <c r="I246" s="23"/>
    </row>
    <row r="247" spans="1:9" ht="31.2">
      <c r="A247" s="29" t="s">
        <v>500</v>
      </c>
      <c r="B247" s="30" t="s">
        <v>501</v>
      </c>
      <c r="C247" s="23"/>
      <c r="D247" s="48">
        <f>'(B) Modified Lid and Levy Base '!F247-'(A) Current Law'!F247</f>
        <v>-3367015.0399999991</v>
      </c>
      <c r="E247" s="48">
        <f>'(B) Modified Lid and Levy Base '!G247-'(A) Current Law'!G247</f>
        <v>-681.47852856347708</v>
      </c>
      <c r="F247" s="23"/>
      <c r="G247" s="23"/>
      <c r="H247" s="49">
        <f>'(B) Modified Lid and Levy Base '!I247-'(A) Current Law'!I247</f>
        <v>2.6440000000000019E-2</v>
      </c>
      <c r="I247" s="23"/>
    </row>
    <row r="248" spans="1:9">
      <c r="A248" s="29" t="s">
        <v>502</v>
      </c>
      <c r="B248" s="30" t="s">
        <v>503</v>
      </c>
      <c r="C248" s="23"/>
      <c r="D248" s="48">
        <f>'(B) Modified Lid and Levy Base '!F248-'(A) Current Law'!F248</f>
        <v>-15788.510000000009</v>
      </c>
      <c r="E248" s="48">
        <f>'(B) Modified Lid and Levy Base '!G248-'(A) Current Law'!G248</f>
        <v>-1216.3721109399085</v>
      </c>
      <c r="F248" s="23"/>
      <c r="G248" s="23"/>
      <c r="H248" s="49">
        <f>'(B) Modified Lid and Levy Base '!I248-'(A) Current Law'!I248</f>
        <v>2.6440000000000019E-2</v>
      </c>
      <c r="I248" s="23"/>
    </row>
    <row r="249" spans="1:9">
      <c r="A249" s="29" t="s">
        <v>504</v>
      </c>
      <c r="B249" s="30" t="s">
        <v>505</v>
      </c>
      <c r="C249" s="23"/>
      <c r="D249" s="48">
        <f>'(B) Modified Lid and Levy Base '!F249-'(A) Current Law'!F249</f>
        <v>-32259.500000000058</v>
      </c>
      <c r="E249" s="48">
        <f>'(B) Modified Lid and Levy Base '!G249-'(A) Current Law'!G249</f>
        <v>-1140.3145987981661</v>
      </c>
      <c r="F249" s="23"/>
      <c r="G249" s="23"/>
      <c r="H249" s="49">
        <f>'(B) Modified Lid and Levy Base '!I249-'(A) Current Law'!I249</f>
        <v>2.6440000000000019E-2</v>
      </c>
      <c r="I249" s="23"/>
    </row>
    <row r="250" spans="1:9">
      <c r="A250" s="29" t="s">
        <v>506</v>
      </c>
      <c r="B250" s="30" t="s">
        <v>507</v>
      </c>
      <c r="C250" s="23"/>
      <c r="D250" s="48">
        <f>'(B) Modified Lid and Levy Base '!F250-'(A) Current Law'!F250</f>
        <v>-28057.669999999984</v>
      </c>
      <c r="E250" s="48">
        <f>'(B) Modified Lid and Levy Base '!G250-'(A) Current Law'!G250</f>
        <v>-1343.7581417624497</v>
      </c>
      <c r="F250" s="23"/>
      <c r="G250" s="23"/>
      <c r="H250" s="49">
        <f>'(B) Modified Lid and Levy Base '!I250-'(A) Current Law'!I250</f>
        <v>2.6440000000000019E-2</v>
      </c>
      <c r="I250" s="23"/>
    </row>
    <row r="251" spans="1:9">
      <c r="A251" s="29" t="s">
        <v>508</v>
      </c>
      <c r="B251" s="30" t="s">
        <v>509</v>
      </c>
      <c r="C251" s="23"/>
      <c r="D251" s="48">
        <f>'(B) Modified Lid and Levy Base '!F251-'(A) Current Law'!F251</f>
        <v>-3286993.1300000027</v>
      </c>
      <c r="E251" s="48">
        <f>'(B) Modified Lid and Levy Base '!G251-'(A) Current Law'!G251</f>
        <v>-644.31516231405112</v>
      </c>
      <c r="F251" s="23"/>
      <c r="G251" s="23"/>
      <c r="H251" s="49">
        <f>'(B) Modified Lid and Levy Base '!I251-'(A) Current Law'!I251</f>
        <v>2.6440000000000019E-2</v>
      </c>
      <c r="I251" s="23"/>
    </row>
    <row r="252" spans="1:9">
      <c r="A252" s="29" t="s">
        <v>510</v>
      </c>
      <c r="B252" s="30" t="s">
        <v>511</v>
      </c>
      <c r="C252" s="23"/>
      <c r="D252" s="48">
        <f>'(B) Modified Lid and Levy Base '!F252-'(A) Current Law'!F252</f>
        <v>-36189.919999999984</v>
      </c>
      <c r="E252" s="48">
        <f>'(B) Modified Lid and Levy Base '!G252-'(A) Current Law'!G252</f>
        <v>-723.79839999999967</v>
      </c>
      <c r="F252" s="23"/>
      <c r="G252" s="23"/>
      <c r="H252" s="49">
        <f>'(B) Modified Lid and Levy Base '!I252-'(A) Current Law'!I252</f>
        <v>2.6439999999999964E-2</v>
      </c>
      <c r="I252" s="23"/>
    </row>
    <row r="253" spans="1:9" ht="31.2">
      <c r="A253" s="29" t="s">
        <v>512</v>
      </c>
      <c r="B253" s="30" t="s">
        <v>513</v>
      </c>
      <c r="C253" s="23"/>
      <c r="D253" s="48">
        <f>'(B) Modified Lid and Levy Base '!F253-'(A) Current Law'!F253</f>
        <v>-867028.90000000037</v>
      </c>
      <c r="E253" s="48">
        <f>'(B) Modified Lid and Levy Base '!G253-'(A) Current Law'!G253</f>
        <v>-693.17394328475166</v>
      </c>
      <c r="F253" s="23"/>
      <c r="G253" s="23"/>
      <c r="H253" s="49">
        <f>'(B) Modified Lid and Levy Base '!I253-'(A) Current Law'!I253</f>
        <v>2.6440000000000019E-2</v>
      </c>
      <c r="I253" s="23"/>
    </row>
    <row r="254" spans="1:9">
      <c r="A254" s="29" t="s">
        <v>514</v>
      </c>
      <c r="B254" s="30" t="s">
        <v>515</v>
      </c>
      <c r="C254" s="23"/>
      <c r="D254" s="48">
        <f>'(B) Modified Lid and Levy Base '!F254-'(A) Current Law'!F254</f>
        <v>-1419752.9299999997</v>
      </c>
      <c r="E254" s="48">
        <f>'(B) Modified Lid and Levy Base '!G254-'(A) Current Law'!G254</f>
        <v>-670.56778164024854</v>
      </c>
      <c r="F254" s="23"/>
      <c r="G254" s="23"/>
      <c r="H254" s="49">
        <f>'(B) Modified Lid and Levy Base '!I254-'(A) Current Law'!I254</f>
        <v>2.6440000000000019E-2</v>
      </c>
      <c r="I254" s="23"/>
    </row>
    <row r="255" spans="1:9">
      <c r="A255" s="29" t="s">
        <v>516</v>
      </c>
      <c r="B255" s="30" t="s">
        <v>517</v>
      </c>
      <c r="C255" s="23"/>
      <c r="D255" s="48">
        <f>'(B) Modified Lid and Levy Base '!F255-'(A) Current Law'!F255</f>
        <v>-66400.030000000028</v>
      </c>
      <c r="E255" s="48">
        <f>'(B) Modified Lid and Levy Base '!G255-'(A) Current Law'!G255</f>
        <v>-443.67252438861487</v>
      </c>
      <c r="F255" s="23"/>
      <c r="G255" s="23"/>
      <c r="H255" s="49">
        <f>'(B) Modified Lid and Levy Base '!I255-'(A) Current Law'!I255</f>
        <v>2.6440000000000019E-2</v>
      </c>
      <c r="I255" s="23"/>
    </row>
    <row r="256" spans="1:9">
      <c r="A256" s="29" t="s">
        <v>518</v>
      </c>
      <c r="B256" s="30" t="s">
        <v>519</v>
      </c>
      <c r="C256" s="23"/>
      <c r="D256" s="48">
        <f>'(B) Modified Lid and Levy Base '!F256-'(A) Current Law'!F256</f>
        <v>-5256858.049999997</v>
      </c>
      <c r="E256" s="48">
        <f>'(B) Modified Lid and Levy Base '!G256-'(A) Current Law'!G256</f>
        <v>-670.40815402587305</v>
      </c>
      <c r="F256" s="23"/>
      <c r="G256" s="23"/>
      <c r="H256" s="49">
        <f>'(B) Modified Lid and Levy Base '!I256-'(A) Current Law'!I256</f>
        <v>2.6439999999999964E-2</v>
      </c>
      <c r="I256" s="23"/>
    </row>
    <row r="257" spans="1:9">
      <c r="A257" s="29" t="s">
        <v>520</v>
      </c>
      <c r="B257" s="30" t="s">
        <v>521</v>
      </c>
      <c r="C257" s="23"/>
      <c r="D257" s="48">
        <f>'(B) Modified Lid and Levy Base '!F257-'(A) Current Law'!F257</f>
        <v>-3910642.8800000027</v>
      </c>
      <c r="E257" s="48">
        <f>'(B) Modified Lid and Levy Base '!G257-'(A) Current Law'!G257</f>
        <v>-689.27861137598848</v>
      </c>
      <c r="F257" s="23"/>
      <c r="G257" s="23"/>
      <c r="H257" s="49">
        <f>'(B) Modified Lid and Levy Base '!I257-'(A) Current Law'!I257</f>
        <v>2.6440000000000019E-2</v>
      </c>
      <c r="I257" s="23"/>
    </row>
    <row r="258" spans="1:9">
      <c r="A258" s="29" t="s">
        <v>522</v>
      </c>
      <c r="B258" s="30" t="s">
        <v>523</v>
      </c>
      <c r="C258" s="23"/>
      <c r="D258" s="48">
        <f>'(B) Modified Lid and Levy Base '!F258-'(A) Current Law'!F258</f>
        <v>-18707142.599999994</v>
      </c>
      <c r="E258" s="48">
        <f>'(B) Modified Lid and Levy Base '!G258-'(A) Current Law'!G258</f>
        <v>-687.0944467604113</v>
      </c>
      <c r="F258" s="23"/>
      <c r="G258" s="23"/>
      <c r="H258" s="49">
        <f>'(B) Modified Lid and Levy Base '!I258-'(A) Current Law'!I258</f>
        <v>2.6440000000000019E-2</v>
      </c>
      <c r="I258" s="23"/>
    </row>
    <row r="259" spans="1:9">
      <c r="A259" s="29" t="s">
        <v>524</v>
      </c>
      <c r="B259" s="30" t="s">
        <v>525</v>
      </c>
      <c r="C259" s="23"/>
      <c r="D259" s="48">
        <f>'(B) Modified Lid and Levy Base '!F259-'(A) Current Law'!F259</f>
        <v>-151826.89000000013</v>
      </c>
      <c r="E259" s="48">
        <f>'(B) Modified Lid and Levy Base '!G259-'(A) Current Law'!G259</f>
        <v>-833.98456468003315</v>
      </c>
      <c r="F259" s="23"/>
      <c r="G259" s="23"/>
      <c r="H259" s="49">
        <f>'(B) Modified Lid and Levy Base '!I259-'(A) Current Law'!I259</f>
        <v>2.6440000000000019E-2</v>
      </c>
      <c r="I259" s="23"/>
    </row>
    <row r="260" spans="1:9">
      <c r="A260" s="29" t="s">
        <v>526</v>
      </c>
      <c r="B260" s="30" t="s">
        <v>527</v>
      </c>
      <c r="C260" s="23"/>
      <c r="D260" s="48">
        <f>'(B) Modified Lid and Levy Base '!F260-'(A) Current Law'!F260</f>
        <v>-4757785.6000000015</v>
      </c>
      <c r="E260" s="48">
        <f>'(B) Modified Lid and Levy Base '!G260-'(A) Current Law'!G260</f>
        <v>-669.90024259985967</v>
      </c>
      <c r="F260" s="23"/>
      <c r="G260" s="23"/>
      <c r="H260" s="49">
        <f>'(B) Modified Lid and Levy Base '!I260-'(A) Current Law'!I260</f>
        <v>2.6440000000000019E-2</v>
      </c>
      <c r="I260" s="23"/>
    </row>
    <row r="261" spans="1:9">
      <c r="A261" s="29" t="s">
        <v>528</v>
      </c>
      <c r="B261" s="30" t="s">
        <v>529</v>
      </c>
      <c r="C261" s="23"/>
      <c r="D261" s="48">
        <f>'(B) Modified Lid and Levy Base '!F261-'(A) Current Law'!F261</f>
        <v>-176260.25999999978</v>
      </c>
      <c r="E261" s="48">
        <f>'(B) Modified Lid and Levy Base '!G261-'(A) Current Law'!G261</f>
        <v>-884.04182967198176</v>
      </c>
      <c r="F261" s="23"/>
      <c r="G261" s="23"/>
      <c r="H261" s="49">
        <f>'(B) Modified Lid and Levy Base '!I261-'(A) Current Law'!I261</f>
        <v>2.6440000000000019E-2</v>
      </c>
      <c r="I261" s="23"/>
    </row>
    <row r="262" spans="1:9">
      <c r="A262" s="29" t="s">
        <v>530</v>
      </c>
      <c r="B262" s="30" t="s">
        <v>531</v>
      </c>
      <c r="C262" s="23"/>
      <c r="D262" s="48">
        <f>'(B) Modified Lid and Levy Base '!F262-'(A) Current Law'!F262</f>
        <v>-828040.73000000045</v>
      </c>
      <c r="E262" s="48">
        <f>'(B) Modified Lid and Levy Base '!G262-'(A) Current Law'!G262</f>
        <v>-680.92654907281849</v>
      </c>
      <c r="F262" s="23"/>
      <c r="G262" s="23"/>
      <c r="H262" s="49">
        <f>'(B) Modified Lid and Levy Base '!I262-'(A) Current Law'!I262</f>
        <v>2.6440000000000019E-2</v>
      </c>
      <c r="I262" s="23"/>
    </row>
    <row r="263" spans="1:9">
      <c r="A263" s="29" t="s">
        <v>532</v>
      </c>
      <c r="B263" s="30" t="s">
        <v>533</v>
      </c>
      <c r="C263" s="23"/>
      <c r="D263" s="48">
        <f>'(B) Modified Lid and Levy Base '!F263-'(A) Current Law'!F263</f>
        <v>-143445.04000000004</v>
      </c>
      <c r="E263" s="48">
        <f>'(B) Modified Lid and Levy Base '!G263-'(A) Current Law'!G263</f>
        <v>-927.42639167259222</v>
      </c>
      <c r="F263" s="23"/>
      <c r="G263" s="23"/>
      <c r="H263" s="49">
        <f>'(B) Modified Lid and Levy Base '!I263-'(A) Current Law'!I263</f>
        <v>2.6440000000000019E-2</v>
      </c>
      <c r="I263" s="23"/>
    </row>
    <row r="264" spans="1:9">
      <c r="A264" s="29" t="s">
        <v>534</v>
      </c>
      <c r="B264" s="30" t="s">
        <v>535</v>
      </c>
      <c r="C264" s="23"/>
      <c r="D264" s="48">
        <f>'(B) Modified Lid and Levy Base '!F264-'(A) Current Law'!F264</f>
        <v>-589365.75999999978</v>
      </c>
      <c r="E264" s="48">
        <f>'(B) Modified Lid and Levy Base '!G264-'(A) Current Law'!G264</f>
        <v>-694.67092561379468</v>
      </c>
      <c r="F264" s="23"/>
      <c r="G264" s="23"/>
      <c r="H264" s="49">
        <f>'(B) Modified Lid and Levy Base '!I264-'(A) Current Law'!I264</f>
        <v>2.6440000000000019E-2</v>
      </c>
      <c r="I264" s="23"/>
    </row>
    <row r="265" spans="1:9">
      <c r="A265" s="29" t="s">
        <v>536</v>
      </c>
      <c r="B265" s="30" t="s">
        <v>537</v>
      </c>
      <c r="C265" s="23"/>
      <c r="D265" s="48">
        <f>'(B) Modified Lid and Levy Base '!F265-'(A) Current Law'!F265</f>
        <v>-703618.23000000045</v>
      </c>
      <c r="E265" s="48">
        <f>'(B) Modified Lid and Levy Base '!G265-'(A) Current Law'!G265</f>
        <v>-705.3746127858376</v>
      </c>
      <c r="F265" s="23"/>
      <c r="G265" s="23"/>
      <c r="H265" s="49">
        <f>'(B) Modified Lid and Levy Base '!I265-'(A) Current Law'!I265</f>
        <v>2.6440000000000019E-2</v>
      </c>
      <c r="I265" s="23"/>
    </row>
    <row r="266" spans="1:9">
      <c r="A266" s="29" t="s">
        <v>538</v>
      </c>
      <c r="B266" s="30" t="s">
        <v>539</v>
      </c>
      <c r="C266" s="23"/>
      <c r="D266" s="48">
        <f>'(B) Modified Lid and Levy Base '!F266-'(A) Current Law'!F266</f>
        <v>-2346730.0399999991</v>
      </c>
      <c r="E266" s="48">
        <f>'(B) Modified Lid and Levy Base '!G266-'(A) Current Law'!G266</f>
        <v>-686.96778461799659</v>
      </c>
      <c r="F266" s="23"/>
      <c r="G266" s="23"/>
      <c r="H266" s="49">
        <f>'(B) Modified Lid and Levy Base '!I266-'(A) Current Law'!I266</f>
        <v>2.6440000000000019E-2</v>
      </c>
      <c r="I266" s="23"/>
    </row>
    <row r="267" spans="1:9">
      <c r="A267" s="29" t="s">
        <v>540</v>
      </c>
      <c r="B267" s="30" t="s">
        <v>541</v>
      </c>
      <c r="C267" s="23"/>
      <c r="D267" s="48">
        <f>'(B) Modified Lid and Levy Base '!F267-'(A) Current Law'!F267</f>
        <v>-221081.41999999993</v>
      </c>
      <c r="E267" s="48">
        <f>'(B) Modified Lid and Levy Base '!G267-'(A) Current Law'!G267</f>
        <v>-762.11320624633663</v>
      </c>
      <c r="F267" s="23"/>
      <c r="G267" s="23"/>
      <c r="H267" s="49">
        <f>'(B) Modified Lid and Levy Base '!I267-'(A) Current Law'!I267</f>
        <v>2.6440000000000019E-2</v>
      </c>
      <c r="I267" s="23"/>
    </row>
    <row r="268" spans="1:9">
      <c r="A268" s="29" t="s">
        <v>542</v>
      </c>
      <c r="B268" s="30" t="s">
        <v>543</v>
      </c>
      <c r="C268" s="23"/>
      <c r="D268" s="48">
        <f>'(B) Modified Lid and Levy Base '!F268-'(A) Current Law'!F268</f>
        <v>-441016.58999999985</v>
      </c>
      <c r="E268" s="48">
        <f>'(B) Modified Lid and Levy Base '!G268-'(A) Current Law'!G268</f>
        <v>-729.47150867558776</v>
      </c>
      <c r="F268" s="23"/>
      <c r="G268" s="23"/>
      <c r="H268" s="49">
        <f>'(B) Modified Lid and Levy Base '!I268-'(A) Current Law'!I268</f>
        <v>2.6440000000000019E-2</v>
      </c>
      <c r="I268" s="23"/>
    </row>
    <row r="269" spans="1:9">
      <c r="A269" s="29" t="s">
        <v>544</v>
      </c>
      <c r="B269" s="30" t="s">
        <v>545</v>
      </c>
      <c r="C269" s="23"/>
      <c r="D269" s="48">
        <f>'(B) Modified Lid and Levy Base '!F269-'(A) Current Law'!F269</f>
        <v>-157129.15999999992</v>
      </c>
      <c r="E269" s="48">
        <f>'(B) Modified Lid and Levy Base '!G269-'(A) Current Law'!G269</f>
        <v>-915.56438643514593</v>
      </c>
      <c r="F269" s="23"/>
      <c r="G269" s="23"/>
      <c r="H269" s="49">
        <f>'(B) Modified Lid and Levy Base '!I269-'(A) Current Law'!I269</f>
        <v>2.6440000000000019E-2</v>
      </c>
      <c r="I269" s="23"/>
    </row>
    <row r="270" spans="1:9">
      <c r="A270" s="29" t="s">
        <v>546</v>
      </c>
      <c r="B270" s="30" t="s">
        <v>547</v>
      </c>
      <c r="C270" s="23"/>
      <c r="D270" s="48">
        <f>'(B) Modified Lid and Levy Base '!F270-'(A) Current Law'!F270</f>
        <v>-1890018.0599999987</v>
      </c>
      <c r="E270" s="48">
        <f>'(B) Modified Lid and Levy Base '!G270-'(A) Current Law'!G270</f>
        <v>-681.51491746175998</v>
      </c>
      <c r="F270" s="23"/>
      <c r="G270" s="23"/>
      <c r="H270" s="49">
        <f>'(B) Modified Lid and Levy Base '!I270-'(A) Current Law'!I270</f>
        <v>2.6439999999999964E-2</v>
      </c>
      <c r="I270" s="23"/>
    </row>
    <row r="271" spans="1:9">
      <c r="A271" s="29" t="s">
        <v>548</v>
      </c>
      <c r="B271" s="30" t="s">
        <v>549</v>
      </c>
      <c r="C271" s="23"/>
      <c r="D271" s="48">
        <f>'(B) Modified Lid and Levy Base '!F271-'(A) Current Law'!F271</f>
        <v>-4435422.950000003</v>
      </c>
      <c r="E271" s="48">
        <f>'(B) Modified Lid and Levy Base '!G271-'(A) Current Law'!G271</f>
        <v>-720.13790096978028</v>
      </c>
      <c r="F271" s="23"/>
      <c r="G271" s="23"/>
      <c r="H271" s="49">
        <f>'(B) Modified Lid and Levy Base '!I271-'(A) Current Law'!I271</f>
        <v>2.6440000000000019E-2</v>
      </c>
      <c r="I271" s="23"/>
    </row>
    <row r="272" spans="1:9">
      <c r="A272" s="29" t="s">
        <v>550</v>
      </c>
      <c r="B272" s="30" t="s">
        <v>551</v>
      </c>
      <c r="C272" s="23"/>
      <c r="D272" s="48">
        <f>'(B) Modified Lid and Levy Base '!F272-'(A) Current Law'!F272</f>
        <v>-404232.9299999997</v>
      </c>
      <c r="E272" s="48">
        <f>'(B) Modified Lid and Levy Base '!G272-'(A) Current Law'!G272</f>
        <v>-549.77481741401061</v>
      </c>
      <c r="F272" s="23"/>
      <c r="G272" s="23"/>
      <c r="H272" s="49">
        <f>'(B) Modified Lid and Levy Base '!I272-'(A) Current Law'!I272</f>
        <v>2.6440000000000019E-2</v>
      </c>
      <c r="I272" s="23"/>
    </row>
    <row r="273" spans="1:9">
      <c r="A273" s="29" t="s">
        <v>552</v>
      </c>
      <c r="B273" s="30" t="s">
        <v>553</v>
      </c>
      <c r="C273" s="23"/>
      <c r="D273" s="48">
        <f>'(B) Modified Lid and Levy Base '!F273-'(A) Current Law'!F273</f>
        <v>-3602726.5</v>
      </c>
      <c r="E273" s="48">
        <f>'(B) Modified Lid and Levy Base '!G273-'(A) Current Law'!G273</f>
        <v>-671.71685814753982</v>
      </c>
      <c r="F273" s="23"/>
      <c r="G273" s="23"/>
      <c r="H273" s="49">
        <f>'(B) Modified Lid and Levy Base '!I273-'(A) Current Law'!I273</f>
        <v>2.6439999999999964E-2</v>
      </c>
      <c r="I273" s="23"/>
    </row>
    <row r="274" spans="1:9">
      <c r="A274" s="29" t="s">
        <v>554</v>
      </c>
      <c r="B274" s="30" t="s">
        <v>555</v>
      </c>
      <c r="C274" s="23"/>
      <c r="D274" s="48">
        <f>'(B) Modified Lid and Levy Base '!F274-'(A) Current Law'!F274</f>
        <v>0</v>
      </c>
      <c r="E274" s="48" t="e">
        <f>'(B) Modified Lid and Levy Base '!G274-'(A) Current Law'!G274</f>
        <v>#DIV/0!</v>
      </c>
      <c r="F274" s="23"/>
      <c r="G274" s="23"/>
      <c r="H274" s="49">
        <f>'(B) Modified Lid and Levy Base '!I274-'(A) Current Law'!I274</f>
        <v>2.6439999999999964E-2</v>
      </c>
      <c r="I274" s="23"/>
    </row>
    <row r="275" spans="1:9">
      <c r="A275" s="29" t="s">
        <v>556</v>
      </c>
      <c r="B275" s="30" t="s">
        <v>557</v>
      </c>
      <c r="C275" s="23"/>
      <c r="D275" s="48">
        <f>'(B) Modified Lid and Levy Base '!F275-'(A) Current Law'!F275</f>
        <v>-640403.00999999978</v>
      </c>
      <c r="E275" s="48">
        <f>'(B) Modified Lid and Levy Base '!G275-'(A) Current Law'!G275</f>
        <v>-604.75854156042806</v>
      </c>
      <c r="F275" s="23"/>
      <c r="G275" s="23"/>
      <c r="H275" s="49">
        <f>'(B) Modified Lid and Levy Base '!I275-'(A) Current Law'!I275</f>
        <v>2.6440000000000019E-2</v>
      </c>
      <c r="I275" s="23"/>
    </row>
    <row r="276" spans="1:9">
      <c r="A276" s="29" t="s">
        <v>558</v>
      </c>
      <c r="B276" s="30" t="s">
        <v>559</v>
      </c>
      <c r="C276" s="23"/>
      <c r="D276" s="48">
        <f>'(B) Modified Lid and Levy Base '!F276-'(A) Current Law'!F276</f>
        <v>-14469989.210000008</v>
      </c>
      <c r="E276" s="48">
        <f>'(B) Modified Lid and Levy Base '!G276-'(A) Current Law'!G276</f>
        <v>-674.95973141527156</v>
      </c>
      <c r="F276" s="23"/>
      <c r="G276" s="23"/>
      <c r="H276" s="49">
        <f>'(B) Modified Lid and Levy Base '!I276-'(A) Current Law'!I276</f>
        <v>2.6440000000000019E-2</v>
      </c>
      <c r="I276" s="23"/>
    </row>
    <row r="277" spans="1:9">
      <c r="A277" s="29" t="s">
        <v>560</v>
      </c>
      <c r="B277" s="30" t="s">
        <v>561</v>
      </c>
      <c r="C277" s="23"/>
      <c r="D277" s="48">
        <f>'(B) Modified Lid and Levy Base '!F277-'(A) Current Law'!F277</f>
        <v>-997121.18999999948</v>
      </c>
      <c r="E277" s="48">
        <f>'(B) Modified Lid and Levy Base '!G277-'(A) Current Law'!G277</f>
        <v>-670.36962660176687</v>
      </c>
      <c r="F277" s="23"/>
      <c r="G277" s="23"/>
      <c r="H277" s="49">
        <f>'(B) Modified Lid and Levy Base '!I277-'(A) Current Law'!I277</f>
        <v>2.6440000000000019E-2</v>
      </c>
      <c r="I277" s="23"/>
    </row>
    <row r="278" spans="1:9">
      <c r="A278" s="29" t="s">
        <v>562</v>
      </c>
      <c r="B278" s="30" t="s">
        <v>563</v>
      </c>
      <c r="C278" s="23"/>
      <c r="D278" s="48">
        <f>'(B) Modified Lid and Levy Base '!F278-'(A) Current Law'!F278</f>
        <v>-335690.37999999989</v>
      </c>
      <c r="E278" s="48">
        <f>'(B) Modified Lid and Levy Base '!G278-'(A) Current Law'!G278</f>
        <v>-748.65715114074737</v>
      </c>
      <c r="F278" s="23"/>
      <c r="G278" s="23"/>
      <c r="H278" s="49">
        <f>'(B) Modified Lid and Levy Base '!I278-'(A) Current Law'!I278</f>
        <v>2.6440000000000019E-2</v>
      </c>
      <c r="I278" s="23"/>
    </row>
    <row r="279" spans="1:9">
      <c r="A279" s="29" t="s">
        <v>564</v>
      </c>
      <c r="B279" s="30" t="s">
        <v>565</v>
      </c>
      <c r="C279" s="23"/>
      <c r="D279" s="48">
        <f>'(B) Modified Lid and Levy Base '!F279-'(A) Current Law'!F279</f>
        <v>-1290364.9299999997</v>
      </c>
      <c r="E279" s="48">
        <f>'(B) Modified Lid and Levy Base '!G279-'(A) Current Law'!G279</f>
        <v>-703.90580694433083</v>
      </c>
      <c r="F279" s="23"/>
      <c r="G279" s="23"/>
      <c r="H279" s="49">
        <f>'(B) Modified Lid and Levy Base '!I279-'(A) Current Law'!I279</f>
        <v>2.6440000000000019E-2</v>
      </c>
      <c r="I279" s="23"/>
    </row>
    <row r="280" spans="1:9">
      <c r="A280" s="29" t="s">
        <v>566</v>
      </c>
      <c r="B280" s="30" t="s">
        <v>567</v>
      </c>
      <c r="C280" s="23"/>
      <c r="D280" s="48">
        <f>'(B) Modified Lid and Levy Base '!F280-'(A) Current Law'!F280</f>
        <v>-253271.58000000007</v>
      </c>
      <c r="E280" s="48">
        <f>'(B) Modified Lid and Levy Base '!G280-'(A) Current Law'!G280</f>
        <v>-798.8883701857867</v>
      </c>
      <c r="F280" s="23"/>
      <c r="G280" s="23"/>
      <c r="H280" s="49">
        <f>'(B) Modified Lid and Levy Base '!I280-'(A) Current Law'!I280</f>
        <v>2.6440000000000019E-2</v>
      </c>
      <c r="I280" s="23"/>
    </row>
    <row r="281" spans="1:9">
      <c r="A281" s="29" t="s">
        <v>568</v>
      </c>
      <c r="B281" s="30" t="s">
        <v>569</v>
      </c>
      <c r="C281" s="23"/>
      <c r="D281" s="48">
        <f>'(B) Modified Lid and Levy Base '!F281-'(A) Current Law'!F281</f>
        <v>-4066633.6499999985</v>
      </c>
      <c r="E281" s="48">
        <f>'(B) Modified Lid and Levy Base '!G281-'(A) Current Law'!G281</f>
        <v>-745.26605297785136</v>
      </c>
      <c r="F281" s="23"/>
      <c r="G281" s="23"/>
      <c r="H281" s="49">
        <f>'(B) Modified Lid and Levy Base '!I281-'(A) Current Law'!I281</f>
        <v>2.6440000000000019E-2</v>
      </c>
      <c r="I281" s="23"/>
    </row>
    <row r="282" spans="1:9">
      <c r="A282" s="29" t="s">
        <v>570</v>
      </c>
      <c r="B282" s="30" t="s">
        <v>571</v>
      </c>
      <c r="C282" s="23"/>
      <c r="D282" s="48">
        <f>'(B) Modified Lid and Levy Base '!F282-'(A) Current Law'!F282</f>
        <v>-2164968.2399999984</v>
      </c>
      <c r="E282" s="48">
        <f>'(B) Modified Lid and Levy Base '!G282-'(A) Current Law'!G282</f>
        <v>-683.15570183050659</v>
      </c>
      <c r="F282" s="23"/>
      <c r="G282" s="23"/>
      <c r="H282" s="49">
        <f>'(B) Modified Lid and Levy Base '!I282-'(A) Current Law'!I282</f>
        <v>2.6440000000000019E-2</v>
      </c>
      <c r="I282" s="23"/>
    </row>
    <row r="283" spans="1:9">
      <c r="A283" s="29" t="s">
        <v>572</v>
      </c>
      <c r="B283" s="30" t="s">
        <v>573</v>
      </c>
      <c r="C283" s="23"/>
      <c r="D283" s="48">
        <f>'(B) Modified Lid and Levy Base '!F283-'(A) Current Law'!F283</f>
        <v>-633020.89999999944</v>
      </c>
      <c r="E283" s="48">
        <f>'(B) Modified Lid and Levy Base '!G283-'(A) Current Law'!G283</f>
        <v>-698.19765069210735</v>
      </c>
      <c r="F283" s="23"/>
      <c r="G283" s="23"/>
      <c r="H283" s="49">
        <f>'(B) Modified Lid and Levy Base '!I283-'(A) Current Law'!I283</f>
        <v>2.6440000000000019E-2</v>
      </c>
      <c r="I283" s="23"/>
    </row>
    <row r="284" spans="1:9">
      <c r="A284" s="29" t="s">
        <v>574</v>
      </c>
      <c r="B284" s="30" t="s">
        <v>575</v>
      </c>
      <c r="C284" s="23"/>
      <c r="D284" s="48">
        <f>'(B) Modified Lid and Levy Base '!F284-'(A) Current Law'!F284</f>
        <v>-1939579.7100000009</v>
      </c>
      <c r="E284" s="48">
        <f>'(B) Modified Lid and Levy Base '!G284-'(A) Current Law'!G284</f>
        <v>-682.08118876643221</v>
      </c>
      <c r="F284" s="23"/>
      <c r="G284" s="23"/>
      <c r="H284" s="49">
        <f>'(B) Modified Lid and Levy Base '!I284-'(A) Current Law'!I284</f>
        <v>2.6440000000000019E-2</v>
      </c>
      <c r="I284" s="23"/>
    </row>
    <row r="285" spans="1:9">
      <c r="A285" s="29" t="s">
        <v>576</v>
      </c>
      <c r="B285" s="30" t="s">
        <v>577</v>
      </c>
      <c r="C285" s="23"/>
      <c r="D285" s="48">
        <f>'(B) Modified Lid and Levy Base '!F285-'(A) Current Law'!F285</f>
        <v>-96570.020000000019</v>
      </c>
      <c r="E285" s="48">
        <f>'(B) Modified Lid and Levy Base '!G285-'(A) Current Law'!G285</f>
        <v>-1649.078210382515</v>
      </c>
      <c r="F285" s="23"/>
      <c r="G285" s="23"/>
      <c r="H285" s="49">
        <f>'(B) Modified Lid and Levy Base '!I285-'(A) Current Law'!I285</f>
        <v>2.6440000000000019E-2</v>
      </c>
      <c r="I285" s="23"/>
    </row>
    <row r="286" spans="1:9">
      <c r="A286" s="29" t="s">
        <v>578</v>
      </c>
      <c r="B286" s="30" t="s">
        <v>579</v>
      </c>
      <c r="C286" s="23"/>
      <c r="D286" s="48">
        <f>'(B) Modified Lid and Levy Base '!F286-'(A) Current Law'!F286</f>
        <v>-220939.31000000006</v>
      </c>
      <c r="E286" s="48">
        <f>'(B) Modified Lid and Levy Base '!G286-'(A) Current Law'!G286</f>
        <v>-864.39479655712057</v>
      </c>
      <c r="F286" s="23"/>
      <c r="G286" s="23"/>
      <c r="H286" s="49">
        <f>'(B) Modified Lid and Levy Base '!I286-'(A) Current Law'!I286</f>
        <v>2.6439999999999964E-2</v>
      </c>
      <c r="I286" s="23"/>
    </row>
    <row r="287" spans="1:9">
      <c r="A287" s="29" t="s">
        <v>580</v>
      </c>
      <c r="B287" s="30" t="s">
        <v>581</v>
      </c>
      <c r="C287" s="23"/>
      <c r="D287" s="48">
        <f>'(B) Modified Lid and Levy Base '!F287-'(A) Current Law'!F287</f>
        <v>-404334.66000000015</v>
      </c>
      <c r="E287" s="48">
        <f>'(B) Modified Lid and Levy Base '!G287-'(A) Current Law'!G287</f>
        <v>-674.7908210947935</v>
      </c>
      <c r="F287" s="23"/>
      <c r="G287" s="23"/>
      <c r="H287" s="49">
        <f>'(B) Modified Lid and Levy Base '!I287-'(A) Current Law'!I287</f>
        <v>2.6440000000000019E-2</v>
      </c>
      <c r="I287" s="23"/>
    </row>
    <row r="288" spans="1:9">
      <c r="A288" s="29" t="s">
        <v>582</v>
      </c>
      <c r="B288" s="30" t="s">
        <v>583</v>
      </c>
      <c r="C288" s="23"/>
      <c r="D288" s="48">
        <f>'(B) Modified Lid and Levy Base '!F288-'(A) Current Law'!F288</f>
        <v>-5130456.2599999979</v>
      </c>
      <c r="E288" s="48">
        <f>'(B) Modified Lid and Levy Base '!G288-'(A) Current Law'!G288</f>
        <v>-697.61882397093359</v>
      </c>
      <c r="F288" s="23"/>
      <c r="G288" s="23"/>
      <c r="H288" s="49">
        <f>'(B) Modified Lid and Levy Base '!I288-'(A) Current Law'!I288</f>
        <v>2.6440000000000019E-2</v>
      </c>
      <c r="I288" s="23"/>
    </row>
    <row r="289" spans="1:9" ht="31.2">
      <c r="A289" s="29" t="s">
        <v>584</v>
      </c>
      <c r="B289" s="30" t="s">
        <v>585</v>
      </c>
      <c r="C289" s="23"/>
      <c r="D289" s="48">
        <f>'(B) Modified Lid and Levy Base '!F289-'(A) Current Law'!F289</f>
        <v>-2533761.8000000007</v>
      </c>
      <c r="E289" s="48">
        <f>'(B) Modified Lid and Levy Base '!G289-'(A) Current Law'!G289</f>
        <v>-720.7749485823515</v>
      </c>
      <c r="F289" s="23"/>
      <c r="G289" s="23"/>
      <c r="H289" s="49">
        <f>'(B) Modified Lid and Levy Base '!I289-'(A) Current Law'!I289</f>
        <v>2.6439999999999964E-2</v>
      </c>
      <c r="I289" s="23"/>
    </row>
    <row r="290" spans="1:9" ht="31.2">
      <c r="A290" s="29" t="s">
        <v>586</v>
      </c>
      <c r="B290" s="30" t="s">
        <v>587</v>
      </c>
      <c r="C290" s="23"/>
      <c r="D290" s="48">
        <f>'(B) Modified Lid and Levy Base '!F290-'(A) Current Law'!F290</f>
        <v>-3226237.5200000033</v>
      </c>
      <c r="E290" s="48">
        <f>'(B) Modified Lid and Levy Base '!G290-'(A) Current Law'!G290</f>
        <v>-678.35103448275913</v>
      </c>
      <c r="F290" s="23"/>
      <c r="G290" s="23"/>
      <c r="H290" s="49">
        <f>'(B) Modified Lid and Levy Base '!I290-'(A) Current Law'!I290</f>
        <v>2.6440000000000019E-2</v>
      </c>
      <c r="I290" s="23"/>
    </row>
    <row r="291" spans="1:9">
      <c r="A291" s="29" t="s">
        <v>588</v>
      </c>
      <c r="B291" s="30" t="s">
        <v>589</v>
      </c>
      <c r="C291" s="23"/>
      <c r="D291" s="48">
        <f>'(B) Modified Lid and Levy Base '!F291-'(A) Current Law'!F291</f>
        <v>-293751.20999999996</v>
      </c>
      <c r="E291" s="48">
        <f>'(B) Modified Lid and Levy Base '!G291-'(A) Current Law'!G291</f>
        <v>-767.19478179111502</v>
      </c>
      <c r="F291" s="23"/>
      <c r="G291" s="23"/>
      <c r="H291" s="49">
        <f>'(B) Modified Lid and Levy Base '!I291-'(A) Current Law'!I291</f>
        <v>2.6440000000000019E-2</v>
      </c>
      <c r="I291" s="23"/>
    </row>
    <row r="292" spans="1:9">
      <c r="A292" s="29" t="s">
        <v>590</v>
      </c>
      <c r="B292" s="30" t="s">
        <v>591</v>
      </c>
      <c r="C292" s="23"/>
      <c r="D292" s="48">
        <f>'(B) Modified Lid and Levy Base '!F292-'(A) Current Law'!F292</f>
        <v>-2746978.75</v>
      </c>
      <c r="E292" s="48">
        <f>'(B) Modified Lid and Levy Base '!G292-'(A) Current Law'!G292</f>
        <v>-722.77502236488999</v>
      </c>
      <c r="F292" s="23"/>
      <c r="G292" s="23"/>
      <c r="H292" s="49">
        <f>'(B) Modified Lid and Levy Base '!I292-'(A) Current Law'!I292</f>
        <v>2.6439999999999964E-2</v>
      </c>
      <c r="I292" s="23"/>
    </row>
    <row r="293" spans="1:9">
      <c r="A293" s="29" t="s">
        <v>592</v>
      </c>
      <c r="B293" s="30" t="s">
        <v>593</v>
      </c>
      <c r="C293" s="23"/>
      <c r="D293" s="48">
        <f>'(B) Modified Lid and Levy Base '!F293-'(A) Current Law'!F293</f>
        <v>-819429.1400000006</v>
      </c>
      <c r="E293" s="48">
        <f>'(B) Modified Lid and Levy Base '!G293-'(A) Current Law'!G293</f>
        <v>-722.900267306557</v>
      </c>
      <c r="F293" s="23"/>
      <c r="G293" s="23"/>
      <c r="H293" s="49">
        <f>'(B) Modified Lid and Levy Base '!I293-'(A) Current Law'!I293</f>
        <v>2.6440000000000019E-2</v>
      </c>
      <c r="I293" s="23"/>
    </row>
    <row r="294" spans="1:9">
      <c r="A294" s="29" t="s">
        <v>594</v>
      </c>
      <c r="B294" s="30" t="s">
        <v>595</v>
      </c>
      <c r="C294" s="23"/>
      <c r="D294" s="48">
        <f>'(B) Modified Lid and Levy Base '!F294-'(A) Current Law'!F294</f>
        <v>-201572.58000000007</v>
      </c>
      <c r="E294" s="48">
        <f>'(B) Modified Lid and Levy Base '!G294-'(A) Current Law'!G294</f>
        <v>-954.23941601692968</v>
      </c>
      <c r="F294" s="23"/>
      <c r="G294" s="23"/>
      <c r="H294" s="49">
        <f>'(B) Modified Lid and Levy Base '!I294-'(A) Current Law'!I294</f>
        <v>2.6440000000000019E-2</v>
      </c>
      <c r="I294" s="23"/>
    </row>
    <row r="295" spans="1:9">
      <c r="A295" s="29" t="s">
        <v>596</v>
      </c>
      <c r="B295" s="30" t="s">
        <v>597</v>
      </c>
      <c r="C295" s="23"/>
      <c r="D295" s="48">
        <f>'(B) Modified Lid and Levy Base '!F295-'(A) Current Law'!F295</f>
        <v>-242825.85000000009</v>
      </c>
      <c r="E295" s="48">
        <f>'(B) Modified Lid and Levy Base '!G295-'(A) Current Law'!G295</f>
        <v>-803.71313672922406</v>
      </c>
      <c r="F295" s="23"/>
      <c r="G295" s="23"/>
      <c r="H295" s="49">
        <f>'(B) Modified Lid and Levy Base '!I295-'(A) Current Law'!I295</f>
        <v>2.6440000000000019E-2</v>
      </c>
      <c r="I295" s="23"/>
    </row>
    <row r="296" spans="1:9">
      <c r="A296" s="29" t="s">
        <v>598</v>
      </c>
      <c r="B296" s="30" t="s">
        <v>599</v>
      </c>
      <c r="C296" s="23"/>
      <c r="D296" s="48">
        <f>'(B) Modified Lid and Levy Base '!F296-'(A) Current Law'!F296</f>
        <v>-130957.66999999993</v>
      </c>
      <c r="E296" s="48">
        <f>'(B) Modified Lid and Levy Base '!G296-'(A) Current Law'!G296</f>
        <v>-1107.5581021650869</v>
      </c>
      <c r="F296" s="23"/>
      <c r="G296" s="23"/>
      <c r="H296" s="49">
        <f>'(B) Modified Lid and Levy Base '!I296-'(A) Current Law'!I296</f>
        <v>2.6440000000000019E-2</v>
      </c>
      <c r="I296" s="23"/>
    </row>
    <row r="297" spans="1:9">
      <c r="A297" s="29" t="s">
        <v>600</v>
      </c>
      <c r="B297" s="30" t="s">
        <v>601</v>
      </c>
      <c r="C297" s="23"/>
      <c r="D297" s="48">
        <f>'(B) Modified Lid and Levy Base '!F297-'(A) Current Law'!F297</f>
        <v>-536921.71999999974</v>
      </c>
      <c r="E297" s="48">
        <f>'(B) Modified Lid and Levy Base '!G297-'(A) Current Law'!G297</f>
        <v>-741.70703135792064</v>
      </c>
      <c r="F297" s="23"/>
      <c r="G297" s="23"/>
      <c r="H297" s="49">
        <f>'(B) Modified Lid and Levy Base '!I297-'(A) Current Law'!I297</f>
        <v>2.6440000000000019E-2</v>
      </c>
      <c r="I297" s="23"/>
    </row>
    <row r="298" spans="1:9">
      <c r="A298" s="29" t="s">
        <v>602</v>
      </c>
      <c r="B298" s="30" t="s">
        <v>603</v>
      </c>
      <c r="C298" s="23"/>
      <c r="D298" s="48">
        <f>'(B) Modified Lid and Levy Base '!F298-'(A) Current Law'!F298</f>
        <v>-122916.36999999988</v>
      </c>
      <c r="E298" s="48">
        <f>'(B) Modified Lid and Levy Base '!G298-'(A) Current Law'!G298</f>
        <v>-960.35916868505228</v>
      </c>
      <c r="F298" s="23"/>
      <c r="G298" s="23"/>
      <c r="H298" s="49">
        <f>'(B) Modified Lid and Levy Base '!I298-'(A) Current Law'!I298</f>
        <v>2.6440000000000019E-2</v>
      </c>
      <c r="I298" s="23"/>
    </row>
    <row r="299" spans="1:9">
      <c r="A299" s="29" t="s">
        <v>604</v>
      </c>
      <c r="B299" s="30" t="s">
        <v>605</v>
      </c>
      <c r="C299" s="23"/>
      <c r="D299" s="48">
        <f>'(B) Modified Lid and Levy Base '!F299-'(A) Current Law'!F299</f>
        <v>-100567.92999999993</v>
      </c>
      <c r="E299" s="48">
        <f>'(B) Modified Lid and Levy Base '!G299-'(A) Current Law'!G299</f>
        <v>-1484.3974907749071</v>
      </c>
      <c r="F299" s="23"/>
      <c r="G299" s="23"/>
      <c r="H299" s="49">
        <f>'(B) Modified Lid and Levy Base '!I299-'(A) Current Law'!I299</f>
        <v>2.6440000000000019E-2</v>
      </c>
      <c r="I299" s="23"/>
    </row>
    <row r="300" spans="1:9">
      <c r="A300" s="29" t="s">
        <v>606</v>
      </c>
      <c r="B300" s="30" t="s">
        <v>607</v>
      </c>
      <c r="C300" s="23"/>
      <c r="D300" s="48">
        <f>'(B) Modified Lid and Levy Base '!F300-'(A) Current Law'!F300</f>
        <v>-1384966.3900000006</v>
      </c>
      <c r="E300" s="48">
        <f>'(B) Modified Lid and Levy Base '!G300-'(A) Current Law'!G300</f>
        <v>-674.43530620592901</v>
      </c>
      <c r="F300" s="23"/>
      <c r="G300" s="23"/>
      <c r="H300" s="49">
        <f>'(B) Modified Lid and Levy Base '!I300-'(A) Current Law'!I300</f>
        <v>2.6440000000000019E-2</v>
      </c>
      <c r="I300" s="23"/>
    </row>
    <row r="301" spans="1:9">
      <c r="A301" s="29" t="s">
        <v>608</v>
      </c>
      <c r="B301" s="30" t="s">
        <v>609</v>
      </c>
      <c r="C301" s="23"/>
      <c r="D301" s="48">
        <f>'(B) Modified Lid and Levy Base '!F301-'(A) Current Law'!F301</f>
        <v>-10107154.520000011</v>
      </c>
      <c r="E301" s="48">
        <f>'(B) Modified Lid and Levy Base '!G301-'(A) Current Law'!G301</f>
        <v>-725.72634496426144</v>
      </c>
      <c r="F301" s="23"/>
      <c r="G301" s="23"/>
      <c r="H301" s="49">
        <f>'(B) Modified Lid and Levy Base '!I301-'(A) Current Law'!I301</f>
        <v>2.6440000000000019E-2</v>
      </c>
      <c r="I301" s="23"/>
    </row>
    <row r="302" spans="1:9">
      <c r="A302" s="29" t="s">
        <v>610</v>
      </c>
      <c r="B302" s="30" t="s">
        <v>611</v>
      </c>
      <c r="C302" s="23"/>
      <c r="D302" s="48">
        <f>'(B) Modified Lid and Levy Base '!F302-'(A) Current Law'!F302</f>
        <v>-3489139.4799999967</v>
      </c>
      <c r="E302" s="48">
        <f>'(B) Modified Lid and Levy Base '!G302-'(A) Current Law'!G302</f>
        <v>-666.88190794377624</v>
      </c>
      <c r="F302" s="23"/>
      <c r="G302" s="23"/>
      <c r="H302" s="49">
        <f>'(B) Modified Lid and Levy Base '!I302-'(A) Current Law'!I302</f>
        <v>2.6440000000000019E-2</v>
      </c>
      <c r="I302" s="23"/>
    </row>
    <row r="303" spans="1:9">
      <c r="A303" s="1" t="s">
        <v>612</v>
      </c>
      <c r="B303" s="2" t="s">
        <v>613</v>
      </c>
      <c r="C303" s="23"/>
      <c r="D303" s="48">
        <f>'(B) Modified Lid and Levy Base '!F303-'(A) Current Law'!F303</f>
        <v>-878473.95999999903</v>
      </c>
      <c r="E303" s="48">
        <f>'(B) Modified Lid and Levy Base '!G303-'(A) Current Law'!G303</f>
        <v>-671.91926021676409</v>
      </c>
      <c r="F303" s="23"/>
      <c r="G303" s="23"/>
      <c r="H303" s="49">
        <f>'(B) Modified Lid and Levy Base '!I303-'(A) Current Law'!I303</f>
        <v>2.6440000000000019E-2</v>
      </c>
      <c r="I303" s="23"/>
    </row>
  </sheetData>
  <mergeCells count="2">
    <mergeCell ref="A2:J2"/>
    <mergeCell ref="D3:E3"/>
  </mergeCells>
  <pageMargins left="0.7" right="0.7" top="0.75" bottom="0.75" header="0.3" footer="0.3"/>
  <pageSetup paperSize="5" scale="90" fitToHeight="6" orientation="portrait" r:id="rId1"/>
  <headerFooter>
    <oddFooter>&amp;L&amp;"-,Regular"&amp;8Levy and Local Effort Assistance Technical Working Group&amp;C&amp;"-,Regular"&amp;8Technical Appendix for Option 1&amp;R&amp;"-,Regular"&amp;8Tab C: Differences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B303"/>
  <sheetViews>
    <sheetView workbookViewId="0">
      <selection activeCell="U5" sqref="A1:XFD6"/>
    </sheetView>
  </sheetViews>
  <sheetFormatPr defaultRowHeight="15.6"/>
  <cols>
    <col min="1" max="1" width="4.6640625" style="1" bestFit="1" customWidth="1"/>
    <col min="2" max="2" width="16.77734375" style="2" customWidth="1"/>
    <col min="3" max="3" width="17.33203125" style="3" bestFit="1" customWidth="1"/>
    <col min="4" max="4" width="8.77734375" style="3" bestFit="1" customWidth="1"/>
    <col min="5" max="6" width="3.109375" style="3" customWidth="1"/>
    <col min="7" max="7" width="9.5546875" style="33" customWidth="1"/>
    <col min="8" max="8" width="3.109375" style="3" customWidth="1"/>
    <col min="9" max="9" width="17.44140625" style="3" customWidth="1"/>
    <col min="10" max="10" width="11.77734375" style="3" customWidth="1"/>
    <col min="11" max="11" width="11.33203125" style="3" customWidth="1"/>
    <col min="12" max="12" width="3.109375" style="3" customWidth="1"/>
    <col min="13" max="13" width="13.44140625" style="3" customWidth="1"/>
    <col min="14" max="14" width="14.5546875" style="3" bestFit="1" customWidth="1"/>
    <col min="15" max="15" width="3.109375" style="3" customWidth="1"/>
    <col min="16" max="16" width="15" style="3" bestFit="1" customWidth="1"/>
    <col min="17" max="17" width="11.77734375" style="3" customWidth="1"/>
    <col min="18" max="18" width="14.33203125" style="3" customWidth="1"/>
    <col min="19" max="19" width="10.109375" style="3" customWidth="1"/>
    <col min="20" max="20" width="3.109375" style="3" customWidth="1"/>
    <col min="21" max="21" width="17.44140625" style="1" customWidth="1"/>
    <col min="22" max="22" width="3.109375" style="3" customWidth="1"/>
    <col min="23" max="23" width="8.88671875" style="1"/>
    <col min="24" max="24" width="13.33203125" style="1" bestFit="1" customWidth="1"/>
    <col min="25" max="25" width="13.33203125" style="1" customWidth="1"/>
    <col min="26" max="26" width="12.6640625" style="1" customWidth="1"/>
    <col min="27" max="27" width="12.109375" style="1" bestFit="1" customWidth="1"/>
    <col min="28" max="28" width="16" style="1" bestFit="1" customWidth="1"/>
    <col min="29" max="16384" width="8.88671875" style="1"/>
  </cols>
  <sheetData>
    <row r="1" spans="1:28" ht="25.8">
      <c r="A1" s="73" t="s">
        <v>671</v>
      </c>
      <c r="C1" s="2"/>
      <c r="D1" s="2"/>
    </row>
    <row r="2" spans="1:28" ht="18.600000000000001" thickBot="1">
      <c r="A2" s="46" t="s">
        <v>656</v>
      </c>
    </row>
    <row r="3" spans="1:28" ht="37.799999999999997" customHeight="1" thickBot="1">
      <c r="B3" s="74" t="s">
        <v>0</v>
      </c>
      <c r="C3" s="75"/>
      <c r="D3" s="76"/>
      <c r="E3" s="5"/>
      <c r="F3" s="5"/>
      <c r="G3" s="40" t="s">
        <v>623</v>
      </c>
      <c r="H3" s="5"/>
      <c r="I3" s="77" t="s">
        <v>625</v>
      </c>
      <c r="J3" s="78"/>
      <c r="K3" s="78"/>
      <c r="L3" s="5"/>
      <c r="M3" s="74" t="s">
        <v>626</v>
      </c>
      <c r="N3" s="76"/>
      <c r="O3" s="5"/>
      <c r="P3" s="74" t="s">
        <v>660</v>
      </c>
      <c r="Q3" s="75"/>
      <c r="R3" s="75"/>
      <c r="S3" s="76"/>
      <c r="T3" s="5"/>
      <c r="U3" s="44" t="s">
        <v>644</v>
      </c>
      <c r="V3" s="5"/>
      <c r="W3" s="77" t="s">
        <v>645</v>
      </c>
      <c r="X3" s="78"/>
      <c r="Y3" s="78"/>
      <c r="Z3" s="78"/>
      <c r="AA3" s="78"/>
      <c r="AB3" s="79"/>
    </row>
    <row r="4" spans="1:28">
      <c r="B4" s="6" t="s">
        <v>2</v>
      </c>
      <c r="C4" s="7" t="s">
        <v>3</v>
      </c>
      <c r="D4" s="7" t="s">
        <v>4</v>
      </c>
      <c r="E4" s="8"/>
      <c r="F4" s="8"/>
      <c r="G4" s="34" t="s">
        <v>642</v>
      </c>
      <c r="H4" s="8"/>
      <c r="I4" s="9" t="s">
        <v>5</v>
      </c>
      <c r="J4" s="9" t="s">
        <v>6</v>
      </c>
      <c r="K4" s="9" t="s">
        <v>7</v>
      </c>
      <c r="L4" s="8"/>
      <c r="M4" s="9" t="s">
        <v>8</v>
      </c>
      <c r="N4" s="9" t="s">
        <v>9</v>
      </c>
      <c r="O4" s="8"/>
      <c r="P4" s="9" t="s">
        <v>11</v>
      </c>
      <c r="Q4" s="9" t="s">
        <v>619</v>
      </c>
      <c r="R4" s="9" t="s">
        <v>620</v>
      </c>
      <c r="S4" s="9" t="s">
        <v>621</v>
      </c>
      <c r="T4" s="8"/>
      <c r="U4" s="9" t="s">
        <v>627</v>
      </c>
      <c r="V4" s="8"/>
    </row>
    <row r="5" spans="1:28" ht="93.6" customHeight="1">
      <c r="B5" s="10" t="s">
        <v>12</v>
      </c>
      <c r="C5" s="10" t="s">
        <v>13</v>
      </c>
      <c r="D5" s="10" t="s">
        <v>14</v>
      </c>
      <c r="E5" s="11"/>
      <c r="F5" s="11"/>
      <c r="G5" s="35" t="s">
        <v>646</v>
      </c>
      <c r="H5" s="11"/>
      <c r="I5" s="10" t="s">
        <v>647</v>
      </c>
      <c r="J5" s="10" t="s">
        <v>648</v>
      </c>
      <c r="K5" s="10" t="s">
        <v>649</v>
      </c>
      <c r="L5" s="11"/>
      <c r="M5" s="10" t="s">
        <v>650</v>
      </c>
      <c r="N5" s="10" t="s">
        <v>651</v>
      </c>
      <c r="O5" s="11"/>
      <c r="P5" s="10" t="s">
        <v>660</v>
      </c>
      <c r="Q5" s="10" t="s">
        <v>662</v>
      </c>
      <c r="R5" s="10" t="s">
        <v>666</v>
      </c>
      <c r="S5" s="12" t="s">
        <v>20</v>
      </c>
      <c r="T5" s="11"/>
      <c r="U5" s="20" t="s">
        <v>673</v>
      </c>
      <c r="V5" s="11"/>
      <c r="W5" s="35" t="s">
        <v>652</v>
      </c>
      <c r="X5" s="35" t="s">
        <v>653</v>
      </c>
      <c r="Y5" s="12" t="s">
        <v>654</v>
      </c>
      <c r="Z5" s="35" t="s">
        <v>663</v>
      </c>
      <c r="AA5" s="35" t="s">
        <v>655</v>
      </c>
      <c r="AB5" s="12" t="s">
        <v>664</v>
      </c>
    </row>
    <row r="6" spans="1:28" s="13" customFormat="1">
      <c r="B6" s="12" t="s">
        <v>21</v>
      </c>
      <c r="C6" s="14">
        <f>SUM(C8:C303)</f>
        <v>970481348130.27002</v>
      </c>
      <c r="D6" s="15">
        <f>SUM(D8:D303)</f>
        <v>988005.72000000009</v>
      </c>
      <c r="E6" s="11"/>
      <c r="F6" s="11"/>
      <c r="G6" s="53">
        <v>0.30759999999999998</v>
      </c>
      <c r="H6" s="11"/>
      <c r="I6" s="14">
        <f>SUM(I8:I303)</f>
        <v>2701262040</v>
      </c>
      <c r="J6" s="14">
        <f>I6/D6</f>
        <v>2734.0550619484266</v>
      </c>
      <c r="K6" s="47">
        <f>I6/C6*1000</f>
        <v>2.7834249933852444</v>
      </c>
      <c r="L6" s="11"/>
      <c r="M6" s="14">
        <f>SUM(M8:M303)</f>
        <v>334435945</v>
      </c>
      <c r="N6" s="16">
        <f>(I6-M6)/C6*1000</f>
        <v>2.4388166754156879</v>
      </c>
      <c r="O6" s="11"/>
      <c r="P6" s="14">
        <f>SUM(P8:P303)</f>
        <v>1939954479</v>
      </c>
      <c r="Q6" s="17">
        <f>(M6+P6)/D6</f>
        <v>2302.001271814499</v>
      </c>
      <c r="R6" s="16">
        <f>P6/C6*1000</f>
        <v>1.9989611162929792</v>
      </c>
      <c r="S6" s="18">
        <f>(M6+P6)/I6</f>
        <v>0.8419732666883365</v>
      </c>
      <c r="T6" s="11"/>
      <c r="U6" s="42">
        <f>(P6+M6)/C6*1000</f>
        <v>2.3435694342625357</v>
      </c>
      <c r="V6" s="11"/>
      <c r="W6" s="54">
        <f>G6-'[7](A) Current Law'!G6</f>
        <v>1.4399999999999968E-2</v>
      </c>
      <c r="X6" s="17">
        <f>I6-'[7](A) Current Law'!I6</f>
        <v>126459273</v>
      </c>
      <c r="Y6" s="55">
        <f>N6-'[7](A) Current Law'!N6</f>
        <v>0.10707940569925389</v>
      </c>
      <c r="Z6" s="17">
        <f>P6-'[7](A) Current Law'!P6</f>
        <v>6721611</v>
      </c>
      <c r="AA6" s="17">
        <f>M6-'[7](A) Current Law'!M6</f>
        <v>22540707</v>
      </c>
      <c r="AB6" s="42">
        <f>R6-'[7](A) Current Law'!R6</f>
        <v>6.9260589221522562E-3</v>
      </c>
    </row>
    <row r="7" spans="1:28">
      <c r="C7" s="14"/>
      <c r="D7" s="19"/>
      <c r="E7" s="11"/>
      <c r="F7" s="11"/>
      <c r="G7" s="30"/>
      <c r="H7" s="11"/>
      <c r="I7" s="14"/>
      <c r="J7" s="14"/>
      <c r="K7" s="14"/>
      <c r="L7" s="11"/>
      <c r="M7" s="10"/>
      <c r="N7" s="20"/>
      <c r="O7" s="11"/>
      <c r="P7" s="10"/>
      <c r="Q7" s="10"/>
      <c r="R7" s="20"/>
      <c r="T7" s="11"/>
      <c r="U7" s="3"/>
      <c r="V7" s="11"/>
    </row>
    <row r="8" spans="1:28">
      <c r="A8" s="1" t="s">
        <v>22</v>
      </c>
      <c r="B8" s="2" t="s">
        <v>23</v>
      </c>
      <c r="C8" s="21">
        <v>1340800873</v>
      </c>
      <c r="D8" s="22">
        <v>2995.45</v>
      </c>
      <c r="E8" s="23"/>
      <c r="F8" s="23"/>
      <c r="G8" s="56">
        <v>0.3</v>
      </c>
      <c r="H8" s="23"/>
      <c r="I8" s="24">
        <v>9139864</v>
      </c>
      <c r="J8" s="25">
        <f t="shared" ref="J8:J71" si="0">I8/D8</f>
        <v>3051.2490610759655</v>
      </c>
      <c r="K8" s="27">
        <f t="shared" ref="K8:K71" si="1">I8/C8*1000</f>
        <v>6.8167199052830565</v>
      </c>
      <c r="L8" s="23"/>
      <c r="M8" s="25">
        <v>2750273</v>
      </c>
      <c r="N8" s="26">
        <f t="shared" ref="N8:N71" si="2">(I8-M8)/C8*1000</f>
        <v>4.7655033112437417</v>
      </c>
      <c r="O8" s="23"/>
      <c r="P8" s="25">
        <v>4868000</v>
      </c>
      <c r="Q8" s="25">
        <f t="shared" ref="Q8:Q71" si="3">(M8+P8)/D8</f>
        <v>2543.2816438264704</v>
      </c>
      <c r="R8" s="27">
        <f t="shared" ref="R8:R71" si="4">P8/C8*1000</f>
        <v>3.6306658938161358</v>
      </c>
      <c r="S8" s="28">
        <f t="shared" ref="S8:S71" si="5">(M8+P8)/I8</f>
        <v>0.83352148347065125</v>
      </c>
      <c r="T8" s="23"/>
      <c r="U8" s="43">
        <f t="shared" ref="U8:U71" si="6">(P8+M8)/C8*1000</f>
        <v>5.6818824878554501</v>
      </c>
      <c r="V8" s="23"/>
      <c r="W8" s="57">
        <f>G8-'[7](A) Current Law'!G8</f>
        <v>1.9999999999999962E-2</v>
      </c>
      <c r="X8" s="58">
        <f>I8-'[7](A) Current Law'!I8</f>
        <v>609324</v>
      </c>
      <c r="Y8" s="59">
        <f>N8-'[7](A) Current Law'!N8</f>
        <v>0.31731333754881863</v>
      </c>
      <c r="Z8" s="58">
        <f>P8-'[7](A) Current Law'!P8</f>
        <v>0</v>
      </c>
      <c r="AA8" s="58">
        <f>M8-'[7](A) Current Law'!M8</f>
        <v>183870</v>
      </c>
      <c r="AB8" s="43">
        <f>R8-'[7](A) Current Law'!R8</f>
        <v>0</v>
      </c>
    </row>
    <row r="9" spans="1:28">
      <c r="A9" s="1" t="s">
        <v>24</v>
      </c>
      <c r="B9" s="2" t="s">
        <v>25</v>
      </c>
      <c r="C9" s="21">
        <v>382647417</v>
      </c>
      <c r="D9" s="22">
        <v>573.9</v>
      </c>
      <c r="E9" s="23"/>
      <c r="F9" s="23"/>
      <c r="G9" s="56">
        <v>0.3</v>
      </c>
      <c r="H9" s="23"/>
      <c r="I9" s="24">
        <v>1535198</v>
      </c>
      <c r="J9" s="25">
        <f t="shared" si="0"/>
        <v>2675.0270081895801</v>
      </c>
      <c r="K9" s="27">
        <f t="shared" si="1"/>
        <v>4.0120432852680148</v>
      </c>
      <c r="L9" s="23"/>
      <c r="M9" s="25">
        <v>248341</v>
      </c>
      <c r="N9" s="26">
        <f t="shared" si="2"/>
        <v>3.3630358989199709</v>
      </c>
      <c r="O9" s="23"/>
      <c r="P9" s="25">
        <v>577109</v>
      </c>
      <c r="Q9" s="25">
        <f t="shared" si="3"/>
        <v>1438.3167799268165</v>
      </c>
      <c r="R9" s="27">
        <f t="shared" si="4"/>
        <v>1.5082004329850212</v>
      </c>
      <c r="S9" s="28">
        <f t="shared" si="5"/>
        <v>0.53768308713273472</v>
      </c>
      <c r="T9" s="23"/>
      <c r="U9" s="43">
        <f t="shared" si="6"/>
        <v>2.157207819333065</v>
      </c>
      <c r="V9" s="23"/>
      <c r="W9" s="57">
        <f>G9-'[7](A) Current Law'!G9</f>
        <v>1.9999999999999962E-2</v>
      </c>
      <c r="X9" s="58">
        <f>I9-'[7](A) Current Law'!I9</f>
        <v>102347</v>
      </c>
      <c r="Y9" s="59">
        <f>N9-'[7](A) Current Law'!N9</f>
        <v>0.22355567083313144</v>
      </c>
      <c r="Z9" s="58">
        <f>P9-'[7](A) Current Law'!P9</f>
        <v>0</v>
      </c>
      <c r="AA9" s="58">
        <f>M9-'[7](A) Current Law'!M9</f>
        <v>16804</v>
      </c>
      <c r="AB9" s="43">
        <f>R9-'[7](A) Current Law'!R9</f>
        <v>0</v>
      </c>
    </row>
    <row r="10" spans="1:28">
      <c r="A10" s="1" t="s">
        <v>26</v>
      </c>
      <c r="B10" s="2" t="s">
        <v>27</v>
      </c>
      <c r="C10" s="21">
        <v>68687026</v>
      </c>
      <c r="D10" s="22">
        <v>65.22</v>
      </c>
      <c r="E10" s="23"/>
      <c r="F10" s="23"/>
      <c r="G10" s="56">
        <v>0.3</v>
      </c>
      <c r="H10" s="23"/>
      <c r="I10" s="24">
        <v>616051</v>
      </c>
      <c r="J10" s="25">
        <f t="shared" si="0"/>
        <v>9445.7375038331793</v>
      </c>
      <c r="K10" s="27">
        <f t="shared" si="1"/>
        <v>8.9689572525676109</v>
      </c>
      <c r="L10" s="23"/>
      <c r="M10" s="25">
        <v>214808</v>
      </c>
      <c r="N10" s="26">
        <f t="shared" si="2"/>
        <v>5.8416126504006733</v>
      </c>
      <c r="O10" s="23"/>
      <c r="P10" s="25">
        <v>185000</v>
      </c>
      <c r="Q10" s="25">
        <f t="shared" si="3"/>
        <v>6130.1441275682309</v>
      </c>
      <c r="R10" s="27">
        <f t="shared" si="4"/>
        <v>2.693376184317545</v>
      </c>
      <c r="S10" s="28">
        <f t="shared" si="5"/>
        <v>0.64898523011893494</v>
      </c>
      <c r="T10" s="23"/>
      <c r="U10" s="43">
        <f t="shared" si="6"/>
        <v>5.8207207864844817</v>
      </c>
      <c r="V10" s="23"/>
      <c r="W10" s="57">
        <f>G10-'[7](A) Current Law'!G10</f>
        <v>1.9999999999999962E-2</v>
      </c>
      <c r="X10" s="58">
        <f>I10-'[7](A) Current Law'!I10</f>
        <v>41070</v>
      </c>
      <c r="Y10" s="59">
        <f>N10-'[7](A) Current Law'!N10</f>
        <v>0.38924381439953315</v>
      </c>
      <c r="Z10" s="58">
        <f>P10-'[7](A) Current Law'!P10</f>
        <v>0</v>
      </c>
      <c r="AA10" s="58">
        <f>M10-'[7](A) Current Law'!M10</f>
        <v>14334</v>
      </c>
      <c r="AB10" s="43">
        <f>R10-'[7](A) Current Law'!R10</f>
        <v>0</v>
      </c>
    </row>
    <row r="11" spans="1:28">
      <c r="A11" s="1" t="s">
        <v>28</v>
      </c>
      <c r="B11" s="2" t="s">
        <v>29</v>
      </c>
      <c r="C11" s="21">
        <v>5324061760</v>
      </c>
      <c r="D11" s="22">
        <v>2620.4899999999998</v>
      </c>
      <c r="E11" s="23"/>
      <c r="F11" s="23"/>
      <c r="G11" s="56">
        <v>0.34540000000000004</v>
      </c>
      <c r="H11" s="23"/>
      <c r="I11" s="24">
        <v>7624297</v>
      </c>
      <c r="J11" s="25">
        <f t="shared" si="0"/>
        <v>2909.4928811023897</v>
      </c>
      <c r="K11" s="27">
        <f t="shared" si="1"/>
        <v>1.4320451834878791</v>
      </c>
      <c r="L11" s="23"/>
      <c r="M11" s="25">
        <v>0</v>
      </c>
      <c r="N11" s="26">
        <f t="shared" si="2"/>
        <v>1.4320451834878791</v>
      </c>
      <c r="O11" s="23"/>
      <c r="P11" s="25">
        <v>6820000</v>
      </c>
      <c r="Q11" s="25">
        <f t="shared" si="3"/>
        <v>2602.5666955416737</v>
      </c>
      <c r="R11" s="27">
        <f t="shared" si="4"/>
        <v>1.2809768758204638</v>
      </c>
      <c r="S11" s="28">
        <f t="shared" si="5"/>
        <v>0.89450870027754692</v>
      </c>
      <c r="T11" s="23"/>
      <c r="U11" s="43">
        <f t="shared" si="6"/>
        <v>1.2809768758204638</v>
      </c>
      <c r="V11" s="23"/>
      <c r="W11" s="57">
        <f>G11-'[7](A) Current Law'!G11</f>
        <v>0</v>
      </c>
      <c r="X11" s="58">
        <f>I11-'[7](A) Current Law'!I11</f>
        <v>0</v>
      </c>
      <c r="Y11" s="59">
        <f>N11-'[7](A) Current Law'!N11</f>
        <v>0</v>
      </c>
      <c r="Z11" s="58">
        <f>P11-'[7](A) Current Law'!P11</f>
        <v>0</v>
      </c>
      <c r="AA11" s="58">
        <f>M11-'[7](A) Current Law'!M11</f>
        <v>0</v>
      </c>
      <c r="AB11" s="43">
        <f>R11-'[7](A) Current Law'!R11</f>
        <v>0</v>
      </c>
    </row>
    <row r="12" spans="1:28">
      <c r="A12" s="1" t="s">
        <v>30</v>
      </c>
      <c r="B12" s="2" t="s">
        <v>31</v>
      </c>
      <c r="C12" s="21">
        <v>4002706151</v>
      </c>
      <c r="D12" s="22">
        <v>5299.5599999999995</v>
      </c>
      <c r="E12" s="23"/>
      <c r="F12" s="23"/>
      <c r="G12" s="56">
        <v>0.3</v>
      </c>
      <c r="H12" s="23"/>
      <c r="I12" s="24">
        <v>12733381</v>
      </c>
      <c r="J12" s="25">
        <f t="shared" si="0"/>
        <v>2402.7241884231903</v>
      </c>
      <c r="K12" s="27">
        <f t="shared" si="1"/>
        <v>3.1811930528097365</v>
      </c>
      <c r="L12" s="23"/>
      <c r="M12" s="25">
        <v>936396</v>
      </c>
      <c r="N12" s="26">
        <f t="shared" si="2"/>
        <v>2.9472523225450233</v>
      </c>
      <c r="O12" s="23"/>
      <c r="P12" s="25">
        <v>11335000</v>
      </c>
      <c r="Q12" s="25">
        <f t="shared" si="3"/>
        <v>2315.5499701862045</v>
      </c>
      <c r="R12" s="27">
        <f t="shared" si="4"/>
        <v>2.831834157290853</v>
      </c>
      <c r="S12" s="28">
        <f t="shared" si="5"/>
        <v>0.96371859131522097</v>
      </c>
      <c r="T12" s="23"/>
      <c r="U12" s="43">
        <f t="shared" si="6"/>
        <v>3.0657748875555666</v>
      </c>
      <c r="V12" s="23"/>
      <c r="W12" s="57">
        <f>G12-'[7](A) Current Law'!G12</f>
        <v>1.9999999999999962E-2</v>
      </c>
      <c r="X12" s="58">
        <f>I12-'[7](A) Current Law'!I12</f>
        <v>848891</v>
      </c>
      <c r="Y12" s="59">
        <f>N12-'[7](A) Current Law'!N12</f>
        <v>0.19607334897764783</v>
      </c>
      <c r="Z12" s="58">
        <f>P12-'[7](A) Current Law'!P12</f>
        <v>322839</v>
      </c>
      <c r="AA12" s="58">
        <f>M12-'[7](A) Current Law'!M12</f>
        <v>64067</v>
      </c>
      <c r="AB12" s="43">
        <f>R12-'[7](A) Current Law'!R12</f>
        <v>8.0655183723477464E-2</v>
      </c>
    </row>
    <row r="13" spans="1:28">
      <c r="A13" s="1" t="s">
        <v>32</v>
      </c>
      <c r="B13" s="2" t="s">
        <v>33</v>
      </c>
      <c r="C13" s="21">
        <v>349534641</v>
      </c>
      <c r="D13" s="22">
        <v>616.92999999999995</v>
      </c>
      <c r="E13" s="23"/>
      <c r="F13" s="23"/>
      <c r="G13" s="56">
        <v>0.3</v>
      </c>
      <c r="H13" s="23"/>
      <c r="I13" s="24">
        <v>1815371</v>
      </c>
      <c r="J13" s="25">
        <f t="shared" si="0"/>
        <v>2942.5883001312955</v>
      </c>
      <c r="K13" s="27">
        <f t="shared" si="1"/>
        <v>5.1936797875206882</v>
      </c>
      <c r="L13" s="23"/>
      <c r="M13" s="25">
        <v>433396</v>
      </c>
      <c r="N13" s="26">
        <f t="shared" si="2"/>
        <v>3.9537569038829545</v>
      </c>
      <c r="O13" s="23"/>
      <c r="P13" s="25">
        <v>1210000</v>
      </c>
      <c r="Q13" s="25">
        <f t="shared" si="3"/>
        <v>2663.8289595253923</v>
      </c>
      <c r="R13" s="27">
        <f t="shared" si="4"/>
        <v>3.4617455841808824</v>
      </c>
      <c r="S13" s="28">
        <f t="shared" si="5"/>
        <v>0.90526729797931116</v>
      </c>
      <c r="T13" s="23"/>
      <c r="U13" s="43">
        <f t="shared" si="6"/>
        <v>4.7016684678186165</v>
      </c>
      <c r="V13" s="23"/>
      <c r="W13" s="57">
        <f>G13-'[7](A) Current Law'!G13</f>
        <v>1.9999999999999962E-2</v>
      </c>
      <c r="X13" s="58">
        <f>I13-'[7](A) Current Law'!I13</f>
        <v>121024</v>
      </c>
      <c r="Y13" s="59">
        <f>N13-'[7](A) Current Law'!N13</f>
        <v>0.26318707564095201</v>
      </c>
      <c r="Z13" s="58">
        <f>P13-'[7](A) Current Law'!P13</f>
        <v>0</v>
      </c>
      <c r="AA13" s="58">
        <f>M13-'[7](A) Current Law'!M13</f>
        <v>29031</v>
      </c>
      <c r="AB13" s="43">
        <f>R13-'[7](A) Current Law'!R13</f>
        <v>0</v>
      </c>
    </row>
    <row r="14" spans="1:28">
      <c r="A14" s="1" t="s">
        <v>34</v>
      </c>
      <c r="B14" s="2" t="s">
        <v>35</v>
      </c>
      <c r="C14" s="21">
        <v>10451688904</v>
      </c>
      <c r="D14" s="22">
        <v>13503.480000000001</v>
      </c>
      <c r="E14" s="23"/>
      <c r="F14" s="23"/>
      <c r="G14" s="56">
        <v>0.3</v>
      </c>
      <c r="H14" s="23"/>
      <c r="I14" s="24">
        <v>34680697</v>
      </c>
      <c r="J14" s="25">
        <f t="shared" si="0"/>
        <v>2568.2784734009306</v>
      </c>
      <c r="K14" s="27">
        <f t="shared" si="1"/>
        <v>3.3181907076020254</v>
      </c>
      <c r="L14" s="23"/>
      <c r="M14" s="25">
        <v>3156592</v>
      </c>
      <c r="N14" s="26">
        <f t="shared" si="2"/>
        <v>3.0161732988374066</v>
      </c>
      <c r="O14" s="23"/>
      <c r="P14" s="25">
        <v>29400000</v>
      </c>
      <c r="Q14" s="25">
        <f t="shared" si="3"/>
        <v>2410.9779108792695</v>
      </c>
      <c r="R14" s="27">
        <f t="shared" si="4"/>
        <v>2.8129425081479633</v>
      </c>
      <c r="S14" s="28">
        <f t="shared" si="5"/>
        <v>0.93875252853193814</v>
      </c>
      <c r="T14" s="23"/>
      <c r="U14" s="43">
        <f t="shared" si="6"/>
        <v>3.1149599169125826</v>
      </c>
      <c r="V14" s="23"/>
      <c r="W14" s="57">
        <f>G14-'[7](A) Current Law'!G14</f>
        <v>1.100000000000001E-2</v>
      </c>
      <c r="X14" s="58">
        <f>I14-'[7](A) Current Law'!I14</f>
        <v>1271626</v>
      </c>
      <c r="Y14" s="59">
        <f>N14-'[7](A) Current Law'!N14</f>
        <v>0.10073836005557357</v>
      </c>
      <c r="Z14" s="58">
        <f>P14-'[7](A) Current Law'!P14</f>
        <v>0</v>
      </c>
      <c r="AA14" s="58">
        <f>M14-'[7](A) Current Law'!M14</f>
        <v>218740</v>
      </c>
      <c r="AB14" s="43">
        <f>R14-'[7](A) Current Law'!R14</f>
        <v>0</v>
      </c>
    </row>
    <row r="15" spans="1:28">
      <c r="A15" s="1" t="s">
        <v>36</v>
      </c>
      <c r="B15" s="2" t="s">
        <v>37</v>
      </c>
      <c r="C15" s="21">
        <v>7201806725</v>
      </c>
      <c r="D15" s="22">
        <v>3834.16</v>
      </c>
      <c r="E15" s="23"/>
      <c r="F15" s="23"/>
      <c r="G15" s="56">
        <v>0.3</v>
      </c>
      <c r="H15" s="23"/>
      <c r="I15" s="24">
        <v>9313842</v>
      </c>
      <c r="J15" s="25">
        <f t="shared" si="0"/>
        <v>2429.1740563774074</v>
      </c>
      <c r="K15" s="27">
        <f t="shared" si="1"/>
        <v>1.2932646425609262</v>
      </c>
      <c r="L15" s="23"/>
      <c r="M15" s="25">
        <v>0</v>
      </c>
      <c r="N15" s="26">
        <f t="shared" si="2"/>
        <v>1.2932646425609262</v>
      </c>
      <c r="O15" s="23"/>
      <c r="P15" s="25">
        <v>8925000</v>
      </c>
      <c r="Q15" s="25">
        <f t="shared" si="3"/>
        <v>2327.758883301688</v>
      </c>
      <c r="R15" s="27">
        <f t="shared" si="4"/>
        <v>1.2392723577290947</v>
      </c>
      <c r="S15" s="28">
        <f t="shared" si="5"/>
        <v>0.95825117067693444</v>
      </c>
      <c r="T15" s="23"/>
      <c r="U15" s="43">
        <f t="shared" si="6"/>
        <v>1.2392723577290947</v>
      </c>
      <c r="V15" s="23"/>
      <c r="W15" s="57">
        <f>G15-'[7](A) Current Law'!G15</f>
        <v>1.0199999999999987E-2</v>
      </c>
      <c r="X15" s="58">
        <f>I15-'[7](A) Current Law'!I15</f>
        <v>316670</v>
      </c>
      <c r="Y15" s="59">
        <f>N15-'[7](A) Current Law'!N15</f>
        <v>4.3970910646730754E-2</v>
      </c>
      <c r="Z15" s="58">
        <f>P15-'[7](A) Current Law'!P15</f>
        <v>0</v>
      </c>
      <c r="AA15" s="58">
        <f>M15-'[7](A) Current Law'!M15</f>
        <v>0</v>
      </c>
      <c r="AB15" s="43">
        <f>R15-'[7](A) Current Law'!R15</f>
        <v>0</v>
      </c>
    </row>
    <row r="16" spans="1:28">
      <c r="A16" s="1" t="s">
        <v>38</v>
      </c>
      <c r="B16" s="2" t="s">
        <v>39</v>
      </c>
      <c r="C16" s="21">
        <v>6744236259</v>
      </c>
      <c r="D16" s="22">
        <v>12906.02</v>
      </c>
      <c r="E16" s="23"/>
      <c r="F16" s="23"/>
      <c r="G16" s="56">
        <v>0.3</v>
      </c>
      <c r="H16" s="23"/>
      <c r="I16" s="24">
        <v>31848741</v>
      </c>
      <c r="J16" s="25">
        <f t="shared" si="0"/>
        <v>2467.743037745176</v>
      </c>
      <c r="K16" s="27">
        <f t="shared" si="1"/>
        <v>4.722364368166776</v>
      </c>
      <c r="L16" s="23"/>
      <c r="M16" s="25">
        <v>6771735</v>
      </c>
      <c r="N16" s="26">
        <f t="shared" si="2"/>
        <v>3.7182869989964273</v>
      </c>
      <c r="O16" s="23"/>
      <c r="P16" s="25">
        <v>20500000</v>
      </c>
      <c r="Q16" s="25">
        <f t="shared" si="3"/>
        <v>2113.1018702899887</v>
      </c>
      <c r="R16" s="27">
        <f t="shared" si="4"/>
        <v>3.0396325414376322</v>
      </c>
      <c r="S16" s="28">
        <f t="shared" si="5"/>
        <v>0.85628926430718255</v>
      </c>
      <c r="T16" s="23"/>
      <c r="U16" s="43">
        <f t="shared" si="6"/>
        <v>4.0437099106079817</v>
      </c>
      <c r="V16" s="23"/>
      <c r="W16" s="57">
        <f>G16-'[7](A) Current Law'!G16</f>
        <v>1.9999999999999962E-2</v>
      </c>
      <c r="X16" s="58">
        <f>I16-'[7](A) Current Law'!I16</f>
        <v>2123249</v>
      </c>
      <c r="Y16" s="59">
        <f>N16-'[7](A) Current Law'!N16</f>
        <v>0.24764909410923464</v>
      </c>
      <c r="Z16" s="58">
        <f>P16-'[7](A) Current Law'!P16</f>
        <v>0</v>
      </c>
      <c r="AA16" s="58">
        <f>M16-'[7](A) Current Law'!M16</f>
        <v>453045</v>
      </c>
      <c r="AB16" s="43">
        <f>R16-'[7](A) Current Law'!R16</f>
        <v>0</v>
      </c>
    </row>
    <row r="17" spans="1:28">
      <c r="A17" s="1" t="s">
        <v>40</v>
      </c>
      <c r="B17" s="2" t="s">
        <v>41</v>
      </c>
      <c r="C17" s="21">
        <v>47032856494</v>
      </c>
      <c r="D17" s="22">
        <v>16933.77</v>
      </c>
      <c r="E17" s="23"/>
      <c r="F17" s="23"/>
      <c r="G17" s="56">
        <v>0.34660000000000002</v>
      </c>
      <c r="H17" s="23"/>
      <c r="I17" s="24">
        <v>46647620</v>
      </c>
      <c r="J17" s="25">
        <f t="shared" si="0"/>
        <v>2754.7096718568869</v>
      </c>
      <c r="K17" s="27">
        <f t="shared" si="1"/>
        <v>0.99180920482579782</v>
      </c>
      <c r="L17" s="23"/>
      <c r="M17" s="25">
        <v>0</v>
      </c>
      <c r="N17" s="26">
        <f t="shared" si="2"/>
        <v>0.99180920482579782</v>
      </c>
      <c r="O17" s="23"/>
      <c r="P17" s="25">
        <v>43900000</v>
      </c>
      <c r="Q17" s="25">
        <f t="shared" si="3"/>
        <v>2592.452832417117</v>
      </c>
      <c r="R17" s="27">
        <f t="shared" si="4"/>
        <v>0.93339004416200699</v>
      </c>
      <c r="S17" s="28">
        <f t="shared" si="5"/>
        <v>0.94109838829933878</v>
      </c>
      <c r="T17" s="23"/>
      <c r="U17" s="43">
        <f t="shared" si="6"/>
        <v>0.93339004416200699</v>
      </c>
      <c r="V17" s="23"/>
      <c r="W17" s="57">
        <f>G17-'[7](A) Current Law'!G17</f>
        <v>0</v>
      </c>
      <c r="X17" s="58">
        <f>I17-'[7](A) Current Law'!I17</f>
        <v>0</v>
      </c>
      <c r="Y17" s="59">
        <f>N17-'[7](A) Current Law'!N17</f>
        <v>0</v>
      </c>
      <c r="Z17" s="58">
        <f>P17-'[7](A) Current Law'!P17</f>
        <v>0</v>
      </c>
      <c r="AA17" s="58">
        <f>M17-'[7](A) Current Law'!M17</f>
        <v>0</v>
      </c>
      <c r="AB17" s="43">
        <f>R17-'[7](A) Current Law'!R17</f>
        <v>0</v>
      </c>
    </row>
    <row r="18" spans="1:28">
      <c r="A18" s="1" t="s">
        <v>42</v>
      </c>
      <c r="B18" s="2" t="s">
        <v>43</v>
      </c>
      <c r="C18" s="21">
        <v>13391568266</v>
      </c>
      <c r="D18" s="22">
        <v>10273.82</v>
      </c>
      <c r="E18" s="23"/>
      <c r="F18" s="23"/>
      <c r="G18" s="56">
        <v>0.30349999999999999</v>
      </c>
      <c r="H18" s="23"/>
      <c r="I18" s="24">
        <v>26738169</v>
      </c>
      <c r="J18" s="25">
        <f t="shared" si="0"/>
        <v>2602.5537725987024</v>
      </c>
      <c r="K18" s="27">
        <f t="shared" si="1"/>
        <v>1.9966421011261117</v>
      </c>
      <c r="L18" s="23"/>
      <c r="M18" s="25">
        <v>0</v>
      </c>
      <c r="N18" s="26">
        <f t="shared" si="2"/>
        <v>1.9966421011261117</v>
      </c>
      <c r="O18" s="23"/>
      <c r="P18" s="25">
        <v>25400000</v>
      </c>
      <c r="Q18" s="25">
        <f t="shared" si="3"/>
        <v>2472.3033886129988</v>
      </c>
      <c r="R18" s="27">
        <f t="shared" si="4"/>
        <v>1.8967158659444197</v>
      </c>
      <c r="S18" s="28">
        <f t="shared" si="5"/>
        <v>0.9499528557845528</v>
      </c>
      <c r="T18" s="23"/>
      <c r="U18" s="43">
        <f t="shared" si="6"/>
        <v>1.8967158659444197</v>
      </c>
      <c r="V18" s="23"/>
      <c r="W18" s="57">
        <f>G18-'[7](A) Current Law'!G18</f>
        <v>0</v>
      </c>
      <c r="X18" s="58">
        <f>I18-'[7](A) Current Law'!I18</f>
        <v>0</v>
      </c>
      <c r="Y18" s="59">
        <f>N18-'[7](A) Current Law'!N18</f>
        <v>0</v>
      </c>
      <c r="Z18" s="58">
        <f>P18-'[7](A) Current Law'!P18</f>
        <v>0</v>
      </c>
      <c r="AA18" s="58">
        <f>M18-'[7](A) Current Law'!M18</f>
        <v>0</v>
      </c>
      <c r="AB18" s="43">
        <f>R18-'[7](A) Current Law'!R18</f>
        <v>0</v>
      </c>
    </row>
    <row r="19" spans="1:28">
      <c r="A19" s="1" t="s">
        <v>44</v>
      </c>
      <c r="B19" s="2" t="s">
        <v>45</v>
      </c>
      <c r="C19" s="21">
        <v>16947238</v>
      </c>
      <c r="D19" s="22">
        <v>6.78</v>
      </c>
      <c r="E19" s="23"/>
      <c r="F19" s="23"/>
      <c r="G19" s="56">
        <v>0.3</v>
      </c>
      <c r="H19" s="23"/>
      <c r="I19" s="24">
        <v>122571</v>
      </c>
      <c r="J19" s="25">
        <f t="shared" si="0"/>
        <v>18078.318584070796</v>
      </c>
      <c r="K19" s="27">
        <f t="shared" si="1"/>
        <v>7.232505969409293</v>
      </c>
      <c r="L19" s="23"/>
      <c r="M19" s="25">
        <v>38287</v>
      </c>
      <c r="N19" s="26">
        <f t="shared" si="2"/>
        <v>4.9733177760293446</v>
      </c>
      <c r="O19" s="23"/>
      <c r="P19" s="25">
        <v>25000</v>
      </c>
      <c r="Q19" s="25">
        <f t="shared" si="3"/>
        <v>9334.3657817109142</v>
      </c>
      <c r="R19" s="27">
        <f t="shared" si="4"/>
        <v>1.475166631872403</v>
      </c>
      <c r="S19" s="28">
        <f t="shared" si="5"/>
        <v>0.51632931117474767</v>
      </c>
      <c r="T19" s="23"/>
      <c r="U19" s="43">
        <f t="shared" si="6"/>
        <v>3.7343548252523511</v>
      </c>
      <c r="V19" s="23"/>
      <c r="W19" s="57">
        <f>G19-'[7](A) Current Law'!G19</f>
        <v>1.9999999999999962E-2</v>
      </c>
      <c r="X19" s="58">
        <f>I19-'[7](A) Current Law'!I19</f>
        <v>8171</v>
      </c>
      <c r="Y19" s="59">
        <f>N19-'[7](A) Current Law'!N19</f>
        <v>0.33108639885744218</v>
      </c>
      <c r="Z19" s="58">
        <f>P19-'[7](A) Current Law'!P19</f>
        <v>0</v>
      </c>
      <c r="AA19" s="58">
        <f>M19-'[7](A) Current Law'!M19</f>
        <v>2560</v>
      </c>
      <c r="AB19" s="43">
        <f>R19-'[7](A) Current Law'!R19</f>
        <v>0</v>
      </c>
    </row>
    <row r="20" spans="1:28">
      <c r="A20" s="1" t="s">
        <v>46</v>
      </c>
      <c r="B20" s="2" t="s">
        <v>47</v>
      </c>
      <c r="C20" s="21">
        <v>10406746643</v>
      </c>
      <c r="D20" s="22">
        <v>16946.330000000002</v>
      </c>
      <c r="E20" s="23"/>
      <c r="F20" s="23"/>
      <c r="G20" s="56">
        <v>0.3</v>
      </c>
      <c r="H20" s="23"/>
      <c r="I20" s="24">
        <v>43581788</v>
      </c>
      <c r="J20" s="25">
        <f t="shared" si="0"/>
        <v>2571.7537661546776</v>
      </c>
      <c r="K20" s="27">
        <f t="shared" si="1"/>
        <v>4.1878398211332337</v>
      </c>
      <c r="L20" s="23"/>
      <c r="M20" s="25">
        <v>7669479</v>
      </c>
      <c r="N20" s="26">
        <f t="shared" si="2"/>
        <v>3.4508680024564713</v>
      </c>
      <c r="O20" s="23"/>
      <c r="P20" s="25">
        <v>29920000</v>
      </c>
      <c r="Q20" s="25">
        <f t="shared" si="3"/>
        <v>2218.1486492945669</v>
      </c>
      <c r="R20" s="27">
        <f t="shared" si="4"/>
        <v>2.8750579817493112</v>
      </c>
      <c r="S20" s="28">
        <f t="shared" si="5"/>
        <v>0.86250428734130868</v>
      </c>
      <c r="T20" s="23"/>
      <c r="U20" s="43">
        <f t="shared" si="6"/>
        <v>3.6120298004260736</v>
      </c>
      <c r="V20" s="23"/>
      <c r="W20" s="57">
        <f>G20-'[7](A) Current Law'!G20</f>
        <v>1.1099999999999999E-2</v>
      </c>
      <c r="X20" s="58">
        <f>I20-'[7](A) Current Law'!I20</f>
        <v>1612525</v>
      </c>
      <c r="Y20" s="59">
        <f>N20-'[7](A) Current Law'!N20</f>
        <v>0.10509249792639519</v>
      </c>
      <c r="Z20" s="58">
        <f>P20-'[7](A) Current Law'!P20</f>
        <v>0</v>
      </c>
      <c r="AA20" s="58">
        <f>M20-'[7](A) Current Law'!M20</f>
        <v>518854</v>
      </c>
      <c r="AB20" s="43">
        <f>R20-'[7](A) Current Law'!R20</f>
        <v>0</v>
      </c>
    </row>
    <row r="21" spans="1:28">
      <c r="A21" s="1" t="s">
        <v>48</v>
      </c>
      <c r="B21" s="2" t="s">
        <v>49</v>
      </c>
      <c r="C21" s="21">
        <v>392001678</v>
      </c>
      <c r="D21" s="22">
        <v>84.89</v>
      </c>
      <c r="E21" s="23"/>
      <c r="F21" s="23"/>
      <c r="G21" s="56">
        <v>0.3</v>
      </c>
      <c r="H21" s="23"/>
      <c r="I21" s="24">
        <v>547591</v>
      </c>
      <c r="J21" s="25">
        <f t="shared" si="0"/>
        <v>6450.5948875014728</v>
      </c>
      <c r="K21" s="27">
        <f t="shared" si="1"/>
        <v>1.3969098366971786</v>
      </c>
      <c r="L21" s="23"/>
      <c r="M21" s="25">
        <v>0</v>
      </c>
      <c r="N21" s="26">
        <f t="shared" si="2"/>
        <v>1.3969098366971786</v>
      </c>
      <c r="O21" s="23"/>
      <c r="P21" s="25">
        <v>65000</v>
      </c>
      <c r="Q21" s="25">
        <f t="shared" si="3"/>
        <v>765.69678407350693</v>
      </c>
      <c r="R21" s="27">
        <f t="shared" si="4"/>
        <v>0.16581561673825285</v>
      </c>
      <c r="S21" s="28">
        <f t="shared" si="5"/>
        <v>0.11870173176695746</v>
      </c>
      <c r="T21" s="23"/>
      <c r="U21" s="43">
        <f t="shared" si="6"/>
        <v>0.16581561673825285</v>
      </c>
      <c r="V21" s="23"/>
      <c r="W21" s="57">
        <f>G21-'[7](A) Current Law'!G21</f>
        <v>1.9999999999999962E-2</v>
      </c>
      <c r="X21" s="58">
        <f>I21-'[7](A) Current Law'!I21</f>
        <v>36506</v>
      </c>
      <c r="Y21" s="59">
        <f>N21-'[7](A) Current Law'!N21</f>
        <v>9.3127152379179456E-2</v>
      </c>
      <c r="Z21" s="58">
        <f>P21-'[7](A) Current Law'!P21</f>
        <v>0</v>
      </c>
      <c r="AA21" s="58">
        <f>M21-'[7](A) Current Law'!M21</f>
        <v>0</v>
      </c>
      <c r="AB21" s="43">
        <f>R21-'[7](A) Current Law'!R21</f>
        <v>0</v>
      </c>
    </row>
    <row r="22" spans="1:28">
      <c r="A22" s="1" t="s">
        <v>50</v>
      </c>
      <c r="B22" s="2" t="s">
        <v>51</v>
      </c>
      <c r="C22" s="21">
        <v>4759666758</v>
      </c>
      <c r="D22" s="22">
        <v>2080.89</v>
      </c>
      <c r="E22" s="23"/>
      <c r="F22" s="23"/>
      <c r="G22" s="56">
        <v>0.3251</v>
      </c>
      <c r="H22" s="23"/>
      <c r="I22" s="24">
        <v>5878371</v>
      </c>
      <c r="J22" s="25">
        <f t="shared" si="0"/>
        <v>2824.9311592635845</v>
      </c>
      <c r="K22" s="27">
        <f t="shared" si="1"/>
        <v>1.2350383543385035</v>
      </c>
      <c r="L22" s="23"/>
      <c r="M22" s="25">
        <v>0</v>
      </c>
      <c r="N22" s="26">
        <f t="shared" si="2"/>
        <v>1.2350383543385035</v>
      </c>
      <c r="O22" s="23"/>
      <c r="P22" s="25">
        <v>5130000</v>
      </c>
      <c r="Q22" s="25">
        <f t="shared" si="3"/>
        <v>2465.2912936291686</v>
      </c>
      <c r="R22" s="27">
        <f t="shared" si="4"/>
        <v>1.0778065484054209</v>
      </c>
      <c r="S22" s="28">
        <f t="shared" si="5"/>
        <v>0.87269075054976963</v>
      </c>
      <c r="T22" s="23"/>
      <c r="U22" s="43">
        <f t="shared" si="6"/>
        <v>1.0778065484054209</v>
      </c>
      <c r="V22" s="23"/>
      <c r="W22" s="57">
        <f>G22-'[7](A) Current Law'!G22</f>
        <v>0</v>
      </c>
      <c r="X22" s="58">
        <f>I22-'[7](A) Current Law'!I22</f>
        <v>0</v>
      </c>
      <c r="Y22" s="59">
        <f>N22-'[7](A) Current Law'!N22</f>
        <v>0</v>
      </c>
      <c r="Z22" s="58">
        <f>P22-'[7](A) Current Law'!P22</f>
        <v>0</v>
      </c>
      <c r="AA22" s="58">
        <f>M22-'[7](A) Current Law'!M22</f>
        <v>0</v>
      </c>
      <c r="AB22" s="43">
        <f>R22-'[7](A) Current Law'!R22</f>
        <v>0</v>
      </c>
    </row>
    <row r="23" spans="1:28">
      <c r="A23" s="1" t="s">
        <v>52</v>
      </c>
      <c r="B23" s="2" t="s">
        <v>53</v>
      </c>
      <c r="C23" s="21">
        <v>118363081</v>
      </c>
      <c r="D23" s="22">
        <v>101.00999999999999</v>
      </c>
      <c r="E23" s="23"/>
      <c r="F23" s="23"/>
      <c r="G23" s="56">
        <v>0.3</v>
      </c>
      <c r="H23" s="23"/>
      <c r="I23" s="24">
        <v>372753</v>
      </c>
      <c r="J23" s="25">
        <f t="shared" si="0"/>
        <v>3690.2583902583906</v>
      </c>
      <c r="K23" s="27">
        <f t="shared" si="1"/>
        <v>3.1492336702522978</v>
      </c>
      <c r="L23" s="23"/>
      <c r="M23" s="25">
        <v>25797</v>
      </c>
      <c r="N23" s="26">
        <f t="shared" si="2"/>
        <v>2.9312856430291809</v>
      </c>
      <c r="O23" s="23"/>
      <c r="P23" s="25">
        <v>247271</v>
      </c>
      <c r="Q23" s="25">
        <f t="shared" si="3"/>
        <v>2703.3759033759038</v>
      </c>
      <c r="R23" s="27">
        <f t="shared" si="4"/>
        <v>2.0890889110938233</v>
      </c>
      <c r="S23" s="28">
        <f t="shared" si="5"/>
        <v>0.73257089815507859</v>
      </c>
      <c r="T23" s="23"/>
      <c r="U23" s="43">
        <f t="shared" si="6"/>
        <v>2.3070369383169402</v>
      </c>
      <c r="V23" s="23"/>
      <c r="W23" s="57">
        <f>G23-'[7](A) Current Law'!G23</f>
        <v>6.7999999999999727E-3</v>
      </c>
      <c r="X23" s="58">
        <f>I23-'[7](A) Current Law'!I23</f>
        <v>8449</v>
      </c>
      <c r="Y23" s="59">
        <f>N23-'[7](A) Current Law'!N23</f>
        <v>5.6385825238868481E-2</v>
      </c>
      <c r="Z23" s="58">
        <f>P23-'[7](A) Current Law'!P23</f>
        <v>0</v>
      </c>
      <c r="AA23" s="58">
        <f>M23-'[7](A) Current Law'!M23</f>
        <v>1775</v>
      </c>
      <c r="AB23" s="43">
        <f>R23-'[7](A) Current Law'!R23</f>
        <v>0</v>
      </c>
    </row>
    <row r="24" spans="1:28">
      <c r="A24" s="1" t="s">
        <v>54</v>
      </c>
      <c r="B24" s="2" t="s">
        <v>55</v>
      </c>
      <c r="C24" s="21">
        <v>4276014316</v>
      </c>
      <c r="D24" s="22">
        <v>4634.41</v>
      </c>
      <c r="E24" s="23"/>
      <c r="F24" s="23"/>
      <c r="G24" s="56">
        <v>0.3</v>
      </c>
      <c r="H24" s="23"/>
      <c r="I24" s="24">
        <v>13952376</v>
      </c>
      <c r="J24" s="25">
        <f t="shared" si="0"/>
        <v>3010.604586128547</v>
      </c>
      <c r="K24" s="27">
        <f t="shared" si="1"/>
        <v>3.2629394966693557</v>
      </c>
      <c r="L24" s="23"/>
      <c r="M24" s="25">
        <v>1171965</v>
      </c>
      <c r="N24" s="26">
        <f t="shared" si="2"/>
        <v>2.9888606668546989</v>
      </c>
      <c r="O24" s="23"/>
      <c r="P24" s="25">
        <v>10561000</v>
      </c>
      <c r="Q24" s="25">
        <f t="shared" si="3"/>
        <v>2531.7063013414868</v>
      </c>
      <c r="R24" s="27">
        <f t="shared" si="4"/>
        <v>2.4698233493940434</v>
      </c>
      <c r="S24" s="28">
        <f t="shared" si="5"/>
        <v>0.84092953056884356</v>
      </c>
      <c r="T24" s="23"/>
      <c r="U24" s="43">
        <f t="shared" si="6"/>
        <v>2.7439021792087002</v>
      </c>
      <c r="V24" s="23"/>
      <c r="W24" s="57">
        <f>G24-'[7](A) Current Law'!G24</f>
        <v>1.9999999999999962E-2</v>
      </c>
      <c r="X24" s="58">
        <f>I24-'[7](A) Current Law'!I24</f>
        <v>930159</v>
      </c>
      <c r="Y24" s="59">
        <f>N24-'[7](A) Current Law'!N24</f>
        <v>0.19940110976934333</v>
      </c>
      <c r="Z24" s="58">
        <f>P24-'[7](A) Current Law'!P24</f>
        <v>0</v>
      </c>
      <c r="AA24" s="58">
        <f>M24-'[7](A) Current Law'!M24</f>
        <v>77517</v>
      </c>
      <c r="AB24" s="43">
        <f>R24-'[7](A) Current Law'!R24</f>
        <v>0</v>
      </c>
    </row>
    <row r="25" spans="1:28">
      <c r="A25" s="1" t="s">
        <v>56</v>
      </c>
      <c r="B25" s="2" t="s">
        <v>57</v>
      </c>
      <c r="C25" s="21">
        <v>362568783</v>
      </c>
      <c r="D25" s="22">
        <v>882.56999999999994</v>
      </c>
      <c r="E25" s="23"/>
      <c r="F25" s="23"/>
      <c r="G25" s="56">
        <v>0.3</v>
      </c>
      <c r="H25" s="23"/>
      <c r="I25" s="24">
        <v>2939941</v>
      </c>
      <c r="J25" s="25">
        <f t="shared" si="0"/>
        <v>3331.113679368209</v>
      </c>
      <c r="K25" s="27">
        <f t="shared" si="1"/>
        <v>8.1086434846212345</v>
      </c>
      <c r="L25" s="23"/>
      <c r="M25" s="25">
        <v>977926</v>
      </c>
      <c r="N25" s="26">
        <f t="shared" si="2"/>
        <v>5.4114283744058573</v>
      </c>
      <c r="O25" s="23"/>
      <c r="P25" s="25">
        <v>975494</v>
      </c>
      <c r="Q25" s="25">
        <f t="shared" si="3"/>
        <v>2213.3315204459705</v>
      </c>
      <c r="R25" s="27">
        <f t="shared" si="4"/>
        <v>2.6905074174573933</v>
      </c>
      <c r="S25" s="28">
        <f t="shared" si="5"/>
        <v>0.66444190546681037</v>
      </c>
      <c r="T25" s="23"/>
      <c r="U25" s="43">
        <f t="shared" si="6"/>
        <v>5.3877225276727705</v>
      </c>
      <c r="V25" s="23"/>
      <c r="W25" s="57">
        <f>G25-'[7](A) Current Law'!G25</f>
        <v>1.9999999999999962E-2</v>
      </c>
      <c r="X25" s="58">
        <f>I25-'[7](A) Current Law'!I25</f>
        <v>195996</v>
      </c>
      <c r="Y25" s="59">
        <f>N25-'[7](A) Current Law'!N25</f>
        <v>0.36038403228995008</v>
      </c>
      <c r="Z25" s="58">
        <f>P25-'[7](A) Current Law'!P25</f>
        <v>0</v>
      </c>
      <c r="AA25" s="58">
        <f>M25-'[7](A) Current Law'!M25</f>
        <v>65332</v>
      </c>
      <c r="AB25" s="43">
        <f>R25-'[7](A) Current Law'!R25</f>
        <v>0</v>
      </c>
    </row>
    <row r="26" spans="1:28">
      <c r="A26" s="1" t="s">
        <v>58</v>
      </c>
      <c r="B26" s="2" t="s">
        <v>59</v>
      </c>
      <c r="C26" s="21">
        <v>117618622</v>
      </c>
      <c r="D26" s="22">
        <v>719.63</v>
      </c>
      <c r="E26" s="23"/>
      <c r="F26" s="23"/>
      <c r="G26" s="56">
        <v>0.3</v>
      </c>
      <c r="H26" s="23"/>
      <c r="I26" s="24">
        <v>2307145</v>
      </c>
      <c r="J26" s="25">
        <f t="shared" si="0"/>
        <v>3206.0155913455528</v>
      </c>
      <c r="K26" s="27">
        <f t="shared" si="1"/>
        <v>19.615473815022249</v>
      </c>
      <c r="L26" s="23"/>
      <c r="M26" s="25">
        <v>993969</v>
      </c>
      <c r="N26" s="26">
        <f t="shared" si="2"/>
        <v>11.16469465183838</v>
      </c>
      <c r="O26" s="23"/>
      <c r="P26" s="25">
        <v>180000</v>
      </c>
      <c r="Q26" s="25">
        <f t="shared" si="3"/>
        <v>1631.3508330669927</v>
      </c>
      <c r="R26" s="27">
        <f t="shared" si="4"/>
        <v>1.5303699103021289</v>
      </c>
      <c r="S26" s="28">
        <f t="shared" si="5"/>
        <v>0.50884058002422905</v>
      </c>
      <c r="T26" s="23"/>
      <c r="U26" s="43">
        <f t="shared" si="6"/>
        <v>9.9811490734859998</v>
      </c>
      <c r="V26" s="23"/>
      <c r="W26" s="57">
        <f>G26-'[7](A) Current Law'!G26</f>
        <v>1.9899999999999973E-2</v>
      </c>
      <c r="X26" s="58">
        <f>I26-'[7](A) Current Law'!I26</f>
        <v>153040</v>
      </c>
      <c r="Y26" s="59">
        <f>N26-'[7](A) Current Law'!N26</f>
        <v>0.73728121045322226</v>
      </c>
      <c r="Z26" s="58">
        <f>P26-'[7](A) Current Law'!P26</f>
        <v>0</v>
      </c>
      <c r="AA26" s="58">
        <f>M26-'[7](A) Current Law'!M26</f>
        <v>66322</v>
      </c>
      <c r="AB26" s="43">
        <f>R26-'[7](A) Current Law'!R26</f>
        <v>0</v>
      </c>
    </row>
    <row r="27" spans="1:28">
      <c r="A27" s="1" t="s">
        <v>60</v>
      </c>
      <c r="B27" s="2" t="s">
        <v>61</v>
      </c>
      <c r="C27" s="21">
        <v>279321606</v>
      </c>
      <c r="D27" s="22">
        <v>60.989999999999995</v>
      </c>
      <c r="E27" s="23"/>
      <c r="F27" s="23"/>
      <c r="G27" s="56">
        <v>0.315</v>
      </c>
      <c r="H27" s="23"/>
      <c r="I27" s="24">
        <v>311938</v>
      </c>
      <c r="J27" s="25">
        <f t="shared" si="0"/>
        <v>5114.576160026234</v>
      </c>
      <c r="K27" s="27">
        <f t="shared" si="1"/>
        <v>1.116770036042253</v>
      </c>
      <c r="L27" s="23"/>
      <c r="M27" s="25">
        <v>0</v>
      </c>
      <c r="N27" s="26">
        <f t="shared" si="2"/>
        <v>1.116770036042253</v>
      </c>
      <c r="O27" s="23"/>
      <c r="P27" s="25">
        <v>278885</v>
      </c>
      <c r="Q27" s="25">
        <f t="shared" si="3"/>
        <v>4572.634858173471</v>
      </c>
      <c r="R27" s="27">
        <f t="shared" si="4"/>
        <v>0.99843690573653643</v>
      </c>
      <c r="S27" s="28">
        <f t="shared" si="5"/>
        <v>0.89403984125050495</v>
      </c>
      <c r="T27" s="23"/>
      <c r="U27" s="43">
        <f t="shared" si="6"/>
        <v>0.99843690573653643</v>
      </c>
      <c r="V27" s="23"/>
      <c r="W27" s="57">
        <f>G27-'[7](A) Current Law'!G27</f>
        <v>0</v>
      </c>
      <c r="X27" s="58">
        <f>I27-'[7](A) Current Law'!I27</f>
        <v>0</v>
      </c>
      <c r="Y27" s="59">
        <f>N27-'[7](A) Current Law'!N27</f>
        <v>0</v>
      </c>
      <c r="Z27" s="58">
        <f>P27-'[7](A) Current Law'!P27</f>
        <v>0</v>
      </c>
      <c r="AA27" s="58">
        <f>M27-'[7](A) Current Law'!M27</f>
        <v>0</v>
      </c>
      <c r="AB27" s="43">
        <f>R27-'[7](A) Current Law'!R27</f>
        <v>0</v>
      </c>
    </row>
    <row r="28" spans="1:28" ht="31.2">
      <c r="A28" s="1" t="s">
        <v>62</v>
      </c>
      <c r="B28" s="2" t="s">
        <v>63</v>
      </c>
      <c r="C28" s="21">
        <v>3283115101</v>
      </c>
      <c r="D28" s="22">
        <v>3722.89</v>
      </c>
      <c r="E28" s="23"/>
      <c r="F28" s="23"/>
      <c r="G28" s="56">
        <v>0.3</v>
      </c>
      <c r="H28" s="23"/>
      <c r="I28" s="24">
        <v>10098536</v>
      </c>
      <c r="J28" s="25">
        <f t="shared" si="0"/>
        <v>2712.5528823038017</v>
      </c>
      <c r="K28" s="27">
        <f t="shared" si="1"/>
        <v>3.0759006886246847</v>
      </c>
      <c r="L28" s="23"/>
      <c r="M28" s="25">
        <v>594225</v>
      </c>
      <c r="N28" s="26">
        <f t="shared" si="2"/>
        <v>2.8949064250306344</v>
      </c>
      <c r="O28" s="23"/>
      <c r="P28" s="25">
        <v>7000000</v>
      </c>
      <c r="Q28" s="25">
        <f t="shared" si="3"/>
        <v>2039.873592827078</v>
      </c>
      <c r="R28" s="27">
        <f t="shared" si="4"/>
        <v>2.1321214105067101</v>
      </c>
      <c r="S28" s="28">
        <f t="shared" si="5"/>
        <v>0.75201246992633386</v>
      </c>
      <c r="T28" s="23"/>
      <c r="U28" s="43">
        <f t="shared" si="6"/>
        <v>2.3131156741007604</v>
      </c>
      <c r="V28" s="23"/>
      <c r="W28" s="57">
        <f>G28-'[7](A) Current Law'!G28</f>
        <v>1.9999999999999962E-2</v>
      </c>
      <c r="X28" s="58">
        <f>I28-'[7](A) Current Law'!I28</f>
        <v>673236</v>
      </c>
      <c r="Y28" s="59">
        <f>N28-'[7](A) Current Law'!N28</f>
        <v>0.19211510428248024</v>
      </c>
      <c r="Z28" s="58">
        <f>P28-'[7](A) Current Law'!P28</f>
        <v>0</v>
      </c>
      <c r="AA28" s="58">
        <f>M28-'[7](A) Current Law'!M28</f>
        <v>42500</v>
      </c>
      <c r="AB28" s="43">
        <f>R28-'[7](A) Current Law'!R28</f>
        <v>0</v>
      </c>
    </row>
    <row r="29" spans="1:28">
      <c r="A29" s="1" t="s">
        <v>64</v>
      </c>
      <c r="B29" s="2" t="s">
        <v>65</v>
      </c>
      <c r="C29" s="21">
        <v>4089029058</v>
      </c>
      <c r="D29" s="22">
        <v>5619.54</v>
      </c>
      <c r="E29" s="23"/>
      <c r="F29" s="23"/>
      <c r="G29" s="56">
        <v>0.3</v>
      </c>
      <c r="H29" s="23"/>
      <c r="I29" s="24">
        <v>13407078</v>
      </c>
      <c r="J29" s="25">
        <f t="shared" si="0"/>
        <v>2385.7963463201613</v>
      </c>
      <c r="K29" s="27">
        <f t="shared" si="1"/>
        <v>3.2787925470399042</v>
      </c>
      <c r="L29" s="23"/>
      <c r="M29" s="25">
        <v>1153385</v>
      </c>
      <c r="N29" s="26">
        <f t="shared" si="2"/>
        <v>2.9967243632143443</v>
      </c>
      <c r="O29" s="23"/>
      <c r="P29" s="25">
        <v>10400000</v>
      </c>
      <c r="Q29" s="25">
        <f t="shared" si="3"/>
        <v>2055.9307345441084</v>
      </c>
      <c r="R29" s="27">
        <f t="shared" si="4"/>
        <v>2.5433910721795607</v>
      </c>
      <c r="S29" s="28">
        <f t="shared" si="5"/>
        <v>0.86173773286021016</v>
      </c>
      <c r="T29" s="23"/>
      <c r="U29" s="43">
        <f t="shared" si="6"/>
        <v>2.825459256005121</v>
      </c>
      <c r="V29" s="23"/>
      <c r="W29" s="57">
        <f>G29-'[7](A) Current Law'!G29</f>
        <v>1.9999999999999962E-2</v>
      </c>
      <c r="X29" s="58">
        <f>I29-'[7](A) Current Law'!I29</f>
        <v>893805</v>
      </c>
      <c r="Y29" s="59">
        <f>N29-'[7](A) Current Law'!N29</f>
        <v>0.19953563264700058</v>
      </c>
      <c r="Z29" s="58">
        <f>P29-'[7](A) Current Law'!P29</f>
        <v>0</v>
      </c>
      <c r="AA29" s="58">
        <f>M29-'[7](A) Current Law'!M29</f>
        <v>77898</v>
      </c>
      <c r="AB29" s="43">
        <f>R29-'[7](A) Current Law'!R29</f>
        <v>0</v>
      </c>
    </row>
    <row r="30" spans="1:28">
      <c r="A30" s="1" t="s">
        <v>66</v>
      </c>
      <c r="B30" s="2" t="s">
        <v>67</v>
      </c>
      <c r="C30" s="21">
        <v>154512107</v>
      </c>
      <c r="D30" s="22">
        <v>436.19</v>
      </c>
      <c r="E30" s="23"/>
      <c r="F30" s="23"/>
      <c r="G30" s="56">
        <v>0.3</v>
      </c>
      <c r="H30" s="23"/>
      <c r="I30" s="24">
        <v>1715333</v>
      </c>
      <c r="J30" s="25">
        <f t="shared" si="0"/>
        <v>3932.5362800614412</v>
      </c>
      <c r="K30" s="27">
        <f t="shared" si="1"/>
        <v>11.101609015013951</v>
      </c>
      <c r="L30" s="23"/>
      <c r="M30" s="25">
        <v>648001</v>
      </c>
      <c r="N30" s="26">
        <f t="shared" si="2"/>
        <v>6.9077564258443509</v>
      </c>
      <c r="O30" s="23"/>
      <c r="P30" s="25">
        <v>350000</v>
      </c>
      <c r="Q30" s="25">
        <f t="shared" si="3"/>
        <v>2287.9960567642543</v>
      </c>
      <c r="R30" s="27">
        <f t="shared" si="4"/>
        <v>2.2651946620597183</v>
      </c>
      <c r="S30" s="28">
        <f t="shared" si="5"/>
        <v>0.58181181146751093</v>
      </c>
      <c r="T30" s="23"/>
      <c r="U30" s="43">
        <f t="shared" si="6"/>
        <v>6.4590472512293156</v>
      </c>
      <c r="V30" s="23"/>
      <c r="W30" s="57">
        <f>G30-'[7](A) Current Law'!G30</f>
        <v>1.9999999999999962E-2</v>
      </c>
      <c r="X30" s="58">
        <f>I30-'[7](A) Current Law'!I30</f>
        <v>114356</v>
      </c>
      <c r="Y30" s="59">
        <f>N30-'[7](A) Current Law'!N30</f>
        <v>0.46006750784907702</v>
      </c>
      <c r="Z30" s="58">
        <f>P30-'[7](A) Current Law'!P30</f>
        <v>0</v>
      </c>
      <c r="AA30" s="58">
        <f>M30-'[7](A) Current Law'!M30</f>
        <v>43270</v>
      </c>
      <c r="AB30" s="43">
        <f>R30-'[7](A) Current Law'!R30</f>
        <v>0</v>
      </c>
    </row>
    <row r="31" spans="1:28">
      <c r="A31" s="1" t="s">
        <v>68</v>
      </c>
      <c r="B31" s="2" t="s">
        <v>69</v>
      </c>
      <c r="C31" s="21">
        <v>117158551</v>
      </c>
      <c r="D31" s="22">
        <v>228.78000000000003</v>
      </c>
      <c r="E31" s="23"/>
      <c r="F31" s="23"/>
      <c r="G31" s="56">
        <v>0.37520000000000003</v>
      </c>
      <c r="H31" s="23"/>
      <c r="I31" s="24">
        <v>663104</v>
      </c>
      <c r="J31" s="25">
        <f t="shared" si="0"/>
        <v>2898.4351779001659</v>
      </c>
      <c r="K31" s="27">
        <f t="shared" si="1"/>
        <v>5.6598856365166208</v>
      </c>
      <c r="L31" s="23"/>
      <c r="M31" s="25">
        <v>106134</v>
      </c>
      <c r="N31" s="26">
        <f t="shared" si="2"/>
        <v>4.7539850505662189</v>
      </c>
      <c r="O31" s="23"/>
      <c r="P31" s="25">
        <v>492000</v>
      </c>
      <c r="Q31" s="25">
        <f t="shared" si="3"/>
        <v>2614.4505638604769</v>
      </c>
      <c r="R31" s="27">
        <f t="shared" si="4"/>
        <v>4.1994373931784121</v>
      </c>
      <c r="S31" s="28">
        <f t="shared" si="5"/>
        <v>0.90202140237428818</v>
      </c>
      <c r="T31" s="23"/>
      <c r="U31" s="43">
        <f t="shared" si="6"/>
        <v>5.1053379791288132</v>
      </c>
      <c r="V31" s="23"/>
      <c r="W31" s="57">
        <f>G31-'[7](A) Current Law'!G31</f>
        <v>0</v>
      </c>
      <c r="X31" s="58">
        <f>I31-'[7](A) Current Law'!I31</f>
        <v>0</v>
      </c>
      <c r="Y31" s="59">
        <f>N31-'[7](A) Current Law'!N31</f>
        <v>-6.0943054852224066E-2</v>
      </c>
      <c r="Z31" s="58">
        <f>P31-'[7](A) Current Law'!P31</f>
        <v>0</v>
      </c>
      <c r="AA31" s="58">
        <f>M31-'[7](A) Current Law'!M31</f>
        <v>7140</v>
      </c>
      <c r="AB31" s="43">
        <f>R31-'[7](A) Current Law'!R31</f>
        <v>0</v>
      </c>
    </row>
    <row r="32" spans="1:28">
      <c r="A32" s="1" t="s">
        <v>70</v>
      </c>
      <c r="B32" s="2" t="s">
        <v>71</v>
      </c>
      <c r="C32" s="21">
        <v>2666825472</v>
      </c>
      <c r="D32" s="22">
        <v>1177.17</v>
      </c>
      <c r="E32" s="23"/>
      <c r="F32" s="23"/>
      <c r="G32" s="56">
        <v>0.3</v>
      </c>
      <c r="H32" s="23"/>
      <c r="I32" s="24">
        <v>3168709</v>
      </c>
      <c r="J32" s="25">
        <f t="shared" si="0"/>
        <v>2691.8023734889607</v>
      </c>
      <c r="K32" s="27">
        <f t="shared" si="1"/>
        <v>1.1881951156044757</v>
      </c>
      <c r="L32" s="23"/>
      <c r="M32" s="25">
        <v>0</v>
      </c>
      <c r="N32" s="26">
        <f t="shared" si="2"/>
        <v>1.1881951156044757</v>
      </c>
      <c r="O32" s="23"/>
      <c r="P32" s="25">
        <v>2133171</v>
      </c>
      <c r="Q32" s="25">
        <f t="shared" si="3"/>
        <v>1812.1180458217589</v>
      </c>
      <c r="R32" s="27">
        <f t="shared" si="4"/>
        <v>0.79989148986199576</v>
      </c>
      <c r="S32" s="28">
        <f t="shared" si="5"/>
        <v>0.67319876959354741</v>
      </c>
      <c r="T32" s="23"/>
      <c r="U32" s="43">
        <f t="shared" si="6"/>
        <v>0.79989148986199576</v>
      </c>
      <c r="V32" s="23"/>
      <c r="W32" s="57">
        <f>G32-'[7](A) Current Law'!G32</f>
        <v>1.9999999999999962E-2</v>
      </c>
      <c r="X32" s="58">
        <f>I32-'[7](A) Current Law'!I32</f>
        <v>211248</v>
      </c>
      <c r="Y32" s="59">
        <f>N32-'[7](A) Current Law'!N32</f>
        <v>7.9213282690589359E-2</v>
      </c>
      <c r="Z32" s="58">
        <f>P32-'[7](A) Current Law'!P32</f>
        <v>0</v>
      </c>
      <c r="AA32" s="58">
        <f>M32-'[7](A) Current Law'!M32</f>
        <v>0</v>
      </c>
      <c r="AB32" s="43">
        <f>R32-'[7](A) Current Law'!R32</f>
        <v>0</v>
      </c>
    </row>
    <row r="33" spans="1:28">
      <c r="A33" s="1" t="s">
        <v>72</v>
      </c>
      <c r="B33" s="2" t="s">
        <v>73</v>
      </c>
      <c r="C33" s="21">
        <v>821183497</v>
      </c>
      <c r="D33" s="22">
        <v>1399.3700000000001</v>
      </c>
      <c r="E33" s="23"/>
      <c r="F33" s="23"/>
      <c r="G33" s="56">
        <v>0.3</v>
      </c>
      <c r="H33" s="23"/>
      <c r="I33" s="24">
        <v>3559042</v>
      </c>
      <c r="J33" s="25">
        <f t="shared" si="0"/>
        <v>2543.3173499503346</v>
      </c>
      <c r="K33" s="27">
        <f t="shared" si="1"/>
        <v>4.3340398498047259</v>
      </c>
      <c r="L33" s="23"/>
      <c r="M33" s="25">
        <v>665165</v>
      </c>
      <c r="N33" s="26">
        <f t="shared" si="2"/>
        <v>3.5240320958374056</v>
      </c>
      <c r="O33" s="23"/>
      <c r="P33" s="25">
        <v>1699000</v>
      </c>
      <c r="Q33" s="25">
        <f t="shared" si="3"/>
        <v>1689.4495380063884</v>
      </c>
      <c r="R33" s="27">
        <f t="shared" si="4"/>
        <v>2.0689651048844691</v>
      </c>
      <c r="S33" s="28">
        <f t="shared" si="5"/>
        <v>0.66427004795110589</v>
      </c>
      <c r="T33" s="23"/>
      <c r="U33" s="43">
        <f t="shared" si="6"/>
        <v>2.8789728588517898</v>
      </c>
      <c r="V33" s="23"/>
      <c r="W33" s="57">
        <f>G33-'[7](A) Current Law'!G33</f>
        <v>1.21E-2</v>
      </c>
      <c r="X33" s="58">
        <f>I33-'[7](A) Current Law'!I33</f>
        <v>143548</v>
      </c>
      <c r="Y33" s="59">
        <f>N33-'[7](A) Current Law'!N33</f>
        <v>0.12063077297813729</v>
      </c>
      <c r="Z33" s="58">
        <f>P33-'[7](A) Current Law'!P33</f>
        <v>0</v>
      </c>
      <c r="AA33" s="58">
        <f>M33-'[7](A) Current Law'!M33</f>
        <v>44488</v>
      </c>
      <c r="AB33" s="43">
        <f>R33-'[7](A) Current Law'!R33</f>
        <v>0</v>
      </c>
    </row>
    <row r="34" spans="1:28">
      <c r="A34" s="1" t="s">
        <v>74</v>
      </c>
      <c r="B34" s="2" t="s">
        <v>75</v>
      </c>
      <c r="C34" s="21">
        <v>822508976</v>
      </c>
      <c r="D34" s="22">
        <v>1331.02</v>
      </c>
      <c r="E34" s="23"/>
      <c r="F34" s="23"/>
      <c r="G34" s="56">
        <v>0.3</v>
      </c>
      <c r="H34" s="23"/>
      <c r="I34" s="24">
        <v>3601568</v>
      </c>
      <c r="J34" s="25">
        <f t="shared" si="0"/>
        <v>2705.8706856395847</v>
      </c>
      <c r="K34" s="27">
        <f t="shared" si="1"/>
        <v>4.3787582933319866</v>
      </c>
      <c r="L34" s="23"/>
      <c r="M34" s="25">
        <v>684446</v>
      </c>
      <c r="N34" s="26">
        <f t="shared" si="2"/>
        <v>3.5466141830894742</v>
      </c>
      <c r="O34" s="23"/>
      <c r="P34" s="25">
        <v>1900000</v>
      </c>
      <c r="Q34" s="25">
        <f t="shared" si="3"/>
        <v>1941.7033553214828</v>
      </c>
      <c r="R34" s="27">
        <f t="shared" si="4"/>
        <v>2.3100051858886945</v>
      </c>
      <c r="S34" s="28">
        <f t="shared" si="5"/>
        <v>0.71758911674026427</v>
      </c>
      <c r="T34" s="23"/>
      <c r="U34" s="43">
        <f t="shared" si="6"/>
        <v>3.142149296131207</v>
      </c>
      <c r="V34" s="23"/>
      <c r="W34" s="57">
        <f>G34-'[7](A) Current Law'!G34</f>
        <v>1.9999999999999962E-2</v>
      </c>
      <c r="X34" s="58">
        <f>I34-'[7](A) Current Law'!I34</f>
        <v>240104</v>
      </c>
      <c r="Y34" s="59">
        <f>N34-'[7](A) Current Law'!N34</f>
        <v>0.23593177176464009</v>
      </c>
      <c r="Z34" s="58">
        <f>P34-'[7](A) Current Law'!P34</f>
        <v>0</v>
      </c>
      <c r="AA34" s="58">
        <f>M34-'[7](A) Current Law'!M34</f>
        <v>46048</v>
      </c>
      <c r="AB34" s="43">
        <f>R34-'[7](A) Current Law'!R34</f>
        <v>0</v>
      </c>
    </row>
    <row r="35" spans="1:28">
      <c r="A35" s="1" t="s">
        <v>76</v>
      </c>
      <c r="B35" s="2" t="s">
        <v>77</v>
      </c>
      <c r="C35" s="21">
        <v>80046859</v>
      </c>
      <c r="D35" s="22">
        <v>94.82</v>
      </c>
      <c r="E35" s="23"/>
      <c r="F35" s="23"/>
      <c r="G35" s="56">
        <v>0.37709999999999999</v>
      </c>
      <c r="H35" s="23"/>
      <c r="I35" s="24">
        <v>403457</v>
      </c>
      <c r="J35" s="25">
        <f t="shared" si="0"/>
        <v>4254.9778527736771</v>
      </c>
      <c r="K35" s="27">
        <f t="shared" si="1"/>
        <v>5.0402602305731943</v>
      </c>
      <c r="L35" s="23"/>
      <c r="M35" s="25">
        <v>51867</v>
      </c>
      <c r="N35" s="26">
        <f t="shared" si="2"/>
        <v>4.3923022638527272</v>
      </c>
      <c r="O35" s="23"/>
      <c r="P35" s="25">
        <v>283000</v>
      </c>
      <c r="Q35" s="25">
        <f t="shared" si="3"/>
        <v>3531.607255853196</v>
      </c>
      <c r="R35" s="27">
        <f t="shared" si="4"/>
        <v>3.5354291665585529</v>
      </c>
      <c r="S35" s="28">
        <f t="shared" si="5"/>
        <v>0.82999427448278251</v>
      </c>
      <c r="T35" s="23"/>
      <c r="U35" s="43">
        <f t="shared" si="6"/>
        <v>4.1833871332790205</v>
      </c>
      <c r="V35" s="23"/>
      <c r="W35" s="57">
        <f>G35-'[7](A) Current Law'!G35</f>
        <v>0</v>
      </c>
      <c r="X35" s="58">
        <f>I35-'[7](A) Current Law'!I35</f>
        <v>0</v>
      </c>
      <c r="Y35" s="59">
        <f>N35-'[7](A) Current Law'!N35</f>
        <v>-4.388679385908123E-2</v>
      </c>
      <c r="Z35" s="58">
        <f>P35-'[7](A) Current Law'!P35</f>
        <v>0</v>
      </c>
      <c r="AA35" s="58">
        <f>M35-'[7](A) Current Law'!M35</f>
        <v>3513</v>
      </c>
      <c r="AB35" s="43">
        <f>R35-'[7](A) Current Law'!R35</f>
        <v>0</v>
      </c>
    </row>
    <row r="36" spans="1:28">
      <c r="A36" s="1" t="s">
        <v>78</v>
      </c>
      <c r="B36" s="2" t="s">
        <v>79</v>
      </c>
      <c r="C36" s="21">
        <v>7830666574</v>
      </c>
      <c r="D36" s="22">
        <v>11261.85</v>
      </c>
      <c r="E36" s="23"/>
      <c r="F36" s="23"/>
      <c r="G36" s="56">
        <v>0.3</v>
      </c>
      <c r="H36" s="23"/>
      <c r="I36" s="24">
        <v>29201296</v>
      </c>
      <c r="J36" s="25">
        <f t="shared" si="0"/>
        <v>2592.9395259215848</v>
      </c>
      <c r="K36" s="27">
        <f t="shared" si="1"/>
        <v>3.7290945443848238</v>
      </c>
      <c r="L36" s="23"/>
      <c r="M36" s="25">
        <v>3977014</v>
      </c>
      <c r="N36" s="26">
        <f t="shared" si="2"/>
        <v>3.2212177292481918</v>
      </c>
      <c r="O36" s="23"/>
      <c r="P36" s="25">
        <v>16800000</v>
      </c>
      <c r="Q36" s="25">
        <f t="shared" si="3"/>
        <v>1844.9023917029617</v>
      </c>
      <c r="R36" s="27">
        <f t="shared" si="4"/>
        <v>2.1454112292024656</v>
      </c>
      <c r="S36" s="28">
        <f t="shared" si="5"/>
        <v>0.71150999599469833</v>
      </c>
      <c r="T36" s="23"/>
      <c r="U36" s="43">
        <f t="shared" si="6"/>
        <v>2.6532880443390972</v>
      </c>
      <c r="V36" s="23"/>
      <c r="W36" s="57">
        <f>G36-'[7](A) Current Law'!G36</f>
        <v>1.9999999999999962E-2</v>
      </c>
      <c r="X36" s="58">
        <f>I36-'[7](A) Current Law'!I36</f>
        <v>1946754</v>
      </c>
      <c r="Y36" s="59">
        <f>N36-'[7](A) Current Law'!N36</f>
        <v>0.21379597562724673</v>
      </c>
      <c r="Z36" s="58">
        <f>P36-'[7](A) Current Law'!P36</f>
        <v>0</v>
      </c>
      <c r="AA36" s="58">
        <f>M36-'[7](A) Current Law'!M36</f>
        <v>272589</v>
      </c>
      <c r="AB36" s="43">
        <f>R36-'[7](A) Current Law'!R36</f>
        <v>0</v>
      </c>
    </row>
    <row r="37" spans="1:28">
      <c r="A37" s="1" t="s">
        <v>80</v>
      </c>
      <c r="B37" s="2" t="s">
        <v>81</v>
      </c>
      <c r="C37" s="21">
        <v>7255135266</v>
      </c>
      <c r="D37" s="22">
        <v>12234.460000000001</v>
      </c>
      <c r="E37" s="23"/>
      <c r="F37" s="23"/>
      <c r="G37" s="56">
        <v>0.3</v>
      </c>
      <c r="H37" s="23"/>
      <c r="I37" s="24">
        <v>30126706</v>
      </c>
      <c r="J37" s="25">
        <f t="shared" si="0"/>
        <v>2462.4467283394606</v>
      </c>
      <c r="K37" s="27">
        <f t="shared" si="1"/>
        <v>4.1524664800095268</v>
      </c>
      <c r="L37" s="23"/>
      <c r="M37" s="25">
        <v>5217028</v>
      </c>
      <c r="N37" s="26">
        <f t="shared" si="2"/>
        <v>3.4333857449543519</v>
      </c>
      <c r="O37" s="23"/>
      <c r="P37" s="25">
        <v>24200000</v>
      </c>
      <c r="Q37" s="25">
        <f t="shared" si="3"/>
        <v>2404.4402450128568</v>
      </c>
      <c r="R37" s="27">
        <f t="shared" si="4"/>
        <v>3.3355684095111675</v>
      </c>
      <c r="S37" s="28">
        <f t="shared" si="5"/>
        <v>0.97644355808431227</v>
      </c>
      <c r="T37" s="23"/>
      <c r="U37" s="43">
        <f t="shared" si="6"/>
        <v>4.0546491445663424</v>
      </c>
      <c r="V37" s="23"/>
      <c r="W37" s="57">
        <f>G37-'[7](A) Current Law'!G37</f>
        <v>1.9999999999999962E-2</v>
      </c>
      <c r="X37" s="58">
        <f>I37-'[7](A) Current Law'!I37</f>
        <v>2008447</v>
      </c>
      <c r="Y37" s="59">
        <f>N37-'[7](A) Current Law'!N37</f>
        <v>0.22868725932311262</v>
      </c>
      <c r="Z37" s="58">
        <f>P37-'[7](A) Current Law'!P37</f>
        <v>949479</v>
      </c>
      <c r="AA37" s="58">
        <f>M37-'[7](A) Current Law'!M37</f>
        <v>349290</v>
      </c>
      <c r="AB37" s="43">
        <f>R37-'[7](A) Current Law'!R37</f>
        <v>0.13086992387992824</v>
      </c>
    </row>
    <row r="38" spans="1:28">
      <c r="A38" s="1" t="s">
        <v>82</v>
      </c>
      <c r="B38" s="2" t="s">
        <v>83</v>
      </c>
      <c r="C38" s="21">
        <v>2536695971</v>
      </c>
      <c r="D38" s="22">
        <v>3277.27</v>
      </c>
      <c r="E38" s="23"/>
      <c r="F38" s="23"/>
      <c r="G38" s="56">
        <v>0.3</v>
      </c>
      <c r="H38" s="23"/>
      <c r="I38" s="24">
        <v>9328693</v>
      </c>
      <c r="J38" s="25">
        <f t="shared" si="0"/>
        <v>2846.4828958248786</v>
      </c>
      <c r="K38" s="27">
        <f t="shared" si="1"/>
        <v>3.6774974638850799</v>
      </c>
      <c r="L38" s="23"/>
      <c r="M38" s="25">
        <v>1222521</v>
      </c>
      <c r="N38" s="26">
        <f t="shared" si="2"/>
        <v>3.1955630838978455</v>
      </c>
      <c r="O38" s="23"/>
      <c r="P38" s="25">
        <v>4850000</v>
      </c>
      <c r="Q38" s="25">
        <f t="shared" si="3"/>
        <v>1852.9205710850799</v>
      </c>
      <c r="R38" s="27">
        <f t="shared" si="4"/>
        <v>1.9119358628097887</v>
      </c>
      <c r="S38" s="28">
        <f t="shared" si="5"/>
        <v>0.65095088883298013</v>
      </c>
      <c r="T38" s="23"/>
      <c r="U38" s="43">
        <f t="shared" si="6"/>
        <v>2.3938702427970231</v>
      </c>
      <c r="V38" s="23"/>
      <c r="W38" s="57">
        <f>G38-'[7](A) Current Law'!G38</f>
        <v>1.9999999999999962E-2</v>
      </c>
      <c r="X38" s="58">
        <f>I38-'[7](A) Current Law'!I38</f>
        <v>621913</v>
      </c>
      <c r="Y38" s="59">
        <f>N38-'[7](A) Current Law'!N38</f>
        <v>0.21227534011012139</v>
      </c>
      <c r="Z38" s="58">
        <f>P38-'[7](A) Current Law'!P38</f>
        <v>0</v>
      </c>
      <c r="AA38" s="58">
        <f>M38-'[7](A) Current Law'!M38</f>
        <v>83435</v>
      </c>
      <c r="AB38" s="43">
        <f>R38-'[7](A) Current Law'!R38</f>
        <v>0</v>
      </c>
    </row>
    <row r="39" spans="1:28">
      <c r="A39" s="1" t="s">
        <v>84</v>
      </c>
      <c r="B39" s="2" t="s">
        <v>85</v>
      </c>
      <c r="C39" s="21">
        <v>1739917530</v>
      </c>
      <c r="D39" s="22">
        <v>2584.0699999999997</v>
      </c>
      <c r="E39" s="23"/>
      <c r="F39" s="23"/>
      <c r="G39" s="56">
        <v>0.3</v>
      </c>
      <c r="H39" s="23"/>
      <c r="I39" s="24">
        <v>6737411</v>
      </c>
      <c r="J39" s="25">
        <f t="shared" si="0"/>
        <v>2607.2865673143533</v>
      </c>
      <c r="K39" s="27">
        <f t="shared" si="1"/>
        <v>3.8722588190717291</v>
      </c>
      <c r="L39" s="23"/>
      <c r="M39" s="25">
        <v>1007480</v>
      </c>
      <c r="N39" s="26">
        <f t="shared" si="2"/>
        <v>3.2932198803698474</v>
      </c>
      <c r="O39" s="23"/>
      <c r="P39" s="25">
        <v>3780000</v>
      </c>
      <c r="Q39" s="25">
        <f t="shared" si="3"/>
        <v>1852.6897491167038</v>
      </c>
      <c r="R39" s="27">
        <f t="shared" si="4"/>
        <v>2.1725167629065729</v>
      </c>
      <c r="S39" s="28">
        <f t="shared" si="5"/>
        <v>0.71058155721834393</v>
      </c>
      <c r="T39" s="23"/>
      <c r="U39" s="43">
        <f t="shared" si="6"/>
        <v>2.7515557016084551</v>
      </c>
      <c r="V39" s="23"/>
      <c r="W39" s="57">
        <f>G39-'[7](A) Current Law'!G39</f>
        <v>1.9999999999999962E-2</v>
      </c>
      <c r="X39" s="58">
        <f>I39-'[7](A) Current Law'!I39</f>
        <v>449160</v>
      </c>
      <c r="Y39" s="59">
        <f>N39-'[7](A) Current Law'!N39</f>
        <v>0.21912762727323054</v>
      </c>
      <c r="Z39" s="58">
        <f>P39-'[7](A) Current Law'!P39</f>
        <v>0</v>
      </c>
      <c r="AA39" s="58">
        <f>M39-'[7](A) Current Law'!M39</f>
        <v>67896</v>
      </c>
      <c r="AB39" s="43">
        <f>R39-'[7](A) Current Law'!R39</f>
        <v>0</v>
      </c>
    </row>
    <row r="40" spans="1:28">
      <c r="A40" s="1" t="s">
        <v>86</v>
      </c>
      <c r="B40" s="2" t="s">
        <v>87</v>
      </c>
      <c r="C40" s="21">
        <v>2704549038</v>
      </c>
      <c r="D40" s="22">
        <v>3726.22</v>
      </c>
      <c r="E40" s="23"/>
      <c r="F40" s="23"/>
      <c r="G40" s="56">
        <v>0.3</v>
      </c>
      <c r="H40" s="23"/>
      <c r="I40" s="24">
        <v>10138690</v>
      </c>
      <c r="J40" s="25">
        <f t="shared" si="0"/>
        <v>2720.9048311693891</v>
      </c>
      <c r="K40" s="27">
        <f t="shared" si="1"/>
        <v>3.7487543607260712</v>
      </c>
      <c r="L40" s="23"/>
      <c r="M40" s="25">
        <v>1398533</v>
      </c>
      <c r="N40" s="26">
        <f t="shared" si="2"/>
        <v>3.2316504072203109</v>
      </c>
      <c r="O40" s="23"/>
      <c r="P40" s="25">
        <v>7400000</v>
      </c>
      <c r="Q40" s="25">
        <f t="shared" si="3"/>
        <v>2361.2489332352893</v>
      </c>
      <c r="R40" s="27">
        <f t="shared" si="4"/>
        <v>2.7361308284771431</v>
      </c>
      <c r="S40" s="28">
        <f t="shared" si="5"/>
        <v>0.86781753855774268</v>
      </c>
      <c r="T40" s="23"/>
      <c r="U40" s="43">
        <f t="shared" si="6"/>
        <v>3.2532347819829033</v>
      </c>
      <c r="V40" s="23"/>
      <c r="W40" s="57">
        <f>G40-'[7](A) Current Law'!G40</f>
        <v>1.9999999999999962E-2</v>
      </c>
      <c r="X40" s="58">
        <f>I40-'[7](A) Current Law'!I40</f>
        <v>675913</v>
      </c>
      <c r="Y40" s="59">
        <f>N40-'[7](A) Current Law'!N40</f>
        <v>0.2149286227880185</v>
      </c>
      <c r="Z40" s="58">
        <f>P40-'[7](A) Current Law'!P40</f>
        <v>0</v>
      </c>
      <c r="AA40" s="58">
        <f>M40-'[7](A) Current Law'!M40</f>
        <v>94628</v>
      </c>
      <c r="AB40" s="43">
        <f>R40-'[7](A) Current Law'!R40</f>
        <v>0</v>
      </c>
    </row>
    <row r="41" spans="1:28">
      <c r="A41" s="1" t="s">
        <v>88</v>
      </c>
      <c r="B41" s="2" t="s">
        <v>89</v>
      </c>
      <c r="C41" s="21">
        <v>566103273</v>
      </c>
      <c r="D41" s="22">
        <v>828.88</v>
      </c>
      <c r="E41" s="23"/>
      <c r="F41" s="23"/>
      <c r="G41" s="56">
        <v>0.3</v>
      </c>
      <c r="H41" s="23"/>
      <c r="I41" s="24">
        <v>2509200</v>
      </c>
      <c r="J41" s="25">
        <f t="shared" si="0"/>
        <v>3027.2174500530837</v>
      </c>
      <c r="K41" s="27">
        <f t="shared" si="1"/>
        <v>4.4324068057454955</v>
      </c>
      <c r="L41" s="23"/>
      <c r="M41" s="25">
        <v>486327</v>
      </c>
      <c r="N41" s="26">
        <f t="shared" si="2"/>
        <v>3.5733285717993013</v>
      </c>
      <c r="O41" s="23"/>
      <c r="P41" s="25">
        <v>1056000</v>
      </c>
      <c r="Q41" s="25">
        <f t="shared" si="3"/>
        <v>1860.7361741144678</v>
      </c>
      <c r="R41" s="27">
        <f t="shared" si="4"/>
        <v>1.8653840215476019</v>
      </c>
      <c r="S41" s="28">
        <f t="shared" si="5"/>
        <v>0.61466881874701096</v>
      </c>
      <c r="T41" s="23"/>
      <c r="U41" s="43">
        <f t="shared" si="6"/>
        <v>2.7244622554937958</v>
      </c>
      <c r="V41" s="23"/>
      <c r="W41" s="57">
        <f>G41-'[7](A) Current Law'!G41</f>
        <v>1.9999999999999962E-2</v>
      </c>
      <c r="X41" s="58">
        <f>I41-'[7](A) Current Law'!I41</f>
        <v>167280</v>
      </c>
      <c r="Y41" s="59">
        <f>N41-'[7](A) Current Law'!N41</f>
        <v>0.23759269097177604</v>
      </c>
      <c r="Z41" s="58">
        <f>P41-'[7](A) Current Law'!P41</f>
        <v>0</v>
      </c>
      <c r="AA41" s="58">
        <f>M41-'[7](A) Current Law'!M41</f>
        <v>32778</v>
      </c>
      <c r="AB41" s="43">
        <f>R41-'[7](A) Current Law'!R41</f>
        <v>0</v>
      </c>
    </row>
    <row r="42" spans="1:28">
      <c r="A42" s="1" t="s">
        <v>90</v>
      </c>
      <c r="B42" s="2" t="s">
        <v>91</v>
      </c>
      <c r="C42" s="21">
        <v>2230059819</v>
      </c>
      <c r="D42" s="22">
        <v>1094.28</v>
      </c>
      <c r="E42" s="23"/>
      <c r="F42" s="23"/>
      <c r="G42" s="56">
        <v>0.3</v>
      </c>
      <c r="H42" s="23"/>
      <c r="I42" s="24">
        <v>3021180</v>
      </c>
      <c r="J42" s="25">
        <f t="shared" si="0"/>
        <v>2760.8838688452684</v>
      </c>
      <c r="K42" s="27">
        <f t="shared" si="1"/>
        <v>1.354752896877337</v>
      </c>
      <c r="L42" s="23"/>
      <c r="M42" s="25">
        <v>0</v>
      </c>
      <c r="N42" s="26">
        <f t="shared" si="2"/>
        <v>1.354752896877337</v>
      </c>
      <c r="O42" s="23"/>
      <c r="P42" s="25">
        <v>2139000</v>
      </c>
      <c r="Q42" s="25">
        <f t="shared" si="3"/>
        <v>1954.7099462660381</v>
      </c>
      <c r="R42" s="27">
        <f t="shared" si="4"/>
        <v>0.95916709577735315</v>
      </c>
      <c r="S42" s="28">
        <f t="shared" si="5"/>
        <v>0.70800150934403117</v>
      </c>
      <c r="T42" s="23"/>
      <c r="U42" s="43">
        <f t="shared" si="6"/>
        <v>0.95916709577735315</v>
      </c>
      <c r="V42" s="23"/>
      <c r="W42" s="57">
        <f>G42-'[7](A) Current Law'!G42</f>
        <v>1.9999999999999962E-2</v>
      </c>
      <c r="X42" s="58">
        <f>I42-'[7](A) Current Law'!I42</f>
        <v>201412</v>
      </c>
      <c r="Y42" s="59">
        <f>N42-'[7](A) Current Law'!N42</f>
        <v>9.0316859791822468E-2</v>
      </c>
      <c r="Z42" s="58">
        <f>P42-'[7](A) Current Law'!P42</f>
        <v>0</v>
      </c>
      <c r="AA42" s="58">
        <f>M42-'[7](A) Current Law'!M42</f>
        <v>0</v>
      </c>
      <c r="AB42" s="43">
        <f>R42-'[7](A) Current Law'!R42</f>
        <v>0</v>
      </c>
    </row>
    <row r="43" spans="1:28">
      <c r="A43" s="1" t="s">
        <v>92</v>
      </c>
      <c r="B43" s="2" t="s">
        <v>93</v>
      </c>
      <c r="C43" s="21">
        <v>1241660007</v>
      </c>
      <c r="D43" s="22">
        <v>2605.06</v>
      </c>
      <c r="E43" s="23"/>
      <c r="F43" s="23"/>
      <c r="G43" s="56">
        <v>0.3</v>
      </c>
      <c r="H43" s="23"/>
      <c r="I43" s="24">
        <v>7432411</v>
      </c>
      <c r="J43" s="25">
        <f t="shared" si="0"/>
        <v>2853.06710785932</v>
      </c>
      <c r="K43" s="27">
        <f t="shared" si="1"/>
        <v>5.9858664675506459</v>
      </c>
      <c r="L43" s="23"/>
      <c r="M43" s="25">
        <v>2031311</v>
      </c>
      <c r="N43" s="26">
        <f t="shared" si="2"/>
        <v>4.3499025252892753</v>
      </c>
      <c r="O43" s="23"/>
      <c r="P43" s="25">
        <v>3745358</v>
      </c>
      <c r="Q43" s="25">
        <f t="shared" si="3"/>
        <v>2217.4802115882167</v>
      </c>
      <c r="R43" s="27">
        <f t="shared" si="4"/>
        <v>3.0164118831927555</v>
      </c>
      <c r="S43" s="28">
        <f t="shared" si="5"/>
        <v>0.77722679760309277</v>
      </c>
      <c r="T43" s="23"/>
      <c r="U43" s="43">
        <f t="shared" si="6"/>
        <v>4.6523758254541256</v>
      </c>
      <c r="V43" s="23"/>
      <c r="W43" s="57">
        <f>G43-'[7](A) Current Law'!G43</f>
        <v>1.9999999999999962E-2</v>
      </c>
      <c r="X43" s="58">
        <f>I43-'[7](A) Current Law'!I43</f>
        <v>495495</v>
      </c>
      <c r="Y43" s="59">
        <f>N43-'[7](A) Current Law'!N43</f>
        <v>0.2893151087856527</v>
      </c>
      <c r="Z43" s="58">
        <f>P43-'[7](A) Current Law'!P43</f>
        <v>0</v>
      </c>
      <c r="AA43" s="58">
        <f>M43-'[7](A) Current Law'!M43</f>
        <v>136264</v>
      </c>
      <c r="AB43" s="43">
        <f>R43-'[7](A) Current Law'!R43</f>
        <v>0</v>
      </c>
    </row>
    <row r="44" spans="1:28">
      <c r="A44" s="1" t="s">
        <v>94</v>
      </c>
      <c r="B44" s="2" t="s">
        <v>95</v>
      </c>
      <c r="C44" s="21">
        <v>3259298505.8000002</v>
      </c>
      <c r="D44" s="22">
        <v>893.58</v>
      </c>
      <c r="E44" s="23"/>
      <c r="F44" s="23"/>
      <c r="G44" s="56">
        <v>0.3</v>
      </c>
      <c r="H44" s="23"/>
      <c r="I44" s="24">
        <v>2261941</v>
      </c>
      <c r="J44" s="25">
        <f t="shared" si="0"/>
        <v>2531.3245596365182</v>
      </c>
      <c r="K44" s="27">
        <f t="shared" si="1"/>
        <v>0.69399626820765925</v>
      </c>
      <c r="L44" s="23"/>
      <c r="M44" s="25">
        <v>0</v>
      </c>
      <c r="N44" s="26">
        <f t="shared" si="2"/>
        <v>0.69399626820765925</v>
      </c>
      <c r="O44" s="23"/>
      <c r="P44" s="25">
        <v>2180316</v>
      </c>
      <c r="Q44" s="25">
        <f t="shared" si="3"/>
        <v>2439.9785133955547</v>
      </c>
      <c r="R44" s="27">
        <f t="shared" si="4"/>
        <v>0.6689525356821644</v>
      </c>
      <c r="S44" s="28">
        <f t="shared" si="5"/>
        <v>0.96391373603467112</v>
      </c>
      <c r="T44" s="23"/>
      <c r="U44" s="43">
        <f t="shared" si="6"/>
        <v>0.6689525356821644</v>
      </c>
      <c r="V44" s="23"/>
      <c r="W44" s="57">
        <f>G44-'[7](A) Current Law'!G44</f>
        <v>1.9999999999999962E-2</v>
      </c>
      <c r="X44" s="58">
        <f>I44-'[7](A) Current Law'!I44</f>
        <v>150796</v>
      </c>
      <c r="Y44" s="59">
        <f>N44-'[7](A) Current Law'!N44</f>
        <v>4.6266397426211414E-2</v>
      </c>
      <c r="Z44" s="58">
        <f>P44-'[7](A) Current Law'!P44</f>
        <v>69171</v>
      </c>
      <c r="AA44" s="58">
        <f>M44-'[7](A) Current Law'!M44</f>
        <v>0</v>
      </c>
      <c r="AB44" s="43">
        <f>R44-'[7](A) Current Law'!R44</f>
        <v>2.1222664900716559E-2</v>
      </c>
    </row>
    <row r="45" spans="1:28">
      <c r="A45" s="1" t="s">
        <v>96</v>
      </c>
      <c r="B45" s="2" t="s">
        <v>97</v>
      </c>
      <c r="C45" s="21">
        <v>6306254356</v>
      </c>
      <c r="D45" s="22">
        <v>10925.039999999999</v>
      </c>
      <c r="E45" s="23"/>
      <c r="F45" s="23"/>
      <c r="G45" s="56">
        <v>0.30759999999999998</v>
      </c>
      <c r="H45" s="23"/>
      <c r="I45" s="24">
        <v>33667545</v>
      </c>
      <c r="J45" s="25">
        <f t="shared" si="0"/>
        <v>3081.6861997759279</v>
      </c>
      <c r="K45" s="27">
        <f t="shared" si="1"/>
        <v>5.3387546869192608</v>
      </c>
      <c r="L45" s="23"/>
      <c r="M45" s="25">
        <v>7858872</v>
      </c>
      <c r="N45" s="26">
        <f t="shared" si="2"/>
        <v>4.0925518609068936</v>
      </c>
      <c r="O45" s="23"/>
      <c r="P45" s="25">
        <v>20200000</v>
      </c>
      <c r="Q45" s="25">
        <f t="shared" si="3"/>
        <v>2568.3083997861795</v>
      </c>
      <c r="R45" s="27">
        <f t="shared" si="4"/>
        <v>3.2031692443202813</v>
      </c>
      <c r="S45" s="28">
        <f t="shared" si="5"/>
        <v>0.83341009865732707</v>
      </c>
      <c r="T45" s="23"/>
      <c r="U45" s="43">
        <f t="shared" si="6"/>
        <v>4.4493720703326476</v>
      </c>
      <c r="V45" s="23"/>
      <c r="W45" s="57">
        <f>G45-'[7](A) Current Law'!G45</f>
        <v>0</v>
      </c>
      <c r="X45" s="58">
        <f>I45-'[7](A) Current Law'!I45</f>
        <v>0</v>
      </c>
      <c r="Y45" s="59">
        <f>N45-'[7](A) Current Law'!N45</f>
        <v>-8.3268763097128051E-2</v>
      </c>
      <c r="Z45" s="58">
        <f>P45-'[7](A) Current Law'!P45</f>
        <v>0</v>
      </c>
      <c r="AA45" s="58">
        <f>M45-'[7](A) Current Law'!M45</f>
        <v>525114</v>
      </c>
      <c r="AB45" s="43">
        <f>R45-'[7](A) Current Law'!R45</f>
        <v>0</v>
      </c>
    </row>
    <row r="46" spans="1:28">
      <c r="A46" s="1" t="s">
        <v>98</v>
      </c>
      <c r="B46" s="2" t="s">
        <v>99</v>
      </c>
      <c r="C46" s="21">
        <v>352435795</v>
      </c>
      <c r="D46" s="22">
        <v>613.59999999999991</v>
      </c>
      <c r="E46" s="23"/>
      <c r="F46" s="23"/>
      <c r="G46" s="56">
        <v>0.3</v>
      </c>
      <c r="H46" s="23"/>
      <c r="I46" s="24">
        <v>1640914</v>
      </c>
      <c r="J46" s="25">
        <f t="shared" si="0"/>
        <v>2674.2405475880055</v>
      </c>
      <c r="K46" s="27">
        <f t="shared" si="1"/>
        <v>4.6559232157448713</v>
      </c>
      <c r="L46" s="23"/>
      <c r="M46" s="25">
        <v>342209</v>
      </c>
      <c r="N46" s="26">
        <f t="shared" si="2"/>
        <v>3.6849406854374709</v>
      </c>
      <c r="O46" s="23"/>
      <c r="P46" s="25">
        <v>950000</v>
      </c>
      <c r="Q46" s="25">
        <f t="shared" si="3"/>
        <v>2105.9468709256848</v>
      </c>
      <c r="R46" s="27">
        <f t="shared" si="4"/>
        <v>2.6955264291471872</v>
      </c>
      <c r="S46" s="28">
        <f t="shared" si="5"/>
        <v>0.78749343353765033</v>
      </c>
      <c r="T46" s="23"/>
      <c r="U46" s="43">
        <f t="shared" si="6"/>
        <v>3.6665089594545868</v>
      </c>
      <c r="V46" s="23"/>
      <c r="W46" s="57">
        <f>G46-'[7](A) Current Law'!G46</f>
        <v>1.9999999999999962E-2</v>
      </c>
      <c r="X46" s="58">
        <f>I46-'[7](A) Current Law'!I46</f>
        <v>109394</v>
      </c>
      <c r="Y46" s="59">
        <f>N46-'[7](A) Current Law'!N46</f>
        <v>0.24531276682608238</v>
      </c>
      <c r="Z46" s="58">
        <f>P46-'[7](A) Current Law'!P46</f>
        <v>0</v>
      </c>
      <c r="AA46" s="58">
        <f>M46-'[7](A) Current Law'!M46</f>
        <v>22937</v>
      </c>
      <c r="AB46" s="43">
        <f>R46-'[7](A) Current Law'!R46</f>
        <v>0</v>
      </c>
    </row>
    <row r="47" spans="1:28">
      <c r="A47" s="1" t="s">
        <v>100</v>
      </c>
      <c r="B47" s="2" t="s">
        <v>101</v>
      </c>
      <c r="C47" s="21">
        <v>1040270385</v>
      </c>
      <c r="D47" s="22">
        <v>1105.56</v>
      </c>
      <c r="E47" s="23"/>
      <c r="F47" s="23"/>
      <c r="G47" s="56">
        <v>0.37430000000000002</v>
      </c>
      <c r="H47" s="23"/>
      <c r="I47" s="24">
        <v>3776093</v>
      </c>
      <c r="J47" s="25">
        <f t="shared" si="0"/>
        <v>3415.547776692355</v>
      </c>
      <c r="K47" s="27">
        <f t="shared" si="1"/>
        <v>3.6299149283193328</v>
      </c>
      <c r="L47" s="23"/>
      <c r="M47" s="25">
        <v>101924</v>
      </c>
      <c r="N47" s="26">
        <f t="shared" si="2"/>
        <v>3.5319365551293669</v>
      </c>
      <c r="O47" s="23"/>
      <c r="P47" s="25">
        <v>2380000</v>
      </c>
      <c r="Q47" s="25">
        <f t="shared" si="3"/>
        <v>2244.9473569955499</v>
      </c>
      <c r="R47" s="27">
        <f t="shared" si="4"/>
        <v>2.2878667261108272</v>
      </c>
      <c r="S47" s="28">
        <f t="shared" si="5"/>
        <v>0.65727300678240708</v>
      </c>
      <c r="T47" s="23"/>
      <c r="U47" s="43">
        <f t="shared" si="6"/>
        <v>2.385845099300794</v>
      </c>
      <c r="V47" s="23"/>
      <c r="W47" s="57">
        <f>G47-'[7](A) Current Law'!G47</f>
        <v>0</v>
      </c>
      <c r="X47" s="58">
        <f>I47-'[7](A) Current Law'!I47</f>
        <v>0</v>
      </c>
      <c r="Y47" s="59">
        <f>N47-'[7](A) Current Law'!N47</f>
        <v>-6.9981805739858238E-3</v>
      </c>
      <c r="Z47" s="58">
        <f>P47-'[7](A) Current Law'!P47</f>
        <v>0</v>
      </c>
      <c r="AA47" s="58">
        <f>M47-'[7](A) Current Law'!M47</f>
        <v>7280</v>
      </c>
      <c r="AB47" s="43">
        <f>R47-'[7](A) Current Law'!R47</f>
        <v>0</v>
      </c>
    </row>
    <row r="48" spans="1:28">
      <c r="A48" s="1" t="s">
        <v>102</v>
      </c>
      <c r="B48" s="2" t="s">
        <v>103</v>
      </c>
      <c r="C48" s="21">
        <v>117444366</v>
      </c>
      <c r="D48" s="22">
        <v>172.41</v>
      </c>
      <c r="E48" s="23"/>
      <c r="F48" s="23"/>
      <c r="G48" s="56">
        <v>0.3135</v>
      </c>
      <c r="H48" s="23"/>
      <c r="I48" s="24">
        <v>717181</v>
      </c>
      <c r="J48" s="25">
        <f t="shared" si="0"/>
        <v>4159.7413143089152</v>
      </c>
      <c r="K48" s="27">
        <f t="shared" si="1"/>
        <v>6.106559424059558</v>
      </c>
      <c r="L48" s="23"/>
      <c r="M48" s="25">
        <v>183788</v>
      </c>
      <c r="N48" s="26">
        <f t="shared" si="2"/>
        <v>4.5416652851614865</v>
      </c>
      <c r="O48" s="23"/>
      <c r="P48" s="25">
        <v>463179</v>
      </c>
      <c r="Q48" s="25">
        <f t="shared" si="3"/>
        <v>3752.4911548054056</v>
      </c>
      <c r="R48" s="27">
        <f t="shared" si="4"/>
        <v>3.943816257648324</v>
      </c>
      <c r="S48" s="28">
        <f t="shared" si="5"/>
        <v>0.90209723905122974</v>
      </c>
      <c r="T48" s="23"/>
      <c r="U48" s="43">
        <f t="shared" si="6"/>
        <v>5.5087103965463955</v>
      </c>
      <c r="V48" s="23"/>
      <c r="W48" s="57">
        <f>G48-'[7](A) Current Law'!G48</f>
        <v>0</v>
      </c>
      <c r="X48" s="58">
        <f>I48-'[7](A) Current Law'!I48</f>
        <v>0</v>
      </c>
      <c r="Y48" s="59">
        <f>N48-'[7](A) Current Law'!N48</f>
        <v>-0.10489221764797119</v>
      </c>
      <c r="Z48" s="58">
        <f>P48-'[7](A) Current Law'!P48</f>
        <v>0</v>
      </c>
      <c r="AA48" s="58">
        <f>M48-'[7](A) Current Law'!M48</f>
        <v>12319</v>
      </c>
      <c r="AB48" s="43">
        <f>R48-'[7](A) Current Law'!R48</f>
        <v>0</v>
      </c>
    </row>
    <row r="49" spans="1:28">
      <c r="A49" s="1" t="s">
        <v>104</v>
      </c>
      <c r="B49" s="2" t="s">
        <v>105</v>
      </c>
      <c r="C49" s="21">
        <v>100798300</v>
      </c>
      <c r="D49" s="22">
        <v>178.59</v>
      </c>
      <c r="E49" s="23"/>
      <c r="F49" s="23"/>
      <c r="G49" s="56">
        <v>0.3</v>
      </c>
      <c r="H49" s="23"/>
      <c r="I49" s="24">
        <v>914813</v>
      </c>
      <c r="J49" s="25">
        <f t="shared" si="0"/>
        <v>5122.4200683128956</v>
      </c>
      <c r="K49" s="27">
        <f t="shared" si="1"/>
        <v>9.0756788556949868</v>
      </c>
      <c r="L49" s="23"/>
      <c r="M49" s="25">
        <v>320628</v>
      </c>
      <c r="N49" s="26">
        <f t="shared" si="2"/>
        <v>5.8947918764502978</v>
      </c>
      <c r="O49" s="23"/>
      <c r="P49" s="25">
        <v>85000</v>
      </c>
      <c r="Q49" s="25">
        <f t="shared" si="3"/>
        <v>2271.2805868189707</v>
      </c>
      <c r="R49" s="27">
        <f t="shared" si="4"/>
        <v>0.84326819003891929</v>
      </c>
      <c r="S49" s="28">
        <f t="shared" si="5"/>
        <v>0.4433999079593316</v>
      </c>
      <c r="T49" s="23"/>
      <c r="U49" s="43">
        <f t="shared" si="6"/>
        <v>4.0241551692836088</v>
      </c>
      <c r="V49" s="23"/>
      <c r="W49" s="57">
        <f>G49-'[7](A) Current Law'!G49</f>
        <v>1.9999999999999962E-2</v>
      </c>
      <c r="X49" s="58">
        <f>I49-'[7](A) Current Law'!I49</f>
        <v>60987</v>
      </c>
      <c r="Y49" s="59">
        <f>N49-'[7](A) Current Law'!N49</f>
        <v>0.39237764922622809</v>
      </c>
      <c r="Z49" s="58">
        <f>P49-'[7](A) Current Law'!P49</f>
        <v>0</v>
      </c>
      <c r="AA49" s="58">
        <f>M49-'[7](A) Current Law'!M49</f>
        <v>21436</v>
      </c>
      <c r="AB49" s="43">
        <f>R49-'[7](A) Current Law'!R49</f>
        <v>0</v>
      </c>
    </row>
    <row r="50" spans="1:28" ht="31.2">
      <c r="A50" s="1" t="s">
        <v>106</v>
      </c>
      <c r="B50" s="2" t="s">
        <v>107</v>
      </c>
      <c r="C50" s="21">
        <v>629371317</v>
      </c>
      <c r="D50" s="22">
        <v>880.01</v>
      </c>
      <c r="E50" s="23"/>
      <c r="F50" s="23"/>
      <c r="G50" s="56">
        <v>0.31069999999999998</v>
      </c>
      <c r="H50" s="23"/>
      <c r="I50" s="24">
        <v>2322304</v>
      </c>
      <c r="J50" s="25">
        <f t="shared" si="0"/>
        <v>2638.9518300928398</v>
      </c>
      <c r="K50" s="27">
        <f t="shared" si="1"/>
        <v>3.6898789907834328</v>
      </c>
      <c r="L50" s="23"/>
      <c r="M50" s="25">
        <v>266914</v>
      </c>
      <c r="N50" s="26">
        <f t="shared" si="2"/>
        <v>3.2657827652479434</v>
      </c>
      <c r="O50" s="23"/>
      <c r="P50" s="25">
        <v>1975000</v>
      </c>
      <c r="Q50" s="25">
        <f t="shared" si="3"/>
        <v>2547.6005954477791</v>
      </c>
      <c r="R50" s="27">
        <f t="shared" si="4"/>
        <v>3.1380521270244031</v>
      </c>
      <c r="S50" s="28">
        <f t="shared" si="5"/>
        <v>0.96538351568097891</v>
      </c>
      <c r="T50" s="23"/>
      <c r="U50" s="43">
        <f t="shared" si="6"/>
        <v>3.5621483525598925</v>
      </c>
      <c r="V50" s="23"/>
      <c r="W50" s="57">
        <f>G50-'[7](A) Current Law'!G50</f>
        <v>0</v>
      </c>
      <c r="X50" s="58">
        <f>I50-'[7](A) Current Law'!I50</f>
        <v>0</v>
      </c>
      <c r="Y50" s="59">
        <f>N50-'[7](A) Current Law'!N50</f>
        <v>-2.8180502544255415E-2</v>
      </c>
      <c r="Z50" s="58">
        <f>P50-'[7](A) Current Law'!P50</f>
        <v>0</v>
      </c>
      <c r="AA50" s="58">
        <f>M50-'[7](A) Current Law'!M50</f>
        <v>17736</v>
      </c>
      <c r="AB50" s="43">
        <f>R50-'[7](A) Current Law'!R50</f>
        <v>0</v>
      </c>
    </row>
    <row r="51" spans="1:28">
      <c r="A51" s="1" t="s">
        <v>108</v>
      </c>
      <c r="B51" s="2" t="s">
        <v>109</v>
      </c>
      <c r="C51" s="21">
        <v>1167001208</v>
      </c>
      <c r="D51" s="22">
        <v>2674.0099999999998</v>
      </c>
      <c r="E51" s="23"/>
      <c r="F51" s="23"/>
      <c r="G51" s="56">
        <v>0.3</v>
      </c>
      <c r="H51" s="23"/>
      <c r="I51" s="24">
        <v>6839647</v>
      </c>
      <c r="J51" s="25">
        <f t="shared" si="0"/>
        <v>2557.8240171128755</v>
      </c>
      <c r="K51" s="27">
        <f t="shared" si="1"/>
        <v>5.8608739674929282</v>
      </c>
      <c r="L51" s="23"/>
      <c r="M51" s="25">
        <v>1835967</v>
      </c>
      <c r="N51" s="26">
        <f t="shared" si="2"/>
        <v>4.2876390921439382</v>
      </c>
      <c r="O51" s="23"/>
      <c r="P51" s="25">
        <v>2400000</v>
      </c>
      <c r="Q51" s="25">
        <f t="shared" si="3"/>
        <v>1584.125339845401</v>
      </c>
      <c r="R51" s="27">
        <f t="shared" si="4"/>
        <v>2.0565531411172282</v>
      </c>
      <c r="S51" s="28">
        <f t="shared" si="5"/>
        <v>0.61932538331291076</v>
      </c>
      <c r="T51" s="23"/>
      <c r="U51" s="43">
        <f t="shared" si="6"/>
        <v>3.6297880164662177</v>
      </c>
      <c r="V51" s="23"/>
      <c r="W51" s="57">
        <f>G51-'[7](A) Current Law'!G51</f>
        <v>1.9999999999999962E-2</v>
      </c>
      <c r="X51" s="58">
        <f>I51-'[7](A) Current Law'!I51</f>
        <v>455977</v>
      </c>
      <c r="Y51" s="59">
        <f>N51-'[7](A) Current Law'!N51</f>
        <v>0.28553012431843072</v>
      </c>
      <c r="Z51" s="58">
        <f>P51-'[7](A) Current Law'!P51</f>
        <v>0</v>
      </c>
      <c r="AA51" s="58">
        <f>M51-'[7](A) Current Law'!M51</f>
        <v>122763</v>
      </c>
      <c r="AB51" s="43">
        <f>R51-'[7](A) Current Law'!R51</f>
        <v>0</v>
      </c>
    </row>
    <row r="52" spans="1:28">
      <c r="A52" s="1" t="s">
        <v>110</v>
      </c>
      <c r="B52" s="2" t="s">
        <v>111</v>
      </c>
      <c r="C52" s="21">
        <v>579750674</v>
      </c>
      <c r="D52" s="22">
        <v>616.89</v>
      </c>
      <c r="E52" s="23"/>
      <c r="F52" s="23"/>
      <c r="G52" s="56">
        <v>0.3</v>
      </c>
      <c r="H52" s="23"/>
      <c r="I52" s="24">
        <v>2109233</v>
      </c>
      <c r="J52" s="25">
        <f t="shared" si="0"/>
        <v>3419.1395548639143</v>
      </c>
      <c r="K52" s="27">
        <f t="shared" si="1"/>
        <v>3.6381725707144241</v>
      </c>
      <c r="L52" s="23"/>
      <c r="M52" s="25">
        <v>267858</v>
      </c>
      <c r="N52" s="26">
        <f t="shared" si="2"/>
        <v>3.1761498219491502</v>
      </c>
      <c r="O52" s="23"/>
      <c r="P52" s="25">
        <v>1455000</v>
      </c>
      <c r="Q52" s="25">
        <f t="shared" si="3"/>
        <v>2792.8123328308125</v>
      </c>
      <c r="R52" s="27">
        <f t="shared" si="4"/>
        <v>2.5096995402544371</v>
      </c>
      <c r="S52" s="28">
        <f t="shared" si="5"/>
        <v>0.81681729804151559</v>
      </c>
      <c r="T52" s="23"/>
      <c r="U52" s="43">
        <f t="shared" si="6"/>
        <v>2.9717222890197106</v>
      </c>
      <c r="V52" s="23"/>
      <c r="W52" s="57">
        <f>G52-'[7](A) Current Law'!G52</f>
        <v>1.9999999999999962E-2</v>
      </c>
      <c r="X52" s="58">
        <f>I52-'[7](A) Current Law'!I52</f>
        <v>140615</v>
      </c>
      <c r="Y52" s="59">
        <f>N52-'[7](A) Current Law'!N52</f>
        <v>0.21147366531565215</v>
      </c>
      <c r="Z52" s="58">
        <f>P52-'[7](A) Current Law'!P52</f>
        <v>0</v>
      </c>
      <c r="AA52" s="58">
        <f>M52-'[7](A) Current Law'!M52</f>
        <v>18013</v>
      </c>
      <c r="AB52" s="43">
        <f>R52-'[7](A) Current Law'!R52</f>
        <v>0</v>
      </c>
    </row>
    <row r="53" spans="1:28">
      <c r="A53" s="1" t="s">
        <v>112</v>
      </c>
      <c r="B53" s="2" t="s">
        <v>113</v>
      </c>
      <c r="C53" s="21">
        <v>503371138</v>
      </c>
      <c r="D53" s="22">
        <v>555.54</v>
      </c>
      <c r="E53" s="23"/>
      <c r="F53" s="23"/>
      <c r="G53" s="56">
        <v>0.33150000000000002</v>
      </c>
      <c r="H53" s="23"/>
      <c r="I53" s="24">
        <v>1577754</v>
      </c>
      <c r="J53" s="25">
        <f t="shared" si="0"/>
        <v>2840.0367210281888</v>
      </c>
      <c r="K53" s="27">
        <f t="shared" si="1"/>
        <v>3.1343751774659756</v>
      </c>
      <c r="L53" s="23"/>
      <c r="M53" s="25">
        <v>30711</v>
      </c>
      <c r="N53" s="26">
        <f t="shared" si="2"/>
        <v>3.0733645281029203</v>
      </c>
      <c r="O53" s="23"/>
      <c r="P53" s="25">
        <v>1200000</v>
      </c>
      <c r="Q53" s="25">
        <f t="shared" si="3"/>
        <v>2215.3418295712281</v>
      </c>
      <c r="R53" s="27">
        <f t="shared" si="4"/>
        <v>2.3839269068303235</v>
      </c>
      <c r="S53" s="28">
        <f t="shared" si="5"/>
        <v>0.78003985412174526</v>
      </c>
      <c r="T53" s="23"/>
      <c r="U53" s="43">
        <f t="shared" si="6"/>
        <v>2.4449375561933784</v>
      </c>
      <c r="V53" s="23"/>
      <c r="W53" s="57">
        <f>G53-'[7](A) Current Law'!G53</f>
        <v>0</v>
      </c>
      <c r="X53" s="58">
        <f>I53-'[7](A) Current Law'!I53</f>
        <v>0</v>
      </c>
      <c r="Y53" s="59">
        <f>N53-'[7](A) Current Law'!N53</f>
        <v>-4.0228766552763418E-3</v>
      </c>
      <c r="Z53" s="58">
        <f>P53-'[7](A) Current Law'!P53</f>
        <v>0</v>
      </c>
      <c r="AA53" s="58">
        <f>M53-'[7](A) Current Law'!M53</f>
        <v>2025</v>
      </c>
      <c r="AB53" s="43">
        <f>R53-'[7](A) Current Law'!R53</f>
        <v>0</v>
      </c>
    </row>
    <row r="54" spans="1:28">
      <c r="A54" s="1" t="s">
        <v>114</v>
      </c>
      <c r="B54" s="2" t="s">
        <v>115</v>
      </c>
      <c r="C54" s="21">
        <v>154083776</v>
      </c>
      <c r="D54" s="22">
        <v>317.94</v>
      </c>
      <c r="E54" s="23"/>
      <c r="F54" s="23"/>
      <c r="G54" s="56">
        <v>0.374</v>
      </c>
      <c r="H54" s="23"/>
      <c r="I54" s="24">
        <v>1022636</v>
      </c>
      <c r="J54" s="25">
        <f t="shared" si="0"/>
        <v>3216.4433540919672</v>
      </c>
      <c r="K54" s="27">
        <f t="shared" si="1"/>
        <v>6.636883042118594</v>
      </c>
      <c r="L54" s="23"/>
      <c r="M54" s="25">
        <v>201068</v>
      </c>
      <c r="N54" s="26">
        <f t="shared" si="2"/>
        <v>5.3319565584893249</v>
      </c>
      <c r="O54" s="23"/>
      <c r="P54" s="25">
        <v>560000</v>
      </c>
      <c r="Q54" s="25">
        <f t="shared" si="3"/>
        <v>2393.7472479084104</v>
      </c>
      <c r="R54" s="27">
        <f t="shared" si="4"/>
        <v>3.6343865300912666</v>
      </c>
      <c r="S54" s="28">
        <f t="shared" si="5"/>
        <v>0.74422179543845512</v>
      </c>
      <c r="T54" s="23"/>
      <c r="U54" s="43">
        <f t="shared" si="6"/>
        <v>4.9393130137205361</v>
      </c>
      <c r="V54" s="23"/>
      <c r="W54" s="57">
        <f>G54-'[7](A) Current Law'!G54</f>
        <v>0</v>
      </c>
      <c r="X54" s="58">
        <f>I54-'[7](A) Current Law'!I54</f>
        <v>0</v>
      </c>
      <c r="Y54" s="59">
        <f>N54-'[7](A) Current Law'!N54</f>
        <v>-8.7731494846024383E-2</v>
      </c>
      <c r="Z54" s="58">
        <f>P54-'[7](A) Current Law'!P54</f>
        <v>0</v>
      </c>
      <c r="AA54" s="58">
        <f>M54-'[7](A) Current Law'!M54</f>
        <v>13518</v>
      </c>
      <c r="AB54" s="43">
        <f>R54-'[7](A) Current Law'!R54</f>
        <v>0</v>
      </c>
    </row>
    <row r="55" spans="1:28">
      <c r="A55" s="1" t="s">
        <v>116</v>
      </c>
      <c r="B55" s="2" t="s">
        <v>117</v>
      </c>
      <c r="C55" s="21">
        <v>195440486</v>
      </c>
      <c r="D55" s="22">
        <v>175.04</v>
      </c>
      <c r="E55" s="23"/>
      <c r="F55" s="23"/>
      <c r="G55" s="56">
        <v>0.30790000000000001</v>
      </c>
      <c r="H55" s="23"/>
      <c r="I55" s="24">
        <v>781794</v>
      </c>
      <c r="J55" s="25">
        <f t="shared" si="0"/>
        <v>4466.3734003656309</v>
      </c>
      <c r="K55" s="27">
        <f t="shared" si="1"/>
        <v>4.0001640192401071</v>
      </c>
      <c r="L55" s="23"/>
      <c r="M55" s="25">
        <v>115687</v>
      </c>
      <c r="N55" s="26">
        <f t="shared" si="2"/>
        <v>3.408234463764074</v>
      </c>
      <c r="O55" s="23"/>
      <c r="P55" s="25">
        <v>398281</v>
      </c>
      <c r="Q55" s="25">
        <f t="shared" si="3"/>
        <v>2936.2888482632543</v>
      </c>
      <c r="R55" s="27">
        <f t="shared" si="4"/>
        <v>2.0378633319608102</v>
      </c>
      <c r="S55" s="28">
        <f t="shared" si="5"/>
        <v>0.65742126442515547</v>
      </c>
      <c r="T55" s="23"/>
      <c r="U55" s="43">
        <f t="shared" si="6"/>
        <v>2.6297928874368433</v>
      </c>
      <c r="V55" s="23"/>
      <c r="W55" s="57">
        <f>G55-'[7](A) Current Law'!G55</f>
        <v>0</v>
      </c>
      <c r="X55" s="58">
        <f>I55-'[7](A) Current Law'!I55</f>
        <v>0</v>
      </c>
      <c r="Y55" s="59">
        <f>N55-'[7](A) Current Law'!N55</f>
        <v>-3.9976363955623651E-2</v>
      </c>
      <c r="Z55" s="58">
        <f>P55-'[7](A) Current Law'!P55</f>
        <v>0</v>
      </c>
      <c r="AA55" s="58">
        <f>M55-'[7](A) Current Law'!M55</f>
        <v>7813</v>
      </c>
      <c r="AB55" s="43">
        <f>R55-'[7](A) Current Law'!R55</f>
        <v>0</v>
      </c>
    </row>
    <row r="56" spans="1:28">
      <c r="A56" s="1" t="s">
        <v>118</v>
      </c>
      <c r="B56" s="2" t="s">
        <v>119</v>
      </c>
      <c r="C56" s="21">
        <v>2363998955.0300002</v>
      </c>
      <c r="D56" s="22">
        <v>1025.3</v>
      </c>
      <c r="E56" s="23"/>
      <c r="F56" s="23"/>
      <c r="G56" s="56">
        <v>0.3</v>
      </c>
      <c r="H56" s="23"/>
      <c r="I56" s="24">
        <v>2649256</v>
      </c>
      <c r="J56" s="25">
        <f t="shared" si="0"/>
        <v>2583.8837413439969</v>
      </c>
      <c r="K56" s="27">
        <f t="shared" si="1"/>
        <v>1.1206671620404247</v>
      </c>
      <c r="L56" s="23"/>
      <c r="M56" s="25">
        <v>0</v>
      </c>
      <c r="N56" s="26">
        <f t="shared" si="2"/>
        <v>1.1206671620404247</v>
      </c>
      <c r="O56" s="23"/>
      <c r="P56" s="25">
        <v>2179619</v>
      </c>
      <c r="Q56" s="25">
        <f t="shared" si="3"/>
        <v>2125.8353652589485</v>
      </c>
      <c r="R56" s="27">
        <f t="shared" si="4"/>
        <v>0.92200506068850596</v>
      </c>
      <c r="S56" s="28">
        <f t="shared" si="5"/>
        <v>0.82272872081822213</v>
      </c>
      <c r="T56" s="23"/>
      <c r="U56" s="43">
        <f t="shared" si="6"/>
        <v>0.92200506068850596</v>
      </c>
      <c r="V56" s="23"/>
      <c r="W56" s="57">
        <f>G56-'[7](A) Current Law'!G56</f>
        <v>1.9999999999999962E-2</v>
      </c>
      <c r="X56" s="58">
        <f>I56-'[7](A) Current Law'!I56</f>
        <v>176617</v>
      </c>
      <c r="Y56" s="59">
        <f>N56-'[7](A) Current Law'!N56</f>
        <v>7.471111593522628E-2</v>
      </c>
      <c r="Z56" s="58">
        <f>P56-'[7](A) Current Law'!P56</f>
        <v>0</v>
      </c>
      <c r="AA56" s="58">
        <f>M56-'[7](A) Current Law'!M56</f>
        <v>0</v>
      </c>
      <c r="AB56" s="43">
        <f>R56-'[7](A) Current Law'!R56</f>
        <v>0</v>
      </c>
    </row>
    <row r="57" spans="1:28">
      <c r="A57" s="1" t="s">
        <v>120</v>
      </c>
      <c r="B57" s="2" t="s">
        <v>121</v>
      </c>
      <c r="C57" s="21">
        <v>384252712</v>
      </c>
      <c r="D57" s="22">
        <v>355.65999999999997</v>
      </c>
      <c r="E57" s="23"/>
      <c r="F57" s="23"/>
      <c r="G57" s="56">
        <v>0.3</v>
      </c>
      <c r="H57" s="23"/>
      <c r="I57" s="24">
        <v>1097328</v>
      </c>
      <c r="J57" s="25">
        <f t="shared" si="0"/>
        <v>3085.3286846988699</v>
      </c>
      <c r="K57" s="27">
        <f t="shared" si="1"/>
        <v>2.8557456219072828</v>
      </c>
      <c r="L57" s="23"/>
      <c r="M57" s="25">
        <v>27280</v>
      </c>
      <c r="N57" s="26">
        <f t="shared" si="2"/>
        <v>2.7847506773094679</v>
      </c>
      <c r="O57" s="23"/>
      <c r="P57" s="25">
        <v>387276</v>
      </c>
      <c r="Q57" s="25">
        <f t="shared" si="3"/>
        <v>1165.5963560704045</v>
      </c>
      <c r="R57" s="27">
        <f t="shared" si="4"/>
        <v>1.0078679678908811</v>
      </c>
      <c r="S57" s="28">
        <f t="shared" si="5"/>
        <v>0.37778676931601124</v>
      </c>
      <c r="T57" s="23"/>
      <c r="U57" s="43">
        <f t="shared" si="6"/>
        <v>1.0788629124886957</v>
      </c>
      <c r="V57" s="23"/>
      <c r="W57" s="57">
        <f>G57-'[7](A) Current Law'!G57</f>
        <v>1.9999999999999962E-2</v>
      </c>
      <c r="X57" s="58">
        <f>I57-'[7](A) Current Law'!I57</f>
        <v>73155</v>
      </c>
      <c r="Y57" s="59">
        <f>N57-'[7](A) Current Law'!N57</f>
        <v>0.18537279705653686</v>
      </c>
      <c r="Z57" s="58">
        <f>P57-'[7](A) Current Law'!P57</f>
        <v>0</v>
      </c>
      <c r="AA57" s="58">
        <f>M57-'[7](A) Current Law'!M57</f>
        <v>1925</v>
      </c>
      <c r="AB57" s="43">
        <f>R57-'[7](A) Current Law'!R57</f>
        <v>0</v>
      </c>
    </row>
    <row r="58" spans="1:28">
      <c r="A58" s="1" t="s">
        <v>122</v>
      </c>
      <c r="B58" s="2" t="s">
        <v>123</v>
      </c>
      <c r="C58" s="21">
        <v>216787404</v>
      </c>
      <c r="D58" s="22">
        <v>103.87</v>
      </c>
      <c r="E58" s="23"/>
      <c r="F58" s="23"/>
      <c r="G58" s="56">
        <v>0.34420000000000001</v>
      </c>
      <c r="H58" s="23"/>
      <c r="I58" s="24">
        <v>748094</v>
      </c>
      <c r="J58" s="25">
        <f t="shared" si="0"/>
        <v>7202.2143063444692</v>
      </c>
      <c r="K58" s="27">
        <f t="shared" si="1"/>
        <v>3.4508185724665075</v>
      </c>
      <c r="L58" s="23"/>
      <c r="M58" s="25">
        <v>31864</v>
      </c>
      <c r="N58" s="26">
        <f t="shared" si="2"/>
        <v>3.303835863083632</v>
      </c>
      <c r="O58" s="23"/>
      <c r="P58" s="25">
        <v>315000</v>
      </c>
      <c r="Q58" s="25">
        <f t="shared" si="3"/>
        <v>3339.4050255126599</v>
      </c>
      <c r="R58" s="27">
        <f t="shared" si="4"/>
        <v>1.4530364504018876</v>
      </c>
      <c r="S58" s="28">
        <f t="shared" si="5"/>
        <v>0.46366365724093495</v>
      </c>
      <c r="T58" s="23"/>
      <c r="U58" s="43">
        <f t="shared" si="6"/>
        <v>1.6000191597847631</v>
      </c>
      <c r="V58" s="23"/>
      <c r="W58" s="57">
        <f>G58-'[7](A) Current Law'!G58</f>
        <v>0</v>
      </c>
      <c r="X58" s="58">
        <f>I58-'[7](A) Current Law'!I58</f>
        <v>0</v>
      </c>
      <c r="Y58" s="59">
        <f>N58-'[7](A) Current Law'!N58</f>
        <v>-1.0023645100708745E-2</v>
      </c>
      <c r="Z58" s="58">
        <f>P58-'[7](A) Current Law'!P58</f>
        <v>0</v>
      </c>
      <c r="AA58" s="58">
        <f>M58-'[7](A) Current Law'!M58</f>
        <v>2173</v>
      </c>
      <c r="AB58" s="43">
        <f>R58-'[7](A) Current Law'!R58</f>
        <v>0</v>
      </c>
    </row>
    <row r="59" spans="1:28">
      <c r="A59" s="1" t="s">
        <v>124</v>
      </c>
      <c r="B59" s="2" t="s">
        <v>125</v>
      </c>
      <c r="C59" s="21">
        <v>112192510</v>
      </c>
      <c r="D59" s="22">
        <v>216.52</v>
      </c>
      <c r="E59" s="23"/>
      <c r="F59" s="23"/>
      <c r="G59" s="56">
        <v>0.3</v>
      </c>
      <c r="H59" s="23"/>
      <c r="I59" s="24">
        <v>800815</v>
      </c>
      <c r="J59" s="25">
        <f t="shared" si="0"/>
        <v>3698.5728801034543</v>
      </c>
      <c r="K59" s="27">
        <f t="shared" si="1"/>
        <v>7.1378650856460917</v>
      </c>
      <c r="L59" s="23"/>
      <c r="M59" s="25">
        <v>248165</v>
      </c>
      <c r="N59" s="26">
        <f t="shared" si="2"/>
        <v>4.9259081555444295</v>
      </c>
      <c r="O59" s="23"/>
      <c r="P59" s="25">
        <v>130000</v>
      </c>
      <c r="Q59" s="25">
        <f t="shared" si="3"/>
        <v>1746.559209310918</v>
      </c>
      <c r="R59" s="27">
        <f t="shared" si="4"/>
        <v>1.1587226277404792</v>
      </c>
      <c r="S59" s="28">
        <f t="shared" si="5"/>
        <v>0.47222517060744368</v>
      </c>
      <c r="T59" s="23"/>
      <c r="U59" s="43">
        <f t="shared" si="6"/>
        <v>3.3706795578421409</v>
      </c>
      <c r="V59" s="23"/>
      <c r="W59" s="57">
        <f>G59-'[7](A) Current Law'!G59</f>
        <v>1.9999999999999962E-2</v>
      </c>
      <c r="X59" s="58">
        <f>I59-'[7](A) Current Law'!I59</f>
        <v>53388</v>
      </c>
      <c r="Y59" s="59">
        <f>N59-'[7](A) Current Law'!N59</f>
        <v>0.32790959039957279</v>
      </c>
      <c r="Z59" s="58">
        <f>P59-'[7](A) Current Law'!P59</f>
        <v>0</v>
      </c>
      <c r="AA59" s="58">
        <f>M59-'[7](A) Current Law'!M59</f>
        <v>16599</v>
      </c>
      <c r="AB59" s="43">
        <f>R59-'[7](A) Current Law'!R59</f>
        <v>0</v>
      </c>
    </row>
    <row r="60" spans="1:28">
      <c r="A60" s="1" t="s">
        <v>126</v>
      </c>
      <c r="B60" s="2" t="s">
        <v>127</v>
      </c>
      <c r="C60" s="21">
        <v>381691143</v>
      </c>
      <c r="D60" s="22">
        <v>293.63</v>
      </c>
      <c r="E60" s="23"/>
      <c r="F60" s="23"/>
      <c r="G60" s="56">
        <v>0.3</v>
      </c>
      <c r="H60" s="23"/>
      <c r="I60" s="24">
        <v>1049026</v>
      </c>
      <c r="J60" s="25">
        <f t="shared" si="0"/>
        <v>3572.6117903483978</v>
      </c>
      <c r="K60" s="27">
        <f t="shared" si="1"/>
        <v>2.7483634850809207</v>
      </c>
      <c r="L60" s="23"/>
      <c r="M60" s="25">
        <v>6490</v>
      </c>
      <c r="N60" s="26">
        <f t="shared" si="2"/>
        <v>2.7313602086910356</v>
      </c>
      <c r="O60" s="23"/>
      <c r="P60" s="25">
        <v>390000</v>
      </c>
      <c r="Q60" s="25">
        <f t="shared" si="3"/>
        <v>1350.304805367299</v>
      </c>
      <c r="R60" s="27">
        <f t="shared" si="4"/>
        <v>1.0217685349853665</v>
      </c>
      <c r="S60" s="28">
        <f t="shared" si="5"/>
        <v>0.37796012682240476</v>
      </c>
      <c r="T60" s="23"/>
      <c r="U60" s="43">
        <f t="shared" si="6"/>
        <v>1.0387718113752511</v>
      </c>
      <c r="V60" s="23"/>
      <c r="W60" s="57">
        <f>G60-'[7](A) Current Law'!G60</f>
        <v>1.9999999999999962E-2</v>
      </c>
      <c r="X60" s="58">
        <f>I60-'[7](A) Current Law'!I60</f>
        <v>69935</v>
      </c>
      <c r="Y60" s="59">
        <f>N60-'[7](A) Current Law'!N60</f>
        <v>0.18221538873905674</v>
      </c>
      <c r="Z60" s="58">
        <f>P60-'[7](A) Current Law'!P60</f>
        <v>0</v>
      </c>
      <c r="AA60" s="58">
        <f>M60-'[7](A) Current Law'!M60</f>
        <v>385</v>
      </c>
      <c r="AB60" s="43">
        <f>R60-'[7](A) Current Law'!R60</f>
        <v>0</v>
      </c>
    </row>
    <row r="61" spans="1:28">
      <c r="A61" s="1" t="s">
        <v>128</v>
      </c>
      <c r="B61" s="2" t="s">
        <v>129</v>
      </c>
      <c r="C61" s="21">
        <v>103471984.5</v>
      </c>
      <c r="D61" s="22">
        <v>112.72</v>
      </c>
      <c r="E61" s="23"/>
      <c r="F61" s="23"/>
      <c r="G61" s="56">
        <v>0.37440000000000001</v>
      </c>
      <c r="H61" s="23"/>
      <c r="I61" s="24">
        <v>349330</v>
      </c>
      <c r="J61" s="25">
        <f t="shared" si="0"/>
        <v>3099.0951029098651</v>
      </c>
      <c r="K61" s="27">
        <f t="shared" si="1"/>
        <v>3.3760829241658161</v>
      </c>
      <c r="L61" s="23"/>
      <c r="M61" s="25">
        <v>0</v>
      </c>
      <c r="N61" s="26">
        <f t="shared" si="2"/>
        <v>3.3760829241658161</v>
      </c>
      <c r="O61" s="23"/>
      <c r="P61" s="25">
        <v>180000</v>
      </c>
      <c r="Q61" s="25">
        <f t="shared" si="3"/>
        <v>1596.8772178850249</v>
      </c>
      <c r="R61" s="27">
        <f t="shared" si="4"/>
        <v>1.7396013120826923</v>
      </c>
      <c r="S61" s="28">
        <f t="shared" si="5"/>
        <v>0.51527209229095694</v>
      </c>
      <c r="T61" s="23"/>
      <c r="U61" s="43">
        <f t="shared" si="6"/>
        <v>1.7396013120826923</v>
      </c>
      <c r="V61" s="23"/>
      <c r="W61" s="57">
        <f>G61-'[7](A) Current Law'!G61</f>
        <v>0</v>
      </c>
      <c r="X61" s="58">
        <f>I61-'[7](A) Current Law'!I61</f>
        <v>0</v>
      </c>
      <c r="Y61" s="59">
        <f>N61-'[7](A) Current Law'!N61</f>
        <v>0</v>
      </c>
      <c r="Z61" s="58">
        <f>P61-'[7](A) Current Law'!P61</f>
        <v>0</v>
      </c>
      <c r="AA61" s="58">
        <f>M61-'[7](A) Current Law'!M61</f>
        <v>0</v>
      </c>
      <c r="AB61" s="43">
        <f>R61-'[7](A) Current Law'!R61</f>
        <v>0</v>
      </c>
    </row>
    <row r="62" spans="1:28">
      <c r="A62" s="1" t="s">
        <v>130</v>
      </c>
      <c r="B62" s="2" t="s">
        <v>131</v>
      </c>
      <c r="C62" s="21">
        <v>396408253</v>
      </c>
      <c r="D62" s="22">
        <v>455.57</v>
      </c>
      <c r="E62" s="23"/>
      <c r="F62" s="23"/>
      <c r="G62" s="56">
        <v>0.3</v>
      </c>
      <c r="H62" s="23"/>
      <c r="I62" s="24">
        <v>1514658</v>
      </c>
      <c r="J62" s="25">
        <f t="shared" si="0"/>
        <v>3324.7536053734884</v>
      </c>
      <c r="K62" s="27">
        <f t="shared" si="1"/>
        <v>3.8209547569636499</v>
      </c>
      <c r="L62" s="23"/>
      <c r="M62" s="25">
        <v>219269</v>
      </c>
      <c r="N62" s="26">
        <f t="shared" si="2"/>
        <v>3.2678154155382835</v>
      </c>
      <c r="O62" s="23"/>
      <c r="P62" s="25">
        <v>1186359</v>
      </c>
      <c r="Q62" s="25">
        <f t="shared" si="3"/>
        <v>3085.4270474350815</v>
      </c>
      <c r="R62" s="27">
        <f t="shared" si="4"/>
        <v>2.9927706878494278</v>
      </c>
      <c r="S62" s="28">
        <f t="shared" si="5"/>
        <v>0.9280167536169881</v>
      </c>
      <c r="T62" s="23"/>
      <c r="U62" s="43">
        <f t="shared" si="6"/>
        <v>3.5459100292747943</v>
      </c>
      <c r="V62" s="23"/>
      <c r="W62" s="57">
        <f>G62-'[7](A) Current Law'!G62</f>
        <v>1.9999999999999962E-2</v>
      </c>
      <c r="X62" s="58">
        <f>I62-'[7](A) Current Law'!I62</f>
        <v>100977</v>
      </c>
      <c r="Y62" s="59">
        <f>N62-'[7](A) Current Law'!N62</f>
        <v>0.21762412701331924</v>
      </c>
      <c r="Z62" s="58">
        <f>P62-'[7](A) Current Law'!P62</f>
        <v>0</v>
      </c>
      <c r="AA62" s="58">
        <f>M62-'[7](A) Current Law'!M62</f>
        <v>14709</v>
      </c>
      <c r="AB62" s="43">
        <f>R62-'[7](A) Current Law'!R62</f>
        <v>0</v>
      </c>
    </row>
    <row r="63" spans="1:28">
      <c r="A63" s="1" t="s">
        <v>132</v>
      </c>
      <c r="B63" s="2" t="s">
        <v>133</v>
      </c>
      <c r="C63" s="21">
        <v>236759810</v>
      </c>
      <c r="D63" s="22">
        <v>567.73</v>
      </c>
      <c r="E63" s="23"/>
      <c r="F63" s="23"/>
      <c r="G63" s="56">
        <v>0.3221</v>
      </c>
      <c r="H63" s="23"/>
      <c r="I63" s="24">
        <v>1741718</v>
      </c>
      <c r="J63" s="25">
        <f t="shared" si="0"/>
        <v>3067.8632448523063</v>
      </c>
      <c r="K63" s="27">
        <f t="shared" si="1"/>
        <v>7.3564765911917229</v>
      </c>
      <c r="L63" s="23"/>
      <c r="M63" s="25">
        <v>489837</v>
      </c>
      <c r="N63" s="26">
        <f t="shared" si="2"/>
        <v>5.2875570393471767</v>
      </c>
      <c r="O63" s="23"/>
      <c r="P63" s="25">
        <v>945000</v>
      </c>
      <c r="Q63" s="25">
        <f t="shared" si="3"/>
        <v>2527.3228471280363</v>
      </c>
      <c r="R63" s="27">
        <f t="shared" si="4"/>
        <v>3.9913868827652808</v>
      </c>
      <c r="S63" s="28">
        <f t="shared" si="5"/>
        <v>0.82380557587393599</v>
      </c>
      <c r="T63" s="23"/>
      <c r="U63" s="43">
        <f t="shared" si="6"/>
        <v>6.060306434609827</v>
      </c>
      <c r="V63" s="23"/>
      <c r="W63" s="57">
        <f>G63-'[7](A) Current Law'!G63</f>
        <v>0</v>
      </c>
      <c r="X63" s="58">
        <f>I63-'[7](A) Current Law'!I63</f>
        <v>0</v>
      </c>
      <c r="Y63" s="59">
        <f>N63-'[7](A) Current Law'!N63</f>
        <v>-0.13862994737155709</v>
      </c>
      <c r="Z63" s="58">
        <f>P63-'[7](A) Current Law'!P63</f>
        <v>0</v>
      </c>
      <c r="AA63" s="58">
        <f>M63-'[7](A) Current Law'!M63</f>
        <v>32822</v>
      </c>
      <c r="AB63" s="43">
        <f>R63-'[7](A) Current Law'!R63</f>
        <v>0</v>
      </c>
    </row>
    <row r="64" spans="1:28">
      <c r="A64" s="1" t="s">
        <v>134</v>
      </c>
      <c r="B64" s="2" t="s">
        <v>135</v>
      </c>
      <c r="C64" s="21">
        <v>535558113</v>
      </c>
      <c r="D64" s="22">
        <v>479.53</v>
      </c>
      <c r="E64" s="23"/>
      <c r="F64" s="23"/>
      <c r="G64" s="56">
        <v>0.3</v>
      </c>
      <c r="H64" s="23"/>
      <c r="I64" s="24">
        <v>1491550</v>
      </c>
      <c r="J64" s="25">
        <f t="shared" si="0"/>
        <v>3110.4414739432364</v>
      </c>
      <c r="K64" s="27">
        <f t="shared" si="1"/>
        <v>2.7850385677940421</v>
      </c>
      <c r="L64" s="23"/>
      <c r="M64" s="25">
        <v>19273</v>
      </c>
      <c r="N64" s="26">
        <f t="shared" si="2"/>
        <v>2.7490518101814287</v>
      </c>
      <c r="O64" s="23"/>
      <c r="P64" s="25">
        <v>1097596</v>
      </c>
      <c r="Q64" s="25">
        <f t="shared" si="3"/>
        <v>2329.0909849227369</v>
      </c>
      <c r="R64" s="27">
        <f t="shared" si="4"/>
        <v>2.0494433253035229</v>
      </c>
      <c r="S64" s="28">
        <f t="shared" si="5"/>
        <v>0.74879755958566596</v>
      </c>
      <c r="T64" s="23"/>
      <c r="U64" s="43">
        <f t="shared" si="6"/>
        <v>2.0854300829161372</v>
      </c>
      <c r="V64" s="23"/>
      <c r="W64" s="57">
        <f>G64-'[7](A) Current Law'!G64</f>
        <v>1.9999999999999962E-2</v>
      </c>
      <c r="X64" s="58">
        <f>I64-'[7](A) Current Law'!I64</f>
        <v>99437</v>
      </c>
      <c r="Y64" s="59">
        <f>N64-'[7](A) Current Law'!N64</f>
        <v>0.18267485381180348</v>
      </c>
      <c r="Z64" s="58">
        <f>P64-'[7](A) Current Law'!P64</f>
        <v>0</v>
      </c>
      <c r="AA64" s="58">
        <f>M64-'[7](A) Current Law'!M64</f>
        <v>1604</v>
      </c>
      <c r="AB64" s="43">
        <f>R64-'[7](A) Current Law'!R64</f>
        <v>0</v>
      </c>
    </row>
    <row r="65" spans="1:28">
      <c r="A65" s="1" t="s">
        <v>136</v>
      </c>
      <c r="B65" s="2" t="s">
        <v>137</v>
      </c>
      <c r="C65" s="21">
        <v>880462168</v>
      </c>
      <c r="D65" s="22">
        <v>2441.8599999999997</v>
      </c>
      <c r="E65" s="23"/>
      <c r="F65" s="23"/>
      <c r="G65" s="56">
        <v>0.3</v>
      </c>
      <c r="H65" s="23"/>
      <c r="I65" s="24">
        <v>6575378</v>
      </c>
      <c r="J65" s="25">
        <f t="shared" si="0"/>
        <v>2692.77436052845</v>
      </c>
      <c r="K65" s="27">
        <f t="shared" si="1"/>
        <v>7.4680982772220599</v>
      </c>
      <c r="L65" s="23"/>
      <c r="M65" s="25">
        <v>2092886</v>
      </c>
      <c r="N65" s="26">
        <f t="shared" si="2"/>
        <v>5.0910671269182801</v>
      </c>
      <c r="O65" s="23"/>
      <c r="P65" s="25">
        <v>1905500</v>
      </c>
      <c r="Q65" s="25">
        <f t="shared" si="3"/>
        <v>1637.4345785589676</v>
      </c>
      <c r="R65" s="27">
        <f t="shared" si="4"/>
        <v>2.1642042886730821</v>
      </c>
      <c r="S65" s="28">
        <f t="shared" si="5"/>
        <v>0.6080845846428905</v>
      </c>
      <c r="T65" s="23"/>
      <c r="U65" s="43">
        <f t="shared" si="6"/>
        <v>4.5412354389768623</v>
      </c>
      <c r="V65" s="23"/>
      <c r="W65" s="57">
        <f>G65-'[7](A) Current Law'!G65</f>
        <v>1.9999999999999962E-2</v>
      </c>
      <c r="X65" s="58">
        <f>I65-'[7](A) Current Law'!I65</f>
        <v>438359</v>
      </c>
      <c r="Y65" s="59">
        <f>N65-'[7](A) Current Law'!N65</f>
        <v>0.33891405087606241</v>
      </c>
      <c r="Z65" s="58">
        <f>P65-'[7](A) Current Law'!P65</f>
        <v>0</v>
      </c>
      <c r="AA65" s="58">
        <f>M65-'[7](A) Current Law'!M65</f>
        <v>139958</v>
      </c>
      <c r="AB65" s="43">
        <f>R65-'[7](A) Current Law'!R65</f>
        <v>0</v>
      </c>
    </row>
    <row r="66" spans="1:28">
      <c r="A66" s="1" t="s">
        <v>138</v>
      </c>
      <c r="B66" s="2" t="s">
        <v>139</v>
      </c>
      <c r="C66" s="21">
        <v>1857544896</v>
      </c>
      <c r="D66" s="22">
        <v>1837.6100000000001</v>
      </c>
      <c r="E66" s="23"/>
      <c r="F66" s="23"/>
      <c r="G66" s="56">
        <v>0.32850000000000001</v>
      </c>
      <c r="H66" s="23"/>
      <c r="I66" s="24">
        <v>4843348</v>
      </c>
      <c r="J66" s="25">
        <f t="shared" si="0"/>
        <v>2635.6778641822802</v>
      </c>
      <c r="K66" s="27">
        <f t="shared" si="1"/>
        <v>2.6073921607114685</v>
      </c>
      <c r="L66" s="23"/>
      <c r="M66" s="25">
        <v>0</v>
      </c>
      <c r="N66" s="26">
        <f t="shared" si="2"/>
        <v>2.6073921607114685</v>
      </c>
      <c r="O66" s="23"/>
      <c r="P66" s="25">
        <v>4843348</v>
      </c>
      <c r="Q66" s="25">
        <f t="shared" si="3"/>
        <v>2635.6778641822802</v>
      </c>
      <c r="R66" s="27">
        <f t="shared" si="4"/>
        <v>2.6073921607114685</v>
      </c>
      <c r="S66" s="28">
        <f t="shared" si="5"/>
        <v>1</v>
      </c>
      <c r="T66" s="23"/>
      <c r="U66" s="43">
        <f t="shared" si="6"/>
        <v>2.6073921607114685</v>
      </c>
      <c r="V66" s="23"/>
      <c r="W66" s="57">
        <f>G66-'[7](A) Current Law'!G66</f>
        <v>0</v>
      </c>
      <c r="X66" s="58">
        <f>I66-'[7](A) Current Law'!I66</f>
        <v>0</v>
      </c>
      <c r="Y66" s="59">
        <f>N66-'[7](A) Current Law'!N66</f>
        <v>0</v>
      </c>
      <c r="Z66" s="58">
        <f>P66-'[7](A) Current Law'!P66</f>
        <v>0</v>
      </c>
      <c r="AA66" s="58">
        <f>M66-'[7](A) Current Law'!M66</f>
        <v>0</v>
      </c>
      <c r="AB66" s="43">
        <f>R66-'[7](A) Current Law'!R66</f>
        <v>0</v>
      </c>
    </row>
    <row r="67" spans="1:28">
      <c r="A67" s="1" t="s">
        <v>140</v>
      </c>
      <c r="B67" s="2" t="s">
        <v>141</v>
      </c>
      <c r="C67" s="21">
        <v>71348086</v>
      </c>
      <c r="D67" s="22">
        <v>64.05</v>
      </c>
      <c r="E67" s="23"/>
      <c r="F67" s="23"/>
      <c r="G67" s="56">
        <v>0.377</v>
      </c>
      <c r="H67" s="23"/>
      <c r="I67" s="24">
        <v>357513</v>
      </c>
      <c r="J67" s="25">
        <f t="shared" si="0"/>
        <v>5581.7798594847782</v>
      </c>
      <c r="K67" s="27">
        <f t="shared" si="1"/>
        <v>5.0108281811512088</v>
      </c>
      <c r="L67" s="23"/>
      <c r="M67" s="25">
        <v>45442</v>
      </c>
      <c r="N67" s="26">
        <f t="shared" si="2"/>
        <v>4.3739225183980412</v>
      </c>
      <c r="O67" s="23"/>
      <c r="P67" s="25">
        <v>222176</v>
      </c>
      <c r="Q67" s="25">
        <f t="shared" si="3"/>
        <v>4178.2669789227166</v>
      </c>
      <c r="R67" s="27">
        <f t="shared" si="4"/>
        <v>3.1139728121087931</v>
      </c>
      <c r="S67" s="28">
        <f t="shared" si="5"/>
        <v>0.74855459801461766</v>
      </c>
      <c r="T67" s="23"/>
      <c r="U67" s="43">
        <f t="shared" si="6"/>
        <v>3.7508784748619606</v>
      </c>
      <c r="V67" s="23"/>
      <c r="W67" s="57">
        <f>G67-'[7](A) Current Law'!G67</f>
        <v>0</v>
      </c>
      <c r="X67" s="58">
        <f>I67-'[7](A) Current Law'!I67</f>
        <v>0</v>
      </c>
      <c r="Y67" s="59">
        <f>N67-'[7](A) Current Law'!N67</f>
        <v>-4.297242115226485E-2</v>
      </c>
      <c r="Z67" s="58">
        <f>P67-'[7](A) Current Law'!P67</f>
        <v>0</v>
      </c>
      <c r="AA67" s="58">
        <f>M67-'[7](A) Current Law'!M67</f>
        <v>3066</v>
      </c>
      <c r="AB67" s="43">
        <f>R67-'[7](A) Current Law'!R67</f>
        <v>0</v>
      </c>
    </row>
    <row r="68" spans="1:28">
      <c r="A68" s="1" t="s">
        <v>142</v>
      </c>
      <c r="B68" s="2" t="s">
        <v>143</v>
      </c>
      <c r="C68" s="21">
        <v>2653285847</v>
      </c>
      <c r="D68" s="22">
        <v>4298.1899999999996</v>
      </c>
      <c r="E68" s="23"/>
      <c r="F68" s="23"/>
      <c r="G68" s="56">
        <v>0.3</v>
      </c>
      <c r="H68" s="23"/>
      <c r="I68" s="24">
        <v>11349234</v>
      </c>
      <c r="J68" s="25">
        <f t="shared" si="0"/>
        <v>2640.4681970783054</v>
      </c>
      <c r="K68" s="27">
        <f t="shared" si="1"/>
        <v>4.2774260499796046</v>
      </c>
      <c r="L68" s="23"/>
      <c r="M68" s="25">
        <v>2074591</v>
      </c>
      <c r="N68" s="26">
        <f t="shared" si="2"/>
        <v>3.4955310263636288</v>
      </c>
      <c r="O68" s="23"/>
      <c r="P68" s="25">
        <v>9176000</v>
      </c>
      <c r="Q68" s="25">
        <f t="shared" si="3"/>
        <v>2617.5183042164263</v>
      </c>
      <c r="R68" s="27">
        <f t="shared" si="4"/>
        <v>3.4583533509497513</v>
      </c>
      <c r="S68" s="28">
        <f t="shared" si="5"/>
        <v>0.99130840019687672</v>
      </c>
      <c r="T68" s="23"/>
      <c r="U68" s="43">
        <f t="shared" si="6"/>
        <v>4.240248374565728</v>
      </c>
      <c r="V68" s="23"/>
      <c r="W68" s="57">
        <f>G68-'[7](A) Current Law'!G68</f>
        <v>1.9999999999999962E-2</v>
      </c>
      <c r="X68" s="58">
        <f>I68-'[7](A) Current Law'!I68</f>
        <v>756615</v>
      </c>
      <c r="Y68" s="59">
        <f>N68-'[7](A) Current Law'!N68</f>
        <v>0.23231496172828292</v>
      </c>
      <c r="Z68" s="58">
        <f>P68-'[7](A) Current Law'!P68</f>
        <v>517755</v>
      </c>
      <c r="AA68" s="58">
        <f>M68-'[7](A) Current Law'!M68</f>
        <v>140217</v>
      </c>
      <c r="AB68" s="43">
        <f>R68-'[7](A) Current Law'!R68</f>
        <v>0.19513728631440541</v>
      </c>
    </row>
    <row r="69" spans="1:28">
      <c r="A69" s="1" t="s">
        <v>144</v>
      </c>
      <c r="B69" s="2" t="s">
        <v>145</v>
      </c>
      <c r="C69" s="21">
        <v>1379180046</v>
      </c>
      <c r="D69" s="22">
        <v>2715.19</v>
      </c>
      <c r="E69" s="23"/>
      <c r="F69" s="23"/>
      <c r="G69" s="56">
        <v>0.3</v>
      </c>
      <c r="H69" s="23"/>
      <c r="I69" s="24">
        <v>7109967</v>
      </c>
      <c r="J69" s="25">
        <f t="shared" si="0"/>
        <v>2618.5891226764979</v>
      </c>
      <c r="K69" s="27">
        <f t="shared" si="1"/>
        <v>5.1552130707088262</v>
      </c>
      <c r="L69" s="23"/>
      <c r="M69" s="25">
        <v>1683722</v>
      </c>
      <c r="N69" s="26">
        <f t="shared" si="2"/>
        <v>3.9343992945211159</v>
      </c>
      <c r="O69" s="23"/>
      <c r="P69" s="25">
        <v>3585647</v>
      </c>
      <c r="Q69" s="25">
        <f t="shared" si="3"/>
        <v>1940.6999141864842</v>
      </c>
      <c r="R69" s="27">
        <f t="shared" si="4"/>
        <v>2.5998396731444591</v>
      </c>
      <c r="S69" s="28">
        <f t="shared" si="5"/>
        <v>0.74112425556968131</v>
      </c>
      <c r="T69" s="23"/>
      <c r="U69" s="43">
        <f t="shared" si="6"/>
        <v>3.8206534493321693</v>
      </c>
      <c r="V69" s="23"/>
      <c r="W69" s="57">
        <f>G69-'[7](A) Current Law'!G69</f>
        <v>1.9999999999999962E-2</v>
      </c>
      <c r="X69" s="58">
        <f>I69-'[7](A) Current Law'!I69</f>
        <v>473998</v>
      </c>
      <c r="Y69" s="59">
        <f>N69-'[7](A) Current Law'!N69</f>
        <v>0.26175625223626575</v>
      </c>
      <c r="Z69" s="58">
        <f>P69-'[7](A) Current Law'!P69</f>
        <v>0</v>
      </c>
      <c r="AA69" s="58">
        <f>M69-'[7](A) Current Law'!M69</f>
        <v>112989</v>
      </c>
      <c r="AB69" s="43">
        <f>R69-'[7](A) Current Law'!R69</f>
        <v>0</v>
      </c>
    </row>
    <row r="70" spans="1:28">
      <c r="A70" s="1" t="s">
        <v>146</v>
      </c>
      <c r="B70" s="2" t="s">
        <v>147</v>
      </c>
      <c r="C70" s="21">
        <v>3002002696</v>
      </c>
      <c r="D70" s="22">
        <v>5219.1400000000003</v>
      </c>
      <c r="E70" s="23"/>
      <c r="F70" s="23"/>
      <c r="G70" s="56">
        <v>0.3</v>
      </c>
      <c r="H70" s="23"/>
      <c r="I70" s="24">
        <v>14214290</v>
      </c>
      <c r="J70" s="25">
        <f t="shared" si="0"/>
        <v>2723.4927593434932</v>
      </c>
      <c r="K70" s="27">
        <f t="shared" si="1"/>
        <v>4.7349357876792526</v>
      </c>
      <c r="L70" s="23"/>
      <c r="M70" s="25">
        <v>3032622</v>
      </c>
      <c r="N70" s="26">
        <f t="shared" si="2"/>
        <v>3.7247361619291497</v>
      </c>
      <c r="O70" s="23"/>
      <c r="P70" s="25">
        <v>6991865</v>
      </c>
      <c r="Q70" s="25">
        <f t="shared" si="3"/>
        <v>1920.7162482707877</v>
      </c>
      <c r="R70" s="27">
        <f t="shared" si="4"/>
        <v>2.329066862370333</v>
      </c>
      <c r="S70" s="28">
        <f t="shared" si="5"/>
        <v>0.70524007882208684</v>
      </c>
      <c r="T70" s="23"/>
      <c r="U70" s="43">
        <f t="shared" si="6"/>
        <v>3.3392664881204355</v>
      </c>
      <c r="V70" s="23"/>
      <c r="W70" s="57">
        <f>G70-'[7](A) Current Law'!G70</f>
        <v>1.9999999999999962E-2</v>
      </c>
      <c r="X70" s="58">
        <f>I70-'[7](A) Current Law'!I70</f>
        <v>947619</v>
      </c>
      <c r="Y70" s="59">
        <f>N70-'[7](A) Current Law'!N70</f>
        <v>0.24830757180639118</v>
      </c>
      <c r="Z70" s="58">
        <f>P70-'[7](A) Current Law'!P70</f>
        <v>0</v>
      </c>
      <c r="AA70" s="58">
        <f>M70-'[7](A) Current Law'!M70</f>
        <v>202199</v>
      </c>
      <c r="AB70" s="43">
        <f>R70-'[7](A) Current Law'!R70</f>
        <v>0</v>
      </c>
    </row>
    <row r="71" spans="1:28">
      <c r="A71" s="1" t="s">
        <v>148</v>
      </c>
      <c r="B71" s="2" t="s">
        <v>149</v>
      </c>
      <c r="C71" s="21">
        <v>546684781</v>
      </c>
      <c r="D71" s="22">
        <v>95.72</v>
      </c>
      <c r="E71" s="23"/>
      <c r="F71" s="23"/>
      <c r="G71" s="56">
        <v>0.3</v>
      </c>
      <c r="H71" s="23"/>
      <c r="I71" s="24">
        <v>553864</v>
      </c>
      <c r="J71" s="25">
        <f t="shared" si="0"/>
        <v>5786.2933556205599</v>
      </c>
      <c r="K71" s="27">
        <f t="shared" si="1"/>
        <v>1.0131322825319331</v>
      </c>
      <c r="L71" s="23"/>
      <c r="M71" s="25">
        <v>0</v>
      </c>
      <c r="N71" s="26">
        <f t="shared" si="2"/>
        <v>1.0131322825319331</v>
      </c>
      <c r="O71" s="23"/>
      <c r="P71" s="25">
        <v>375000</v>
      </c>
      <c r="Q71" s="25">
        <f t="shared" si="3"/>
        <v>3917.6765566234853</v>
      </c>
      <c r="R71" s="27">
        <f t="shared" si="4"/>
        <v>0.68595288003819521</v>
      </c>
      <c r="S71" s="28">
        <f t="shared" si="5"/>
        <v>0.67706151690667749</v>
      </c>
      <c r="T71" s="23"/>
      <c r="U71" s="43">
        <f t="shared" si="6"/>
        <v>0.68595288003819521</v>
      </c>
      <c r="V71" s="23"/>
      <c r="W71" s="57">
        <f>G71-'[7](A) Current Law'!G71</f>
        <v>1.9999999999999962E-2</v>
      </c>
      <c r="X71" s="58">
        <f>I71-'[7](A) Current Law'!I71</f>
        <v>36924</v>
      </c>
      <c r="Y71" s="59">
        <f>N71-'[7](A) Current Law'!N71</f>
        <v>6.7541664380080801E-2</v>
      </c>
      <c r="Z71" s="58">
        <f>P71-'[7](A) Current Law'!P71</f>
        <v>0</v>
      </c>
      <c r="AA71" s="58">
        <f>M71-'[7](A) Current Law'!M71</f>
        <v>0</v>
      </c>
      <c r="AB71" s="43">
        <f>R71-'[7](A) Current Law'!R71</f>
        <v>0</v>
      </c>
    </row>
    <row r="72" spans="1:28">
      <c r="A72" s="1" t="s">
        <v>150</v>
      </c>
      <c r="B72" s="2" t="s">
        <v>151</v>
      </c>
      <c r="C72" s="21">
        <v>1575592018</v>
      </c>
      <c r="D72" s="22">
        <v>1990.9599999999998</v>
      </c>
      <c r="E72" s="23"/>
      <c r="F72" s="23"/>
      <c r="G72" s="56">
        <v>0.3</v>
      </c>
      <c r="H72" s="23"/>
      <c r="I72" s="24">
        <v>4951201</v>
      </c>
      <c r="J72" s="25">
        <f t="shared" ref="J72:J135" si="7">I72/D72</f>
        <v>2486.8410214168043</v>
      </c>
      <c r="K72" s="27">
        <f t="shared" ref="K72:K135" si="8">I72/C72*1000</f>
        <v>3.1424384887941215</v>
      </c>
      <c r="L72" s="23"/>
      <c r="M72" s="25">
        <v>337224</v>
      </c>
      <c r="N72" s="26">
        <f t="shared" ref="N72:N135" si="9">(I72-M72)/C72*1000</f>
        <v>2.9284084631609244</v>
      </c>
      <c r="O72" s="23"/>
      <c r="P72" s="25">
        <v>3930850</v>
      </c>
      <c r="Q72" s="25">
        <f t="shared" ref="Q72:Q135" si="10">(M72+P72)/D72</f>
        <v>2143.7266444328366</v>
      </c>
      <c r="R72" s="27">
        <f t="shared" ref="R72:R135" si="11">P72/C72*1000</f>
        <v>2.4948400062280589</v>
      </c>
      <c r="S72" s="28">
        <f t="shared" ref="S72:S135" si="12">(M72+P72)/I72</f>
        <v>0.86202802108013798</v>
      </c>
      <c r="T72" s="23"/>
      <c r="U72" s="43">
        <f t="shared" ref="U72:U135" si="13">(P72+M72)/C72*1000</f>
        <v>2.708870031861256</v>
      </c>
      <c r="V72" s="23"/>
      <c r="W72" s="57">
        <f>G72-'[7](A) Current Law'!G72</f>
        <v>1.0299999999999976E-2</v>
      </c>
      <c r="X72" s="58">
        <f>I72-'[7](A) Current Law'!I72</f>
        <v>169991</v>
      </c>
      <c r="Y72" s="59">
        <f>N72-'[7](A) Current Law'!N72</f>
        <v>9.2924436229277152E-2</v>
      </c>
      <c r="Z72" s="58">
        <f>P72-'[7](A) Current Law'!P72</f>
        <v>0</v>
      </c>
      <c r="AA72" s="58">
        <f>M72-'[7](A) Current Law'!M72</f>
        <v>23580</v>
      </c>
      <c r="AB72" s="43">
        <f>R72-'[7](A) Current Law'!R72</f>
        <v>0</v>
      </c>
    </row>
    <row r="73" spans="1:28">
      <c r="A73" s="1" t="s">
        <v>152</v>
      </c>
      <c r="B73" s="2" t="s">
        <v>153</v>
      </c>
      <c r="C73" s="21">
        <v>22941260796</v>
      </c>
      <c r="D73" s="22">
        <v>19524.52</v>
      </c>
      <c r="E73" s="23"/>
      <c r="F73" s="23"/>
      <c r="G73" s="56">
        <v>0.3</v>
      </c>
      <c r="H73" s="23"/>
      <c r="I73" s="24">
        <v>49614464</v>
      </c>
      <c r="J73" s="25">
        <f t="shared" si="7"/>
        <v>2541.1361713373749</v>
      </c>
      <c r="K73" s="27">
        <f t="shared" si="8"/>
        <v>2.1626738147125155</v>
      </c>
      <c r="L73" s="23"/>
      <c r="M73" s="25">
        <v>0</v>
      </c>
      <c r="N73" s="26">
        <f t="shared" si="9"/>
        <v>2.1626738147125155</v>
      </c>
      <c r="O73" s="23"/>
      <c r="P73" s="25">
        <v>45800000</v>
      </c>
      <c r="Q73" s="25">
        <f t="shared" si="10"/>
        <v>2345.7682954561751</v>
      </c>
      <c r="R73" s="27">
        <f t="shared" si="11"/>
        <v>1.996402918185979</v>
      </c>
      <c r="S73" s="28">
        <f t="shared" si="12"/>
        <v>0.92311790368228108</v>
      </c>
      <c r="T73" s="23"/>
      <c r="U73" s="43">
        <f t="shared" si="13"/>
        <v>1.996402918185979</v>
      </c>
      <c r="V73" s="23"/>
      <c r="W73" s="57">
        <f>G73-'[7](A) Current Law'!G73</f>
        <v>1.9999999999999962E-2</v>
      </c>
      <c r="X73" s="58">
        <f>I73-'[7](A) Current Law'!I73</f>
        <v>3307631</v>
      </c>
      <c r="Y73" s="59">
        <f>N73-'[7](A) Current Law'!N73</f>
        <v>0.14417825722013999</v>
      </c>
      <c r="Z73" s="58">
        <f>P73-'[7](A) Current Law'!P73</f>
        <v>0</v>
      </c>
      <c r="AA73" s="58">
        <f>M73-'[7](A) Current Law'!M73</f>
        <v>0</v>
      </c>
      <c r="AB73" s="43">
        <f>R73-'[7](A) Current Law'!R73</f>
        <v>0</v>
      </c>
    </row>
    <row r="74" spans="1:28">
      <c r="A74" s="1" t="s">
        <v>154</v>
      </c>
      <c r="B74" s="2" t="s">
        <v>155</v>
      </c>
      <c r="C74" s="21">
        <v>2337672694.8000002</v>
      </c>
      <c r="D74" s="22">
        <v>2781.9600000000005</v>
      </c>
      <c r="E74" s="23"/>
      <c r="F74" s="23"/>
      <c r="G74" s="56">
        <v>0.3</v>
      </c>
      <c r="H74" s="23"/>
      <c r="I74" s="24">
        <v>7288591</v>
      </c>
      <c r="J74" s="25">
        <f t="shared" si="7"/>
        <v>2619.948166041208</v>
      </c>
      <c r="K74" s="27">
        <f t="shared" si="8"/>
        <v>3.1178834471622112</v>
      </c>
      <c r="L74" s="23"/>
      <c r="M74" s="25">
        <v>472192</v>
      </c>
      <c r="N74" s="26">
        <f t="shared" si="9"/>
        <v>2.9158910976556438</v>
      </c>
      <c r="O74" s="23"/>
      <c r="P74" s="25">
        <v>5240000</v>
      </c>
      <c r="Q74" s="25">
        <f t="shared" si="10"/>
        <v>2053.2976750204889</v>
      </c>
      <c r="R74" s="27">
        <f t="shared" si="11"/>
        <v>2.241545624268118</v>
      </c>
      <c r="S74" s="28">
        <f t="shared" si="12"/>
        <v>0.78371690769862101</v>
      </c>
      <c r="T74" s="23"/>
      <c r="U74" s="43">
        <f t="shared" si="13"/>
        <v>2.443537973774685</v>
      </c>
      <c r="V74" s="23"/>
      <c r="W74" s="57">
        <f>G74-'[7](A) Current Law'!G74</f>
        <v>1.9999999999999962E-2</v>
      </c>
      <c r="X74" s="58">
        <f>I74-'[7](A) Current Law'!I74</f>
        <v>485906</v>
      </c>
      <c r="Y74" s="59">
        <f>N74-'[7](A) Current Law'!N74</f>
        <v>0.19386802994624208</v>
      </c>
      <c r="Z74" s="58">
        <f>P74-'[7](A) Current Law'!P74</f>
        <v>0</v>
      </c>
      <c r="AA74" s="58">
        <f>M74-'[7](A) Current Law'!M74</f>
        <v>32706</v>
      </c>
      <c r="AB74" s="43">
        <f>R74-'[7](A) Current Law'!R74</f>
        <v>0</v>
      </c>
    </row>
    <row r="75" spans="1:28">
      <c r="A75" s="1" t="s">
        <v>156</v>
      </c>
      <c r="B75" s="2" t="s">
        <v>157</v>
      </c>
      <c r="C75" s="21">
        <v>1017892208</v>
      </c>
      <c r="D75" s="22">
        <v>1487.1799999999998</v>
      </c>
      <c r="E75" s="23"/>
      <c r="F75" s="23"/>
      <c r="G75" s="56">
        <v>0.3</v>
      </c>
      <c r="H75" s="23"/>
      <c r="I75" s="24">
        <v>4133538</v>
      </c>
      <c r="J75" s="25">
        <f t="shared" si="7"/>
        <v>2779.4470070872394</v>
      </c>
      <c r="K75" s="27">
        <f t="shared" si="8"/>
        <v>4.0608798923038814</v>
      </c>
      <c r="L75" s="23"/>
      <c r="M75" s="25">
        <v>685190</v>
      </c>
      <c r="N75" s="26">
        <f t="shared" si="9"/>
        <v>3.3877339593506348</v>
      </c>
      <c r="O75" s="23"/>
      <c r="P75" s="25">
        <v>2924000</v>
      </c>
      <c r="Q75" s="25">
        <f t="shared" si="10"/>
        <v>2426.8683010798964</v>
      </c>
      <c r="R75" s="27">
        <f t="shared" si="11"/>
        <v>2.872602793320528</v>
      </c>
      <c r="S75" s="28">
        <f t="shared" si="12"/>
        <v>0.87314789412846816</v>
      </c>
      <c r="T75" s="23"/>
      <c r="U75" s="43">
        <f t="shared" si="13"/>
        <v>3.5457487262737746</v>
      </c>
      <c r="V75" s="23"/>
      <c r="W75" s="57">
        <f>G75-'[7](A) Current Law'!G75</f>
        <v>1.9999999999999962E-2</v>
      </c>
      <c r="X75" s="58">
        <f>I75-'[7](A) Current Law'!I75</f>
        <v>275569</v>
      </c>
      <c r="Y75" s="59">
        <f>N75-'[7](A) Current Law'!N75</f>
        <v>0.2256054208836229</v>
      </c>
      <c r="Z75" s="58">
        <f>P75-'[7](A) Current Law'!P75</f>
        <v>0</v>
      </c>
      <c r="AA75" s="58">
        <f>M75-'[7](A) Current Law'!M75</f>
        <v>45927</v>
      </c>
      <c r="AB75" s="43">
        <f>R75-'[7](A) Current Law'!R75</f>
        <v>0</v>
      </c>
    </row>
    <row r="76" spans="1:28">
      <c r="A76" s="29" t="s">
        <v>158</v>
      </c>
      <c r="B76" s="30" t="s">
        <v>159</v>
      </c>
      <c r="C76" s="31">
        <v>86949901</v>
      </c>
      <c r="D76" s="22">
        <v>66.069999999999993</v>
      </c>
      <c r="E76" s="23"/>
      <c r="F76" s="23"/>
      <c r="G76" s="56">
        <v>0.3</v>
      </c>
      <c r="H76" s="23"/>
      <c r="I76" s="24">
        <v>625505</v>
      </c>
      <c r="J76" s="25">
        <f t="shared" si="7"/>
        <v>9467.3074012411089</v>
      </c>
      <c r="K76" s="27">
        <f t="shared" si="8"/>
        <v>7.1938552293463793</v>
      </c>
      <c r="L76" s="23"/>
      <c r="M76" s="25">
        <v>194764</v>
      </c>
      <c r="N76" s="26">
        <f t="shared" si="9"/>
        <v>4.953898682414831</v>
      </c>
      <c r="O76" s="23"/>
      <c r="P76" s="25">
        <v>230000</v>
      </c>
      <c r="Q76" s="25">
        <f t="shared" si="10"/>
        <v>6428.9995459361289</v>
      </c>
      <c r="R76" s="27">
        <f t="shared" si="11"/>
        <v>2.6452014016669207</v>
      </c>
      <c r="S76" s="28">
        <f t="shared" si="12"/>
        <v>0.67907370844357762</v>
      </c>
      <c r="T76" s="23"/>
      <c r="U76" s="43">
        <f t="shared" si="13"/>
        <v>4.8851579485984695</v>
      </c>
      <c r="V76" s="23"/>
      <c r="W76" s="57">
        <f>G76-'[7](A) Current Law'!G76</f>
        <v>1.9999999999999962E-2</v>
      </c>
      <c r="X76" s="58">
        <f>I76-'[7](A) Current Law'!I76</f>
        <v>41700</v>
      </c>
      <c r="Y76" s="59">
        <f>N76-'[7](A) Current Law'!N76</f>
        <v>0.32971860427995203</v>
      </c>
      <c r="Z76" s="58">
        <f>P76-'[7](A) Current Law'!P76</f>
        <v>0</v>
      </c>
      <c r="AA76" s="58">
        <f>M76-'[7](A) Current Law'!M76</f>
        <v>13031</v>
      </c>
      <c r="AB76" s="43">
        <f>R76-'[7](A) Current Law'!R76</f>
        <v>0</v>
      </c>
    </row>
    <row r="77" spans="1:28">
      <c r="A77" s="29" t="s">
        <v>160</v>
      </c>
      <c r="B77" s="30" t="s">
        <v>161</v>
      </c>
      <c r="C77" s="31">
        <v>226366754</v>
      </c>
      <c r="D77" s="22">
        <v>341.08000000000004</v>
      </c>
      <c r="E77" s="23"/>
      <c r="F77" s="23"/>
      <c r="G77" s="56">
        <v>0.3</v>
      </c>
      <c r="H77" s="23"/>
      <c r="I77" s="24">
        <v>1083629</v>
      </c>
      <c r="J77" s="25">
        <f t="shared" si="7"/>
        <v>3177.0523044447045</v>
      </c>
      <c r="K77" s="27">
        <f t="shared" si="8"/>
        <v>4.7870501336958693</v>
      </c>
      <c r="L77" s="23"/>
      <c r="M77" s="25">
        <v>234696</v>
      </c>
      <c r="N77" s="26">
        <f t="shared" si="9"/>
        <v>3.7502547746035177</v>
      </c>
      <c r="O77" s="23"/>
      <c r="P77" s="25">
        <v>495000</v>
      </c>
      <c r="Q77" s="25">
        <f t="shared" si="10"/>
        <v>2139.3690629764274</v>
      </c>
      <c r="R77" s="27">
        <f t="shared" si="11"/>
        <v>2.1867168709765568</v>
      </c>
      <c r="S77" s="28">
        <f t="shared" si="12"/>
        <v>0.6733817570404631</v>
      </c>
      <c r="T77" s="23"/>
      <c r="U77" s="43">
        <f t="shared" si="13"/>
        <v>3.2235122300689083</v>
      </c>
      <c r="V77" s="23"/>
      <c r="W77" s="57">
        <f>G77-'[7](A) Current Law'!G77</f>
        <v>1.9999999999999962E-2</v>
      </c>
      <c r="X77" s="58">
        <f>I77-'[7](A) Current Law'!I77</f>
        <v>72242</v>
      </c>
      <c r="Y77" s="59">
        <f>N77-'[7](A) Current Law'!N77</f>
        <v>0.24932548177989045</v>
      </c>
      <c r="Z77" s="58">
        <f>P77-'[7](A) Current Law'!P77</f>
        <v>0</v>
      </c>
      <c r="AA77" s="58">
        <f>M77-'[7](A) Current Law'!M77</f>
        <v>15803</v>
      </c>
      <c r="AB77" s="43">
        <f>R77-'[7](A) Current Law'!R77</f>
        <v>0</v>
      </c>
    </row>
    <row r="78" spans="1:28">
      <c r="A78" s="29" t="s">
        <v>162</v>
      </c>
      <c r="B78" s="30" t="s">
        <v>163</v>
      </c>
      <c r="C78" s="31">
        <v>3514818653</v>
      </c>
      <c r="D78" s="22">
        <v>4522.78</v>
      </c>
      <c r="E78" s="23"/>
      <c r="F78" s="23"/>
      <c r="G78" s="56">
        <v>0.3</v>
      </c>
      <c r="H78" s="23"/>
      <c r="I78" s="24">
        <v>11444875</v>
      </c>
      <c r="J78" s="25">
        <f t="shared" si="7"/>
        <v>2530.4956243726206</v>
      </c>
      <c r="K78" s="27">
        <f t="shared" si="8"/>
        <v>3.25617795109613</v>
      </c>
      <c r="L78" s="23"/>
      <c r="M78" s="25">
        <v>952568</v>
      </c>
      <c r="N78" s="26">
        <f t="shared" si="9"/>
        <v>2.9851631153273046</v>
      </c>
      <c r="O78" s="23"/>
      <c r="P78" s="25">
        <v>9238151</v>
      </c>
      <c r="Q78" s="25">
        <f t="shared" si="10"/>
        <v>2253.1980330681572</v>
      </c>
      <c r="R78" s="27">
        <f t="shared" si="11"/>
        <v>2.6283435681994489</v>
      </c>
      <c r="S78" s="28">
        <f t="shared" si="12"/>
        <v>0.89041767603403266</v>
      </c>
      <c r="T78" s="23"/>
      <c r="U78" s="43">
        <f t="shared" si="13"/>
        <v>2.8993584039682747</v>
      </c>
      <c r="V78" s="23"/>
      <c r="W78" s="57">
        <f>G78-'[7](A) Current Law'!G78</f>
        <v>1.1199999999999988E-2</v>
      </c>
      <c r="X78" s="58">
        <f>I78-'[7](A) Current Law'!I78</f>
        <v>427275</v>
      </c>
      <c r="Y78" s="59">
        <f>N78-'[7](A) Current Law'!N78</f>
        <v>0.10347418626835214</v>
      </c>
      <c r="Z78" s="58">
        <f>P78-'[7](A) Current Law'!P78</f>
        <v>0</v>
      </c>
      <c r="AA78" s="58">
        <f>M78-'[7](A) Current Law'!M78</f>
        <v>63582</v>
      </c>
      <c r="AB78" s="43">
        <f>R78-'[7](A) Current Law'!R78</f>
        <v>0</v>
      </c>
    </row>
    <row r="79" spans="1:28">
      <c r="A79" s="29" t="s">
        <v>164</v>
      </c>
      <c r="B79" s="30" t="s">
        <v>165</v>
      </c>
      <c r="C79" s="31">
        <v>817134873</v>
      </c>
      <c r="D79" s="22">
        <v>2185.8799999999997</v>
      </c>
      <c r="E79" s="23"/>
      <c r="F79" s="23"/>
      <c r="G79" s="56">
        <v>0.3</v>
      </c>
      <c r="H79" s="23"/>
      <c r="I79" s="24">
        <v>5797032</v>
      </c>
      <c r="J79" s="25">
        <f t="shared" si="7"/>
        <v>2652.0357933646865</v>
      </c>
      <c r="K79" s="27">
        <f t="shared" si="8"/>
        <v>7.0943392474696161</v>
      </c>
      <c r="L79" s="23"/>
      <c r="M79" s="25">
        <v>1789611</v>
      </c>
      <c r="N79" s="26">
        <f t="shared" si="9"/>
        <v>4.9042344567761456</v>
      </c>
      <c r="O79" s="23"/>
      <c r="P79" s="25">
        <v>3207661</v>
      </c>
      <c r="Q79" s="25">
        <f t="shared" si="10"/>
        <v>2286.160264973375</v>
      </c>
      <c r="R79" s="27">
        <f t="shared" si="11"/>
        <v>3.9254976210028913</v>
      </c>
      <c r="S79" s="28">
        <f t="shared" si="12"/>
        <v>0.86203974723617194</v>
      </c>
      <c r="T79" s="23"/>
      <c r="U79" s="43">
        <f t="shared" si="13"/>
        <v>6.1156024116963614</v>
      </c>
      <c r="V79" s="23"/>
      <c r="W79" s="57">
        <f>G79-'[7](A) Current Law'!G79</f>
        <v>1.9999999999999962E-2</v>
      </c>
      <c r="X79" s="58">
        <f>I79-'[7](A) Current Law'!I79</f>
        <v>386469</v>
      </c>
      <c r="Y79" s="59">
        <f>N79-'[7](A) Current Law'!N79</f>
        <v>0.32666210783540972</v>
      </c>
      <c r="Z79" s="58">
        <f>P79-'[7](A) Current Law'!P79</f>
        <v>0</v>
      </c>
      <c r="AA79" s="58">
        <f>M79-'[7](A) Current Law'!M79</f>
        <v>119542</v>
      </c>
      <c r="AB79" s="43">
        <f>R79-'[7](A) Current Law'!R79</f>
        <v>0</v>
      </c>
    </row>
    <row r="80" spans="1:28">
      <c r="A80" s="29" t="s">
        <v>166</v>
      </c>
      <c r="B80" s="30" t="s">
        <v>167</v>
      </c>
      <c r="C80" s="31">
        <v>210954832</v>
      </c>
      <c r="D80" s="22">
        <v>97.679999999999993</v>
      </c>
      <c r="E80" s="23"/>
      <c r="F80" s="23"/>
      <c r="G80" s="56">
        <v>0.37360000000000004</v>
      </c>
      <c r="H80" s="23"/>
      <c r="I80" s="24">
        <v>313342</v>
      </c>
      <c r="J80" s="25">
        <f t="shared" si="7"/>
        <v>3207.8419328419332</v>
      </c>
      <c r="K80" s="27">
        <f t="shared" si="8"/>
        <v>1.4853511390533116</v>
      </c>
      <c r="L80" s="23"/>
      <c r="M80" s="25">
        <v>0</v>
      </c>
      <c r="N80" s="26">
        <f t="shared" si="9"/>
        <v>1.4853511390533116</v>
      </c>
      <c r="O80" s="23"/>
      <c r="P80" s="25">
        <v>190000</v>
      </c>
      <c r="Q80" s="25">
        <f t="shared" si="10"/>
        <v>1945.1269451269452</v>
      </c>
      <c r="R80" s="27">
        <f t="shared" si="11"/>
        <v>0.9006667360906907</v>
      </c>
      <c r="S80" s="28">
        <f t="shared" si="12"/>
        <v>0.60636620689214982</v>
      </c>
      <c r="T80" s="23"/>
      <c r="U80" s="43">
        <f t="shared" si="13"/>
        <v>0.9006667360906907</v>
      </c>
      <c r="V80" s="23"/>
      <c r="W80" s="57">
        <f>G80-'[7](A) Current Law'!G80</f>
        <v>0</v>
      </c>
      <c r="X80" s="58">
        <f>I80-'[7](A) Current Law'!I80</f>
        <v>0</v>
      </c>
      <c r="Y80" s="59">
        <f>N80-'[7](A) Current Law'!N80</f>
        <v>0</v>
      </c>
      <c r="Z80" s="58">
        <f>P80-'[7](A) Current Law'!P80</f>
        <v>0</v>
      </c>
      <c r="AA80" s="58">
        <f>M80-'[7](A) Current Law'!M80</f>
        <v>0</v>
      </c>
      <c r="AB80" s="43">
        <f>R80-'[7](A) Current Law'!R80</f>
        <v>0</v>
      </c>
    </row>
    <row r="81" spans="1:28">
      <c r="A81" s="29" t="s">
        <v>168</v>
      </c>
      <c r="B81" s="30" t="s">
        <v>169</v>
      </c>
      <c r="C81" s="31">
        <v>16814622811</v>
      </c>
      <c r="D81" s="22">
        <v>17957.5</v>
      </c>
      <c r="E81" s="23"/>
      <c r="F81" s="23"/>
      <c r="G81" s="56">
        <v>0.3</v>
      </c>
      <c r="H81" s="23"/>
      <c r="I81" s="24">
        <v>47777631</v>
      </c>
      <c r="J81" s="25">
        <f t="shared" si="7"/>
        <v>2660.5947932618683</v>
      </c>
      <c r="K81" s="27">
        <f t="shared" si="8"/>
        <v>2.8414334081133377</v>
      </c>
      <c r="L81" s="23"/>
      <c r="M81" s="25">
        <v>1075921</v>
      </c>
      <c r="N81" s="26">
        <f t="shared" si="9"/>
        <v>2.7774461862711597</v>
      </c>
      <c r="O81" s="23"/>
      <c r="P81" s="25">
        <v>44000000</v>
      </c>
      <c r="Q81" s="25">
        <f t="shared" si="10"/>
        <v>2510.144563552833</v>
      </c>
      <c r="R81" s="27">
        <f t="shared" si="11"/>
        <v>2.6167699682930463</v>
      </c>
      <c r="S81" s="28">
        <f t="shared" si="12"/>
        <v>0.94345240767588501</v>
      </c>
      <c r="T81" s="23"/>
      <c r="U81" s="43">
        <f t="shared" si="13"/>
        <v>2.6807571901352238</v>
      </c>
      <c r="V81" s="23"/>
      <c r="W81" s="57">
        <f>G81-'[7](A) Current Law'!G81</f>
        <v>1.9999999999999962E-2</v>
      </c>
      <c r="X81" s="58">
        <f>I81-'[7](A) Current Law'!I81</f>
        <v>3185175</v>
      </c>
      <c r="Y81" s="59">
        <f>N81-'[7](A) Current Law'!N81</f>
        <v>0.18444172283015137</v>
      </c>
      <c r="Z81" s="58">
        <f>P81-'[7](A) Current Law'!P81</f>
        <v>399608</v>
      </c>
      <c r="AA81" s="58">
        <f>M81-'[7](A) Current Law'!M81</f>
        <v>83857</v>
      </c>
      <c r="AB81" s="43">
        <f>R81-'[7](A) Current Law'!R81</f>
        <v>2.3765504852037989E-2</v>
      </c>
    </row>
    <row r="82" spans="1:28" ht="31.2">
      <c r="A82" s="29" t="s">
        <v>170</v>
      </c>
      <c r="B82" s="30" t="s">
        <v>171</v>
      </c>
      <c r="C82" s="31">
        <v>13287392739</v>
      </c>
      <c r="D82" s="22">
        <v>25239.53</v>
      </c>
      <c r="E82" s="23"/>
      <c r="F82" s="23"/>
      <c r="G82" s="56">
        <v>0.3</v>
      </c>
      <c r="H82" s="23"/>
      <c r="I82" s="24">
        <v>64278323</v>
      </c>
      <c r="J82" s="25">
        <f t="shared" si="7"/>
        <v>2546.7321697353318</v>
      </c>
      <c r="K82" s="27">
        <f t="shared" si="8"/>
        <v>4.8375421922568647</v>
      </c>
      <c r="L82" s="23"/>
      <c r="M82" s="25">
        <v>14109876</v>
      </c>
      <c r="N82" s="26">
        <f t="shared" si="9"/>
        <v>3.7756426701191677</v>
      </c>
      <c r="O82" s="23"/>
      <c r="P82" s="25">
        <v>40800000</v>
      </c>
      <c r="Q82" s="25">
        <f t="shared" si="10"/>
        <v>2175.550654073194</v>
      </c>
      <c r="R82" s="27">
        <f t="shared" si="11"/>
        <v>3.0705798196396636</v>
      </c>
      <c r="S82" s="28">
        <f t="shared" si="12"/>
        <v>0.85425184474710081</v>
      </c>
      <c r="T82" s="23"/>
      <c r="U82" s="43">
        <f t="shared" si="13"/>
        <v>4.1324793417773602</v>
      </c>
      <c r="V82" s="23"/>
      <c r="W82" s="57">
        <f>G82-'[7](A) Current Law'!G82</f>
        <v>1.9999999999999962E-2</v>
      </c>
      <c r="X82" s="58">
        <f>I82-'[7](A) Current Law'!I82</f>
        <v>4285222</v>
      </c>
      <c r="Y82" s="59">
        <f>N82-'[7](A) Current Law'!N82</f>
        <v>0.25139258435522027</v>
      </c>
      <c r="Z82" s="58">
        <f>P82-'[7](A) Current Law'!P82</f>
        <v>0</v>
      </c>
      <c r="AA82" s="58">
        <f>M82-'[7](A) Current Law'!M82</f>
        <v>944870</v>
      </c>
      <c r="AB82" s="43">
        <f>R82-'[7](A) Current Law'!R82</f>
        <v>0</v>
      </c>
    </row>
    <row r="83" spans="1:28">
      <c r="A83" s="29" t="s">
        <v>172</v>
      </c>
      <c r="B83" s="30" t="s">
        <v>173</v>
      </c>
      <c r="C83" s="31">
        <v>52784554</v>
      </c>
      <c r="D83" s="22">
        <v>26.490000000000002</v>
      </c>
      <c r="E83" s="23"/>
      <c r="F83" s="23"/>
      <c r="G83" s="56">
        <v>0.3</v>
      </c>
      <c r="H83" s="23"/>
      <c r="I83" s="24">
        <v>194259</v>
      </c>
      <c r="J83" s="25">
        <f t="shared" si="7"/>
        <v>7333.295583238958</v>
      </c>
      <c r="K83" s="27">
        <f t="shared" si="8"/>
        <v>3.6802243322923598</v>
      </c>
      <c r="L83" s="23"/>
      <c r="M83" s="25">
        <v>25497</v>
      </c>
      <c r="N83" s="26">
        <f t="shared" si="9"/>
        <v>3.1971852978051118</v>
      </c>
      <c r="O83" s="23"/>
      <c r="P83" s="25">
        <v>0</v>
      </c>
      <c r="Q83" s="25">
        <f t="shared" si="10"/>
        <v>962.51415628539064</v>
      </c>
      <c r="R83" s="27">
        <f t="shared" si="11"/>
        <v>0</v>
      </c>
      <c r="S83" s="28">
        <f t="shared" si="12"/>
        <v>0.13125260605686223</v>
      </c>
      <c r="T83" s="23"/>
      <c r="U83" s="43">
        <f t="shared" si="13"/>
        <v>0.48303903448724789</v>
      </c>
      <c r="V83" s="23"/>
      <c r="W83" s="57">
        <f>G83-'[7](A) Current Law'!G83</f>
        <v>1.9999999999999962E-2</v>
      </c>
      <c r="X83" s="58">
        <f>I83-'[7](A) Current Law'!I83</f>
        <v>12950</v>
      </c>
      <c r="Y83" s="59">
        <f>N83-'[7](A) Current Law'!N83</f>
        <v>0.2124106230015701</v>
      </c>
      <c r="Z83" s="58">
        <f>P83-'[7](A) Current Law'!P83</f>
        <v>0</v>
      </c>
      <c r="AA83" s="58">
        <f>M83-'[7](A) Current Law'!M83</f>
        <v>1738</v>
      </c>
      <c r="AB83" s="43">
        <f>R83-'[7](A) Current Law'!R83</f>
        <v>0</v>
      </c>
    </row>
    <row r="84" spans="1:28">
      <c r="A84" s="29" t="s">
        <v>174</v>
      </c>
      <c r="B84" s="30" t="s">
        <v>175</v>
      </c>
      <c r="C84" s="31">
        <v>14208790454</v>
      </c>
      <c r="D84" s="22">
        <v>21192.969999999998</v>
      </c>
      <c r="E84" s="23"/>
      <c r="F84" s="23"/>
      <c r="G84" s="56">
        <v>0.3</v>
      </c>
      <c r="H84" s="23"/>
      <c r="I84" s="24">
        <v>54419751</v>
      </c>
      <c r="J84" s="25">
        <f t="shared" si="7"/>
        <v>2567.8208858881039</v>
      </c>
      <c r="K84" s="27">
        <f t="shared" si="8"/>
        <v>3.8300058809495621</v>
      </c>
      <c r="L84" s="23"/>
      <c r="M84" s="25">
        <v>7928517</v>
      </c>
      <c r="N84" s="26">
        <f t="shared" si="9"/>
        <v>3.2720050415629842</v>
      </c>
      <c r="O84" s="23"/>
      <c r="P84" s="25">
        <v>42000000</v>
      </c>
      <c r="Q84" s="25">
        <f t="shared" si="10"/>
        <v>2355.8999517292764</v>
      </c>
      <c r="R84" s="27">
        <f t="shared" si="11"/>
        <v>2.9559166303403632</v>
      </c>
      <c r="S84" s="28">
        <f t="shared" si="12"/>
        <v>0.91747051543841129</v>
      </c>
      <c r="T84" s="23"/>
      <c r="U84" s="43">
        <f t="shared" si="13"/>
        <v>3.5139174697269415</v>
      </c>
      <c r="V84" s="23"/>
      <c r="W84" s="57">
        <f>G84-'[7](A) Current Law'!G84</f>
        <v>1.100000000000001E-2</v>
      </c>
      <c r="X84" s="58">
        <f>I84-'[7](A) Current Law'!I84</f>
        <v>1995391</v>
      </c>
      <c r="Y84" s="59">
        <f>N84-'[7](A) Current Law'!N84</f>
        <v>0.1025305429562362</v>
      </c>
      <c r="Z84" s="58">
        <f>P84-'[7](A) Current Law'!P84</f>
        <v>0</v>
      </c>
      <c r="AA84" s="58">
        <f>M84-'[7](A) Current Law'!M84</f>
        <v>538556</v>
      </c>
      <c r="AB84" s="43">
        <f>R84-'[7](A) Current Law'!R84</f>
        <v>0</v>
      </c>
    </row>
    <row r="85" spans="1:28">
      <c r="A85" s="29" t="s">
        <v>176</v>
      </c>
      <c r="B85" s="30" t="s">
        <v>177</v>
      </c>
      <c r="C85" s="31">
        <v>4536014614</v>
      </c>
      <c r="D85" s="22">
        <v>5016.21</v>
      </c>
      <c r="E85" s="23"/>
      <c r="F85" s="23"/>
      <c r="G85" s="56">
        <v>0.3</v>
      </c>
      <c r="H85" s="23"/>
      <c r="I85" s="24">
        <v>13467047</v>
      </c>
      <c r="J85" s="25">
        <f t="shared" si="7"/>
        <v>2684.7055844950669</v>
      </c>
      <c r="K85" s="27">
        <f t="shared" si="8"/>
        <v>2.9689161402688549</v>
      </c>
      <c r="L85" s="23"/>
      <c r="M85" s="25">
        <v>576252</v>
      </c>
      <c r="N85" s="26">
        <f t="shared" si="9"/>
        <v>2.8418768670219281</v>
      </c>
      <c r="O85" s="23"/>
      <c r="P85" s="25">
        <v>11210000</v>
      </c>
      <c r="Q85" s="25">
        <f t="shared" si="10"/>
        <v>2349.6328901700685</v>
      </c>
      <c r="R85" s="27">
        <f t="shared" si="11"/>
        <v>2.4713324259144462</v>
      </c>
      <c r="S85" s="28">
        <f t="shared" si="12"/>
        <v>0.8751920149977942</v>
      </c>
      <c r="T85" s="23"/>
      <c r="U85" s="43">
        <f t="shared" si="13"/>
        <v>2.5983716991613734</v>
      </c>
      <c r="V85" s="23"/>
      <c r="W85" s="57">
        <f>G85-'[7](A) Current Law'!G85</f>
        <v>1.9999999999999962E-2</v>
      </c>
      <c r="X85" s="58">
        <f>I85-'[7](A) Current Law'!I85</f>
        <v>897804</v>
      </c>
      <c r="Y85" s="59">
        <f>N85-'[7](A) Current Law'!N85</f>
        <v>0.18893082869595901</v>
      </c>
      <c r="Z85" s="58">
        <f>P85-'[7](A) Current Law'!P85</f>
        <v>0</v>
      </c>
      <c r="AA85" s="58">
        <f>M85-'[7](A) Current Law'!M85</f>
        <v>40811</v>
      </c>
      <c r="AB85" s="43">
        <f>R85-'[7](A) Current Law'!R85</f>
        <v>0</v>
      </c>
    </row>
    <row r="86" spans="1:28">
      <c r="A86" s="29" t="s">
        <v>178</v>
      </c>
      <c r="B86" s="30" t="s">
        <v>179</v>
      </c>
      <c r="C86" s="31">
        <v>3534985734</v>
      </c>
      <c r="D86" s="22">
        <v>3346.4199999999996</v>
      </c>
      <c r="E86" s="23"/>
      <c r="F86" s="23"/>
      <c r="G86" s="56">
        <v>0.3</v>
      </c>
      <c r="H86" s="23"/>
      <c r="I86" s="24">
        <v>8516770</v>
      </c>
      <c r="J86" s="25">
        <f t="shared" si="7"/>
        <v>2545.0391761942615</v>
      </c>
      <c r="K86" s="27">
        <f t="shared" si="8"/>
        <v>2.4092798785818239</v>
      </c>
      <c r="L86" s="23"/>
      <c r="M86" s="25">
        <v>0</v>
      </c>
      <c r="N86" s="26">
        <f t="shared" si="9"/>
        <v>2.4092798785818239</v>
      </c>
      <c r="O86" s="23"/>
      <c r="P86" s="25">
        <v>7150000</v>
      </c>
      <c r="Q86" s="25">
        <f t="shared" si="10"/>
        <v>2136.6116626125831</v>
      </c>
      <c r="R86" s="27">
        <f t="shared" si="11"/>
        <v>2.0226389971620744</v>
      </c>
      <c r="S86" s="28">
        <f t="shared" si="12"/>
        <v>0.83952014672229025</v>
      </c>
      <c r="T86" s="23"/>
      <c r="U86" s="43">
        <f t="shared" si="13"/>
        <v>2.0226389971620744</v>
      </c>
      <c r="V86" s="23"/>
      <c r="W86" s="57">
        <f>G86-'[7](A) Current Law'!G86</f>
        <v>1.1799999999999977E-2</v>
      </c>
      <c r="X86" s="58">
        <f>I86-'[7](A) Current Law'!I86</f>
        <v>334994</v>
      </c>
      <c r="Y86" s="59">
        <f>N86-'[7](A) Current Law'!N86</f>
        <v>9.4765304645498372E-2</v>
      </c>
      <c r="Z86" s="58">
        <f>P86-'[7](A) Current Law'!P86</f>
        <v>0</v>
      </c>
      <c r="AA86" s="58">
        <f>M86-'[7](A) Current Law'!M86</f>
        <v>0</v>
      </c>
      <c r="AB86" s="43">
        <f>R86-'[7](A) Current Law'!R86</f>
        <v>0</v>
      </c>
    </row>
    <row r="87" spans="1:28">
      <c r="A87" s="29" t="s">
        <v>180</v>
      </c>
      <c r="B87" s="30" t="s">
        <v>181</v>
      </c>
      <c r="C87" s="31">
        <v>379206963</v>
      </c>
      <c r="D87" s="22">
        <v>935.48</v>
      </c>
      <c r="E87" s="23"/>
      <c r="F87" s="23"/>
      <c r="G87" s="56">
        <v>0.3</v>
      </c>
      <c r="H87" s="23"/>
      <c r="I87" s="24">
        <v>2716858</v>
      </c>
      <c r="J87" s="25">
        <f t="shared" si="7"/>
        <v>2904.2395347842817</v>
      </c>
      <c r="K87" s="27">
        <f t="shared" si="8"/>
        <v>7.1645783571753663</v>
      </c>
      <c r="L87" s="23"/>
      <c r="M87" s="25">
        <v>843804</v>
      </c>
      <c r="N87" s="26">
        <f t="shared" si="9"/>
        <v>4.9393976977157985</v>
      </c>
      <c r="O87" s="23"/>
      <c r="P87" s="25">
        <v>1400000</v>
      </c>
      <c r="Q87" s="25">
        <f t="shared" si="10"/>
        <v>2398.5590285201179</v>
      </c>
      <c r="R87" s="27">
        <f t="shared" si="11"/>
        <v>3.6919153301517831</v>
      </c>
      <c r="S87" s="28">
        <f t="shared" si="12"/>
        <v>0.82588195628921346</v>
      </c>
      <c r="T87" s="23"/>
      <c r="U87" s="43">
        <f t="shared" si="13"/>
        <v>5.9170959896113509</v>
      </c>
      <c r="V87" s="23"/>
      <c r="W87" s="57">
        <f>G87-'[7](A) Current Law'!G87</f>
        <v>1.9999999999999962E-2</v>
      </c>
      <c r="X87" s="58">
        <f>I87-'[7](A) Current Law'!I87</f>
        <v>181124</v>
      </c>
      <c r="Y87" s="59">
        <f>N87-'[7](A) Current Law'!N87</f>
        <v>0.32874923765574415</v>
      </c>
      <c r="Z87" s="58">
        <f>P87-'[7](A) Current Law'!P87</f>
        <v>0</v>
      </c>
      <c r="AA87" s="58">
        <f>M87-'[7](A) Current Law'!M87</f>
        <v>56460</v>
      </c>
      <c r="AB87" s="43">
        <f>R87-'[7](A) Current Law'!R87</f>
        <v>0</v>
      </c>
    </row>
    <row r="88" spans="1:28">
      <c r="A88" s="29" t="s">
        <v>182</v>
      </c>
      <c r="B88" s="30" t="s">
        <v>183</v>
      </c>
      <c r="C88" s="31">
        <v>4169013513</v>
      </c>
      <c r="D88" s="22">
        <v>7254.3700000000008</v>
      </c>
      <c r="E88" s="23"/>
      <c r="F88" s="23"/>
      <c r="G88" s="56">
        <v>0.3</v>
      </c>
      <c r="H88" s="23"/>
      <c r="I88" s="24">
        <v>19440566</v>
      </c>
      <c r="J88" s="25">
        <f t="shared" si="7"/>
        <v>2679.8420813936978</v>
      </c>
      <c r="K88" s="27">
        <f t="shared" si="8"/>
        <v>4.6631093757263153</v>
      </c>
      <c r="L88" s="23"/>
      <c r="M88" s="25">
        <v>4064012</v>
      </c>
      <c r="N88" s="26">
        <f t="shared" si="9"/>
        <v>3.6882955529052994</v>
      </c>
      <c r="O88" s="23"/>
      <c r="P88" s="25">
        <v>13593970</v>
      </c>
      <c r="Q88" s="25">
        <f t="shared" si="10"/>
        <v>2434.1165394100381</v>
      </c>
      <c r="R88" s="27">
        <f t="shared" si="11"/>
        <v>3.2607162240205483</v>
      </c>
      <c r="S88" s="28">
        <f t="shared" si="12"/>
        <v>0.90830596187374379</v>
      </c>
      <c r="T88" s="23"/>
      <c r="U88" s="43">
        <f t="shared" si="13"/>
        <v>4.2355300468415633</v>
      </c>
      <c r="V88" s="23"/>
      <c r="W88" s="57">
        <f>G88-'[7](A) Current Law'!G88</f>
        <v>1.0299999999999976E-2</v>
      </c>
      <c r="X88" s="58">
        <f>I88-'[7](A) Current Law'!I88</f>
        <v>667460</v>
      </c>
      <c r="Y88" s="59">
        <f>N88-'[7](A) Current Law'!N88</f>
        <v>9.4335506175175166E-2</v>
      </c>
      <c r="Z88" s="58">
        <f>P88-'[7](A) Current Law'!P88</f>
        <v>0</v>
      </c>
      <c r="AA88" s="58">
        <f>M88-'[7](A) Current Law'!M88</f>
        <v>274174</v>
      </c>
      <c r="AB88" s="43">
        <f>R88-'[7](A) Current Law'!R88</f>
        <v>0</v>
      </c>
    </row>
    <row r="89" spans="1:28">
      <c r="A89" s="29" t="s">
        <v>184</v>
      </c>
      <c r="B89" s="30" t="s">
        <v>185</v>
      </c>
      <c r="C89" s="31">
        <v>562705096</v>
      </c>
      <c r="D89" s="22">
        <v>915.66</v>
      </c>
      <c r="E89" s="23"/>
      <c r="F89" s="23"/>
      <c r="G89" s="56">
        <v>0.3</v>
      </c>
      <c r="H89" s="23"/>
      <c r="I89" s="24">
        <v>2323801</v>
      </c>
      <c r="J89" s="25">
        <f t="shared" si="7"/>
        <v>2537.8426490181946</v>
      </c>
      <c r="K89" s="27">
        <f t="shared" si="8"/>
        <v>4.1296960282016002</v>
      </c>
      <c r="L89" s="23"/>
      <c r="M89" s="25">
        <v>398366</v>
      </c>
      <c r="N89" s="26">
        <f t="shared" si="9"/>
        <v>3.4217479345522044</v>
      </c>
      <c r="O89" s="23"/>
      <c r="P89" s="25">
        <v>1413108</v>
      </c>
      <c r="Q89" s="25">
        <f t="shared" si="10"/>
        <v>1978.3260162068891</v>
      </c>
      <c r="R89" s="27">
        <f t="shared" si="11"/>
        <v>2.5112763506943607</v>
      </c>
      <c r="S89" s="28">
        <f t="shared" si="12"/>
        <v>0.77953060524545781</v>
      </c>
      <c r="T89" s="23"/>
      <c r="U89" s="43">
        <f t="shared" si="13"/>
        <v>3.2192244443437565</v>
      </c>
      <c r="V89" s="23"/>
      <c r="W89" s="57">
        <f>G89-'[7](A) Current Law'!G89</f>
        <v>1.9999999999999962E-2</v>
      </c>
      <c r="X89" s="58">
        <f>I89-'[7](A) Current Law'!I89</f>
        <v>154920</v>
      </c>
      <c r="Y89" s="59">
        <f>N89-'[7](A) Current Law'!N89</f>
        <v>0.22742996448711716</v>
      </c>
      <c r="Z89" s="58">
        <f>P89-'[7](A) Current Law'!P89</f>
        <v>0</v>
      </c>
      <c r="AA89" s="58">
        <f>M89-'[7](A) Current Law'!M89</f>
        <v>26944</v>
      </c>
      <c r="AB89" s="43">
        <f>R89-'[7](A) Current Law'!R89</f>
        <v>0</v>
      </c>
    </row>
    <row r="90" spans="1:28">
      <c r="A90" s="29" t="s">
        <v>186</v>
      </c>
      <c r="B90" s="30" t="s">
        <v>187</v>
      </c>
      <c r="C90" s="31">
        <v>64610458</v>
      </c>
      <c r="D90" s="22">
        <v>81.86</v>
      </c>
      <c r="E90" s="23"/>
      <c r="F90" s="23"/>
      <c r="G90" s="56">
        <v>0.37759999999999999</v>
      </c>
      <c r="H90" s="23"/>
      <c r="I90" s="24">
        <v>824996</v>
      </c>
      <c r="J90" s="25">
        <f t="shared" si="7"/>
        <v>10078.133398485219</v>
      </c>
      <c r="K90" s="27">
        <f t="shared" si="8"/>
        <v>12.768768795912266</v>
      </c>
      <c r="L90" s="23"/>
      <c r="M90" s="25">
        <v>240044</v>
      </c>
      <c r="N90" s="26">
        <f t="shared" si="9"/>
        <v>9.0535188591295856</v>
      </c>
      <c r="O90" s="23"/>
      <c r="P90" s="25">
        <v>220000</v>
      </c>
      <c r="Q90" s="25">
        <f t="shared" si="10"/>
        <v>5619.8876129978007</v>
      </c>
      <c r="R90" s="27">
        <f t="shared" si="11"/>
        <v>3.4050215214385262</v>
      </c>
      <c r="S90" s="28">
        <f t="shared" si="12"/>
        <v>0.55763179457839795</v>
      </c>
      <c r="T90" s="23"/>
      <c r="U90" s="43">
        <f t="shared" si="13"/>
        <v>7.1202714582212057</v>
      </c>
      <c r="V90" s="23"/>
      <c r="W90" s="57">
        <f>G90-'[7](A) Current Law'!G90</f>
        <v>0</v>
      </c>
      <c r="X90" s="58">
        <f>I90-'[7](A) Current Law'!I90</f>
        <v>0</v>
      </c>
      <c r="Y90" s="59">
        <f>N90-'[7](A) Current Law'!N90</f>
        <v>-0.24811772731900383</v>
      </c>
      <c r="Z90" s="58">
        <f>P90-'[7](A) Current Law'!P90</f>
        <v>0</v>
      </c>
      <c r="AA90" s="58">
        <f>M90-'[7](A) Current Law'!M90</f>
        <v>16031</v>
      </c>
      <c r="AB90" s="43">
        <f>R90-'[7](A) Current Law'!R90</f>
        <v>0</v>
      </c>
    </row>
    <row r="91" spans="1:28">
      <c r="A91" s="29" t="s">
        <v>188</v>
      </c>
      <c r="B91" s="30" t="s">
        <v>189</v>
      </c>
      <c r="C91" s="31">
        <v>54470763</v>
      </c>
      <c r="D91" s="22">
        <v>69.02</v>
      </c>
      <c r="E91" s="23"/>
      <c r="F91" s="23"/>
      <c r="G91" s="56">
        <v>0.3</v>
      </c>
      <c r="H91" s="23"/>
      <c r="I91" s="24">
        <v>549865</v>
      </c>
      <c r="J91" s="25">
        <f t="shared" si="7"/>
        <v>7966.7487684729067</v>
      </c>
      <c r="K91" s="27">
        <f t="shared" si="8"/>
        <v>10.094681434882784</v>
      </c>
      <c r="L91" s="23"/>
      <c r="M91" s="25">
        <v>201011</v>
      </c>
      <c r="N91" s="26">
        <f t="shared" si="9"/>
        <v>6.4044265361217727</v>
      </c>
      <c r="O91" s="23"/>
      <c r="P91" s="25">
        <v>110000</v>
      </c>
      <c r="Q91" s="25">
        <f t="shared" si="10"/>
        <v>4506.0996812518115</v>
      </c>
      <c r="R91" s="27">
        <f t="shared" si="11"/>
        <v>2.0194319657317816</v>
      </c>
      <c r="S91" s="28">
        <f t="shared" si="12"/>
        <v>0.56561337782910348</v>
      </c>
      <c r="T91" s="23"/>
      <c r="U91" s="43">
        <f t="shared" si="13"/>
        <v>5.7096868644927916</v>
      </c>
      <c r="V91" s="23"/>
      <c r="W91" s="57">
        <f>G91-'[7](A) Current Law'!G91</f>
        <v>1.9999999999999962E-2</v>
      </c>
      <c r="X91" s="58">
        <f>I91-'[7](A) Current Law'!I91</f>
        <v>36657</v>
      </c>
      <c r="Y91" s="59">
        <f>N91-'[7](A) Current Law'!N91</f>
        <v>0.42661418199704659</v>
      </c>
      <c r="Z91" s="58">
        <f>P91-'[7](A) Current Law'!P91</f>
        <v>0</v>
      </c>
      <c r="AA91" s="58">
        <f>M91-'[7](A) Current Law'!M91</f>
        <v>13419</v>
      </c>
      <c r="AB91" s="43">
        <f>R91-'[7](A) Current Law'!R91</f>
        <v>0</v>
      </c>
    </row>
    <row r="92" spans="1:28">
      <c r="A92" s="29" t="s">
        <v>190</v>
      </c>
      <c r="B92" s="30" t="s">
        <v>191</v>
      </c>
      <c r="C92" s="31">
        <v>927638728</v>
      </c>
      <c r="D92" s="22">
        <v>956.41000000000008</v>
      </c>
      <c r="E92" s="23"/>
      <c r="F92" s="23"/>
      <c r="G92" s="56">
        <v>0.3</v>
      </c>
      <c r="H92" s="23"/>
      <c r="I92" s="24">
        <v>2762747</v>
      </c>
      <c r="J92" s="25">
        <f t="shared" si="7"/>
        <v>2888.6638575506317</v>
      </c>
      <c r="K92" s="27">
        <f t="shared" si="8"/>
        <v>2.9782575011249421</v>
      </c>
      <c r="L92" s="23"/>
      <c r="M92" s="25">
        <v>122459</v>
      </c>
      <c r="N92" s="26">
        <f t="shared" si="9"/>
        <v>2.8462459795016235</v>
      </c>
      <c r="O92" s="23"/>
      <c r="P92" s="25">
        <v>2179000</v>
      </c>
      <c r="Q92" s="25">
        <f t="shared" si="10"/>
        <v>2406.3518783785194</v>
      </c>
      <c r="R92" s="27">
        <f t="shared" si="11"/>
        <v>2.3489748047690395</v>
      </c>
      <c r="S92" s="28">
        <f t="shared" si="12"/>
        <v>0.83303284737979988</v>
      </c>
      <c r="T92" s="23"/>
      <c r="U92" s="43">
        <f t="shared" si="13"/>
        <v>2.4809863263923582</v>
      </c>
      <c r="V92" s="23"/>
      <c r="W92" s="57">
        <f>G92-'[7](A) Current Law'!G92</f>
        <v>1.9999999999999962E-2</v>
      </c>
      <c r="X92" s="58">
        <f>I92-'[7](A) Current Law'!I92</f>
        <v>184183</v>
      </c>
      <c r="Y92" s="59">
        <f>N92-'[7](A) Current Law'!N92</f>
        <v>0.18952636914917598</v>
      </c>
      <c r="Z92" s="58">
        <f>P92-'[7](A) Current Law'!P92</f>
        <v>0</v>
      </c>
      <c r="AA92" s="58">
        <f>M92-'[7](A) Current Law'!M92</f>
        <v>8371</v>
      </c>
      <c r="AB92" s="43">
        <f>R92-'[7](A) Current Law'!R92</f>
        <v>0</v>
      </c>
    </row>
    <row r="93" spans="1:28" ht="31.2">
      <c r="A93" s="29" t="s">
        <v>192</v>
      </c>
      <c r="B93" s="30" t="s">
        <v>193</v>
      </c>
      <c r="C93" s="31">
        <v>259614793</v>
      </c>
      <c r="D93" s="22">
        <v>558.07999999999993</v>
      </c>
      <c r="E93" s="23"/>
      <c r="F93" s="23"/>
      <c r="G93" s="56">
        <v>0.3</v>
      </c>
      <c r="H93" s="23"/>
      <c r="I93" s="24">
        <v>1813433</v>
      </c>
      <c r="J93" s="25">
        <f t="shared" si="7"/>
        <v>3249.4140625000005</v>
      </c>
      <c r="K93" s="27">
        <f t="shared" si="8"/>
        <v>6.985091176988516</v>
      </c>
      <c r="L93" s="23"/>
      <c r="M93" s="25">
        <v>554465</v>
      </c>
      <c r="N93" s="26">
        <f t="shared" si="9"/>
        <v>4.8493692730367641</v>
      </c>
      <c r="O93" s="23"/>
      <c r="P93" s="25">
        <v>806000</v>
      </c>
      <c r="Q93" s="25">
        <f t="shared" si="10"/>
        <v>2437.7598193807344</v>
      </c>
      <c r="R93" s="27">
        <f t="shared" si="11"/>
        <v>3.1045996674003087</v>
      </c>
      <c r="S93" s="28">
        <f t="shared" si="12"/>
        <v>0.7502151995689943</v>
      </c>
      <c r="T93" s="23"/>
      <c r="U93" s="43">
        <f t="shared" si="13"/>
        <v>5.2403215713520614</v>
      </c>
      <c r="V93" s="23"/>
      <c r="W93" s="57">
        <f>G93-'[7](A) Current Law'!G93</f>
        <v>1.9999999999999962E-2</v>
      </c>
      <c r="X93" s="58">
        <f>I93-'[7](A) Current Law'!I93</f>
        <v>120896</v>
      </c>
      <c r="Y93" s="59">
        <f>N93-'[7](A) Current Law'!N93</f>
        <v>0.32277436517263425</v>
      </c>
      <c r="Z93" s="58">
        <f>P93-'[7](A) Current Law'!P93</f>
        <v>0</v>
      </c>
      <c r="AA93" s="58">
        <f>M93-'[7](A) Current Law'!M93</f>
        <v>37099</v>
      </c>
      <c r="AB93" s="43">
        <f>R93-'[7](A) Current Law'!R93</f>
        <v>0</v>
      </c>
    </row>
    <row r="94" spans="1:28">
      <c r="A94" s="29" t="s">
        <v>194</v>
      </c>
      <c r="B94" s="30" t="s">
        <v>195</v>
      </c>
      <c r="C94" s="31">
        <v>744692938</v>
      </c>
      <c r="D94" s="22">
        <v>3310.98</v>
      </c>
      <c r="E94" s="23"/>
      <c r="F94" s="23"/>
      <c r="G94" s="56">
        <v>0.3</v>
      </c>
      <c r="H94" s="23"/>
      <c r="I94" s="24">
        <v>10154763</v>
      </c>
      <c r="J94" s="25">
        <f t="shared" si="7"/>
        <v>3066.9961763586612</v>
      </c>
      <c r="K94" s="27">
        <f t="shared" si="8"/>
        <v>13.636174699430276</v>
      </c>
      <c r="L94" s="23"/>
      <c r="M94" s="25">
        <v>4066821</v>
      </c>
      <c r="N94" s="26">
        <f t="shared" si="9"/>
        <v>8.1751037096581154</v>
      </c>
      <c r="O94" s="23"/>
      <c r="P94" s="25">
        <v>1150000</v>
      </c>
      <c r="Q94" s="25">
        <f t="shared" si="10"/>
        <v>1575.612356462437</v>
      </c>
      <c r="R94" s="27">
        <f t="shared" si="11"/>
        <v>1.544260649346993</v>
      </c>
      <c r="S94" s="28">
        <f t="shared" si="12"/>
        <v>0.51373143814385425</v>
      </c>
      <c r="T94" s="23"/>
      <c r="U94" s="43">
        <f t="shared" si="13"/>
        <v>7.0053316391191558</v>
      </c>
      <c r="V94" s="23"/>
      <c r="W94" s="57">
        <f>G94-'[7](A) Current Law'!G94</f>
        <v>1.9999999999999962E-2</v>
      </c>
      <c r="X94" s="58">
        <f>I94-'[7](A) Current Law'!I94</f>
        <v>676984</v>
      </c>
      <c r="Y94" s="59">
        <f>N94-'[7](A) Current Law'!N94</f>
        <v>0.54464595983586594</v>
      </c>
      <c r="Z94" s="58">
        <f>P94-'[7](A) Current Law'!P94</f>
        <v>0</v>
      </c>
      <c r="AA94" s="58">
        <f>M94-'[7](A) Current Law'!M94</f>
        <v>271390</v>
      </c>
      <c r="AB94" s="43">
        <f>R94-'[7](A) Current Law'!R94</f>
        <v>0</v>
      </c>
    </row>
    <row r="95" spans="1:28">
      <c r="A95" s="29" t="s">
        <v>196</v>
      </c>
      <c r="B95" s="30" t="s">
        <v>197</v>
      </c>
      <c r="C95" s="31">
        <v>281372301</v>
      </c>
      <c r="D95" s="22">
        <v>1419.14</v>
      </c>
      <c r="E95" s="23"/>
      <c r="F95" s="23"/>
      <c r="G95" s="56">
        <v>0.3</v>
      </c>
      <c r="H95" s="23"/>
      <c r="I95" s="24">
        <v>4593881</v>
      </c>
      <c r="J95" s="25">
        <f t="shared" si="7"/>
        <v>3237.087954676776</v>
      </c>
      <c r="K95" s="27">
        <f t="shared" si="8"/>
        <v>16.326699478496284</v>
      </c>
      <c r="L95" s="23"/>
      <c r="M95" s="25">
        <v>1915102</v>
      </c>
      <c r="N95" s="26">
        <f t="shared" si="9"/>
        <v>9.520407625340491</v>
      </c>
      <c r="O95" s="23"/>
      <c r="P95" s="25">
        <v>626683</v>
      </c>
      <c r="Q95" s="25">
        <f t="shared" si="10"/>
        <v>1791.0741716814407</v>
      </c>
      <c r="R95" s="27">
        <f t="shared" si="11"/>
        <v>2.2272377123574789</v>
      </c>
      <c r="S95" s="28">
        <f t="shared" si="12"/>
        <v>0.55329796309482115</v>
      </c>
      <c r="T95" s="23"/>
      <c r="U95" s="43">
        <f t="shared" si="13"/>
        <v>9.0335295655132732</v>
      </c>
      <c r="V95" s="23"/>
      <c r="W95" s="57">
        <f>G95-'[7](A) Current Law'!G95</f>
        <v>1.9999999999999962E-2</v>
      </c>
      <c r="X95" s="58">
        <f>I95-'[7](A) Current Law'!I95</f>
        <v>306258</v>
      </c>
      <c r="Y95" s="59">
        <f>N95-'[7](A) Current Law'!N95</f>
        <v>0.63425930472097036</v>
      </c>
      <c r="Z95" s="58">
        <f>P95-'[7](A) Current Law'!P95</f>
        <v>0</v>
      </c>
      <c r="AA95" s="58">
        <f>M95-'[7](A) Current Law'!M95</f>
        <v>127795</v>
      </c>
      <c r="AB95" s="43">
        <f>R95-'[7](A) Current Law'!R95</f>
        <v>0</v>
      </c>
    </row>
    <row r="96" spans="1:28">
      <c r="A96" s="29" t="s">
        <v>198</v>
      </c>
      <c r="B96" s="30" t="s">
        <v>199</v>
      </c>
      <c r="C96" s="31">
        <v>1567259798</v>
      </c>
      <c r="D96" s="22">
        <v>2187.0700000000002</v>
      </c>
      <c r="E96" s="23"/>
      <c r="F96" s="23"/>
      <c r="G96" s="56">
        <v>0.3</v>
      </c>
      <c r="H96" s="23"/>
      <c r="I96" s="24">
        <v>5561930</v>
      </c>
      <c r="J96" s="25">
        <f t="shared" si="7"/>
        <v>2543.096471534976</v>
      </c>
      <c r="K96" s="27">
        <f t="shared" si="8"/>
        <v>3.5488245197749912</v>
      </c>
      <c r="L96" s="23"/>
      <c r="M96" s="25">
        <v>653699</v>
      </c>
      <c r="N96" s="26">
        <f t="shared" si="9"/>
        <v>3.1317277494538276</v>
      </c>
      <c r="O96" s="23"/>
      <c r="P96" s="25">
        <v>4119783</v>
      </c>
      <c r="Q96" s="25">
        <f t="shared" si="10"/>
        <v>2182.5922352736766</v>
      </c>
      <c r="R96" s="27">
        <f t="shared" si="11"/>
        <v>2.6286535297193909</v>
      </c>
      <c r="S96" s="28">
        <f t="shared" si="12"/>
        <v>0.85824201311415282</v>
      </c>
      <c r="T96" s="23"/>
      <c r="U96" s="43">
        <f t="shared" si="13"/>
        <v>3.045750300040555</v>
      </c>
      <c r="V96" s="23"/>
      <c r="W96" s="57">
        <f>G96-'[7](A) Current Law'!G96</f>
        <v>1.9999999999999962E-2</v>
      </c>
      <c r="X96" s="58">
        <f>I96-'[7](A) Current Law'!I96</f>
        <v>370795</v>
      </c>
      <c r="Y96" s="59">
        <f>N96-'[7](A) Current Law'!N96</f>
        <v>0.20851935359857965</v>
      </c>
      <c r="Z96" s="58">
        <f>P96-'[7](A) Current Law'!P96</f>
        <v>0</v>
      </c>
      <c r="AA96" s="58">
        <f>M96-'[7](A) Current Law'!M96</f>
        <v>43991</v>
      </c>
      <c r="AB96" s="43">
        <f>R96-'[7](A) Current Law'!R96</f>
        <v>0</v>
      </c>
    </row>
    <row r="97" spans="1:28">
      <c r="A97" s="29" t="s">
        <v>200</v>
      </c>
      <c r="B97" s="30" t="s">
        <v>201</v>
      </c>
      <c r="C97" s="31">
        <v>772742515</v>
      </c>
      <c r="D97" s="22">
        <v>275.47000000000003</v>
      </c>
      <c r="E97" s="23"/>
      <c r="F97" s="23"/>
      <c r="G97" s="56">
        <v>0.3</v>
      </c>
      <c r="H97" s="23"/>
      <c r="I97" s="24">
        <v>704074</v>
      </c>
      <c r="J97" s="25">
        <f t="shared" si="7"/>
        <v>2555.9008240461753</v>
      </c>
      <c r="K97" s="27">
        <f t="shared" si="8"/>
        <v>0.91113661579756611</v>
      </c>
      <c r="L97" s="23"/>
      <c r="M97" s="25">
        <v>0</v>
      </c>
      <c r="N97" s="26">
        <f t="shared" si="9"/>
        <v>0.91113661579756611</v>
      </c>
      <c r="O97" s="23"/>
      <c r="P97" s="25">
        <v>580000</v>
      </c>
      <c r="Q97" s="25">
        <f t="shared" si="10"/>
        <v>2105.492431117726</v>
      </c>
      <c r="R97" s="27">
        <f t="shared" si="11"/>
        <v>0.75057343001245369</v>
      </c>
      <c r="S97" s="28">
        <f t="shared" si="12"/>
        <v>0.82377704616276126</v>
      </c>
      <c r="T97" s="23"/>
      <c r="U97" s="43">
        <f t="shared" si="13"/>
        <v>0.75057343001245369</v>
      </c>
      <c r="V97" s="23"/>
      <c r="W97" s="57">
        <f>G97-'[7](A) Current Law'!G97</f>
        <v>1.9999999999999962E-2</v>
      </c>
      <c r="X97" s="58">
        <f>I97-'[7](A) Current Law'!I97</f>
        <v>46938</v>
      </c>
      <c r="Y97" s="59">
        <f>N97-'[7](A) Current Law'!N97</f>
        <v>6.0742095961938802E-2</v>
      </c>
      <c r="Z97" s="58">
        <f>P97-'[7](A) Current Law'!P97</f>
        <v>0</v>
      </c>
      <c r="AA97" s="58">
        <f>M97-'[7](A) Current Law'!M97</f>
        <v>0</v>
      </c>
      <c r="AB97" s="43">
        <f>R97-'[7](A) Current Law'!R97</f>
        <v>0</v>
      </c>
    </row>
    <row r="98" spans="1:28">
      <c r="A98" s="29" t="s">
        <v>202</v>
      </c>
      <c r="B98" s="30" t="s">
        <v>203</v>
      </c>
      <c r="C98" s="31">
        <v>88919572</v>
      </c>
      <c r="D98" s="22">
        <v>79.239999999999995</v>
      </c>
      <c r="E98" s="23"/>
      <c r="F98" s="23"/>
      <c r="G98" s="56">
        <v>0.3</v>
      </c>
      <c r="H98" s="23"/>
      <c r="I98" s="24">
        <v>264418</v>
      </c>
      <c r="J98" s="25">
        <f t="shared" si="7"/>
        <v>3336.9257950530036</v>
      </c>
      <c r="K98" s="27">
        <f t="shared" si="8"/>
        <v>2.9736760316390187</v>
      </c>
      <c r="L98" s="23"/>
      <c r="M98" s="25">
        <v>11558</v>
      </c>
      <c r="N98" s="26">
        <f t="shared" si="9"/>
        <v>2.8436933996938265</v>
      </c>
      <c r="O98" s="23"/>
      <c r="P98" s="25">
        <v>159000</v>
      </c>
      <c r="Q98" s="25">
        <f t="shared" si="10"/>
        <v>2152.4230186774357</v>
      </c>
      <c r="R98" s="27">
        <f t="shared" si="11"/>
        <v>1.7881327633920685</v>
      </c>
      <c r="S98" s="28">
        <f t="shared" si="12"/>
        <v>0.64503173006376269</v>
      </c>
      <c r="T98" s="23"/>
      <c r="U98" s="43">
        <f t="shared" si="13"/>
        <v>1.9181153953372605</v>
      </c>
      <c r="V98" s="23"/>
      <c r="W98" s="57">
        <f>G98-'[7](A) Current Law'!G98</f>
        <v>1.9999999999999962E-2</v>
      </c>
      <c r="X98" s="58">
        <f>I98-'[7](A) Current Law'!I98</f>
        <v>17628</v>
      </c>
      <c r="Y98" s="59">
        <f>N98-'[7](A) Current Law'!N98</f>
        <v>0.18923842773332256</v>
      </c>
      <c r="Z98" s="58">
        <f>P98-'[7](A) Current Law'!P98</f>
        <v>0</v>
      </c>
      <c r="AA98" s="58">
        <f>M98-'[7](A) Current Law'!M98</f>
        <v>801</v>
      </c>
      <c r="AB98" s="43">
        <f>R98-'[7](A) Current Law'!R98</f>
        <v>0</v>
      </c>
    </row>
    <row r="99" spans="1:28">
      <c r="A99" s="29" t="s">
        <v>204</v>
      </c>
      <c r="B99" s="30" t="s">
        <v>205</v>
      </c>
      <c r="C99" s="31">
        <v>116467396</v>
      </c>
      <c r="D99" s="22">
        <v>153.06</v>
      </c>
      <c r="E99" s="23"/>
      <c r="F99" s="23"/>
      <c r="G99" s="56">
        <v>0.37580000000000002</v>
      </c>
      <c r="H99" s="23"/>
      <c r="I99" s="24">
        <v>498526</v>
      </c>
      <c r="J99" s="25">
        <f t="shared" si="7"/>
        <v>3257.0625898340518</v>
      </c>
      <c r="K99" s="27">
        <f t="shared" si="8"/>
        <v>4.2803910546776542</v>
      </c>
      <c r="L99" s="23"/>
      <c r="M99" s="25">
        <v>40985</v>
      </c>
      <c r="N99" s="26">
        <f t="shared" si="9"/>
        <v>3.9284899956035764</v>
      </c>
      <c r="O99" s="23"/>
      <c r="P99" s="25">
        <v>360000</v>
      </c>
      <c r="Q99" s="25">
        <f t="shared" si="10"/>
        <v>2619.7896249836663</v>
      </c>
      <c r="R99" s="27">
        <f t="shared" si="11"/>
        <v>3.0909938091171885</v>
      </c>
      <c r="S99" s="28">
        <f t="shared" si="12"/>
        <v>0.80434119785126557</v>
      </c>
      <c r="T99" s="23"/>
      <c r="U99" s="43">
        <f t="shared" si="13"/>
        <v>3.4428948681912659</v>
      </c>
      <c r="V99" s="23"/>
      <c r="W99" s="57">
        <f>G99-'[7](A) Current Law'!G99</f>
        <v>0</v>
      </c>
      <c r="X99" s="58">
        <f>I99-'[7](A) Current Law'!I99</f>
        <v>0</v>
      </c>
      <c r="Y99" s="59">
        <f>N99-'[7](A) Current Law'!N99</f>
        <v>-2.3980960302401044E-2</v>
      </c>
      <c r="Z99" s="58">
        <f>P99-'[7](A) Current Law'!P99</f>
        <v>0</v>
      </c>
      <c r="AA99" s="58">
        <f>M99-'[7](A) Current Law'!M99</f>
        <v>2793</v>
      </c>
      <c r="AB99" s="43">
        <f>R99-'[7](A) Current Law'!R99</f>
        <v>0</v>
      </c>
    </row>
    <row r="100" spans="1:28">
      <c r="A100" s="29" t="s">
        <v>206</v>
      </c>
      <c r="B100" s="30" t="s">
        <v>207</v>
      </c>
      <c r="C100" s="31">
        <v>1221019221</v>
      </c>
      <c r="D100" s="22">
        <v>911.69</v>
      </c>
      <c r="E100" s="23"/>
      <c r="F100" s="23"/>
      <c r="G100" s="56">
        <v>0.3</v>
      </c>
      <c r="H100" s="23"/>
      <c r="I100" s="24">
        <v>2485780</v>
      </c>
      <c r="J100" s="25">
        <f t="shared" si="7"/>
        <v>2726.562757077515</v>
      </c>
      <c r="K100" s="27">
        <f t="shared" si="8"/>
        <v>2.0358238078874602</v>
      </c>
      <c r="L100" s="23"/>
      <c r="M100" s="25">
        <v>0</v>
      </c>
      <c r="N100" s="26">
        <f t="shared" si="9"/>
        <v>2.0358238078874602</v>
      </c>
      <c r="O100" s="23"/>
      <c r="P100" s="25">
        <v>2119000</v>
      </c>
      <c r="Q100" s="25">
        <f t="shared" si="10"/>
        <v>2324.2549550834165</v>
      </c>
      <c r="R100" s="27">
        <f t="shared" si="11"/>
        <v>1.7354354162128296</v>
      </c>
      <c r="S100" s="28">
        <f t="shared" si="12"/>
        <v>0.85244872836695118</v>
      </c>
      <c r="T100" s="23"/>
      <c r="U100" s="43">
        <f t="shared" si="13"/>
        <v>1.7354354162128296</v>
      </c>
      <c r="V100" s="23"/>
      <c r="W100" s="57">
        <f>G100-'[7](A) Current Law'!G100</f>
        <v>1.9999999999999962E-2</v>
      </c>
      <c r="X100" s="58">
        <f>I100-'[7](A) Current Law'!I100</f>
        <v>165719</v>
      </c>
      <c r="Y100" s="59">
        <f>N100-'[7](A) Current Law'!N100</f>
        <v>0.1357218601884731</v>
      </c>
      <c r="Z100" s="58">
        <f>P100-'[7](A) Current Law'!P100</f>
        <v>0</v>
      </c>
      <c r="AA100" s="58">
        <f>M100-'[7](A) Current Law'!M100</f>
        <v>0</v>
      </c>
      <c r="AB100" s="43">
        <f>R100-'[7](A) Current Law'!R100</f>
        <v>0</v>
      </c>
    </row>
    <row r="101" spans="1:28">
      <c r="A101" s="29" t="s">
        <v>208</v>
      </c>
      <c r="B101" s="30" t="s">
        <v>209</v>
      </c>
      <c r="C101" s="31">
        <v>104861472</v>
      </c>
      <c r="D101" s="22">
        <v>124.04</v>
      </c>
      <c r="E101" s="23"/>
      <c r="F101" s="23"/>
      <c r="G101" s="56">
        <v>0.37010000000000004</v>
      </c>
      <c r="H101" s="23"/>
      <c r="I101" s="24">
        <v>827359</v>
      </c>
      <c r="J101" s="25">
        <f t="shared" si="7"/>
        <v>6670.0983553692358</v>
      </c>
      <c r="K101" s="27">
        <f t="shared" si="8"/>
        <v>7.8900189385096562</v>
      </c>
      <c r="L101" s="23"/>
      <c r="M101" s="25">
        <v>193037</v>
      </c>
      <c r="N101" s="26">
        <f t="shared" si="9"/>
        <v>6.0491426250434479</v>
      </c>
      <c r="O101" s="23"/>
      <c r="P101" s="25">
        <v>464000</v>
      </c>
      <c r="Q101" s="25">
        <f t="shared" si="10"/>
        <v>5296.9767816833273</v>
      </c>
      <c r="R101" s="27">
        <f t="shared" si="11"/>
        <v>4.4248854336128343</v>
      </c>
      <c r="S101" s="28">
        <f t="shared" si="12"/>
        <v>0.79413773222990258</v>
      </c>
      <c r="T101" s="23"/>
      <c r="U101" s="43">
        <f t="shared" si="13"/>
        <v>6.2657617470790417</v>
      </c>
      <c r="V101" s="23"/>
      <c r="W101" s="57">
        <f>G101-'[7](A) Current Law'!G101</f>
        <v>0</v>
      </c>
      <c r="X101" s="58">
        <f>I101-'[7](A) Current Law'!I101</f>
        <v>0</v>
      </c>
      <c r="Y101" s="59">
        <f>N101-'[7](A) Current Law'!N101</f>
        <v>-0.12310527168644025</v>
      </c>
      <c r="Z101" s="58">
        <f>P101-'[7](A) Current Law'!P101</f>
        <v>0</v>
      </c>
      <c r="AA101" s="58">
        <f>M101-'[7](A) Current Law'!M101</f>
        <v>12909</v>
      </c>
      <c r="AB101" s="43">
        <f>R101-'[7](A) Current Law'!R101</f>
        <v>0</v>
      </c>
    </row>
    <row r="102" spans="1:28">
      <c r="A102" s="29" t="s">
        <v>210</v>
      </c>
      <c r="B102" s="30" t="s">
        <v>211</v>
      </c>
      <c r="C102" s="31">
        <v>434487378</v>
      </c>
      <c r="D102" s="22">
        <v>1121.51</v>
      </c>
      <c r="E102" s="23"/>
      <c r="F102" s="23"/>
      <c r="G102" s="56">
        <v>0.3</v>
      </c>
      <c r="H102" s="23"/>
      <c r="I102" s="24">
        <v>3268025</v>
      </c>
      <c r="J102" s="25">
        <f t="shared" si="7"/>
        <v>2913.9508341432534</v>
      </c>
      <c r="K102" s="27">
        <f t="shared" si="8"/>
        <v>7.5215648727084536</v>
      </c>
      <c r="L102" s="23"/>
      <c r="M102" s="25">
        <v>1044448</v>
      </c>
      <c r="N102" s="26">
        <f t="shared" si="9"/>
        <v>5.1177021763794484</v>
      </c>
      <c r="O102" s="23"/>
      <c r="P102" s="25">
        <v>1312928</v>
      </c>
      <c r="Q102" s="25">
        <f t="shared" si="10"/>
        <v>2101.9660992768677</v>
      </c>
      <c r="R102" s="27">
        <f t="shared" si="11"/>
        <v>3.0217862853544162</v>
      </c>
      <c r="S102" s="28">
        <f t="shared" si="12"/>
        <v>0.72134576693874741</v>
      </c>
      <c r="T102" s="23"/>
      <c r="U102" s="43">
        <f t="shared" si="13"/>
        <v>5.4256489816834224</v>
      </c>
      <c r="V102" s="23"/>
      <c r="W102" s="57">
        <f>G102-'[7](A) Current Law'!G102</f>
        <v>1.9999999999999962E-2</v>
      </c>
      <c r="X102" s="58">
        <f>I102-'[7](A) Current Law'!I102</f>
        <v>217868</v>
      </c>
      <c r="Y102" s="59">
        <f>N102-'[7](A) Current Law'!N102</f>
        <v>0.34061518813556813</v>
      </c>
      <c r="Z102" s="58">
        <f>P102-'[7](A) Current Law'!P102</f>
        <v>0</v>
      </c>
      <c r="AA102" s="58">
        <f>M102-'[7](A) Current Law'!M102</f>
        <v>69875</v>
      </c>
      <c r="AB102" s="43">
        <f>R102-'[7](A) Current Law'!R102</f>
        <v>0</v>
      </c>
    </row>
    <row r="103" spans="1:28">
      <c r="A103" s="29" t="s">
        <v>212</v>
      </c>
      <c r="B103" s="30" t="s">
        <v>213</v>
      </c>
      <c r="C103" s="31">
        <v>16154394397</v>
      </c>
      <c r="D103" s="22">
        <v>17024.940000000002</v>
      </c>
      <c r="E103" s="23"/>
      <c r="F103" s="23"/>
      <c r="G103" s="56">
        <v>0.3</v>
      </c>
      <c r="H103" s="23"/>
      <c r="I103" s="24">
        <v>47368083</v>
      </c>
      <c r="J103" s="25">
        <f t="shared" si="7"/>
        <v>2782.2760608847957</v>
      </c>
      <c r="K103" s="27">
        <f t="shared" si="8"/>
        <v>2.932210384116698</v>
      </c>
      <c r="L103" s="23"/>
      <c r="M103" s="25">
        <v>1760956</v>
      </c>
      <c r="N103" s="26">
        <f t="shared" si="9"/>
        <v>2.823202521814721</v>
      </c>
      <c r="O103" s="23"/>
      <c r="P103" s="25">
        <v>37760000</v>
      </c>
      <c r="Q103" s="25">
        <f t="shared" si="10"/>
        <v>2321.3565510363028</v>
      </c>
      <c r="R103" s="27">
        <f t="shared" si="11"/>
        <v>2.3374444793184157</v>
      </c>
      <c r="S103" s="28">
        <f t="shared" si="12"/>
        <v>0.83433724772015794</v>
      </c>
      <c r="T103" s="23"/>
      <c r="U103" s="43">
        <f t="shared" si="13"/>
        <v>2.4464523416203927</v>
      </c>
      <c r="V103" s="23"/>
      <c r="W103" s="57">
        <f>G103-'[7](A) Current Law'!G103</f>
        <v>1.0500000000000009E-2</v>
      </c>
      <c r="X103" s="58">
        <f>I103-'[7](A) Current Law'!I103</f>
        <v>1657882</v>
      </c>
      <c r="Y103" s="59">
        <f>N103-'[7](A) Current Law'!N103</f>
        <v>9.4646383047571447E-2</v>
      </c>
      <c r="Z103" s="58">
        <f>P103-'[7](A) Current Law'!P103</f>
        <v>0</v>
      </c>
      <c r="AA103" s="58">
        <f>M103-'[7](A) Current Law'!M103</f>
        <v>128927</v>
      </c>
      <c r="AB103" s="43">
        <f>R103-'[7](A) Current Law'!R103</f>
        <v>0</v>
      </c>
    </row>
    <row r="104" spans="1:28">
      <c r="A104" s="29" t="s">
        <v>214</v>
      </c>
      <c r="B104" s="30" t="s">
        <v>215</v>
      </c>
      <c r="C104" s="31">
        <v>1030707255</v>
      </c>
      <c r="D104" s="22">
        <v>1955.98</v>
      </c>
      <c r="E104" s="23"/>
      <c r="F104" s="23"/>
      <c r="G104" s="56">
        <v>0.3</v>
      </c>
      <c r="H104" s="23"/>
      <c r="I104" s="24">
        <v>4620079</v>
      </c>
      <c r="J104" s="25">
        <f t="shared" si="7"/>
        <v>2362.0277303448911</v>
      </c>
      <c r="K104" s="27">
        <f t="shared" si="8"/>
        <v>4.4824357038216442</v>
      </c>
      <c r="L104" s="23"/>
      <c r="M104" s="25">
        <v>911234</v>
      </c>
      <c r="N104" s="26">
        <f t="shared" si="9"/>
        <v>3.5983495624079995</v>
      </c>
      <c r="O104" s="23"/>
      <c r="P104" s="25">
        <v>3200000</v>
      </c>
      <c r="Q104" s="25">
        <f t="shared" si="10"/>
        <v>2101.8793648196811</v>
      </c>
      <c r="R104" s="27">
        <f t="shared" si="11"/>
        <v>3.1046642821971795</v>
      </c>
      <c r="S104" s="28">
        <f t="shared" si="12"/>
        <v>0.88986227291784403</v>
      </c>
      <c r="T104" s="23"/>
      <c r="U104" s="43">
        <f t="shared" si="13"/>
        <v>3.9887504236108247</v>
      </c>
      <c r="V104" s="23"/>
      <c r="W104" s="57">
        <f>G104-'[7](A) Current Law'!G104</f>
        <v>1.9999999999999962E-2</v>
      </c>
      <c r="X104" s="58">
        <f>I104-'[7](A) Current Law'!I104</f>
        <v>308006</v>
      </c>
      <c r="Y104" s="59">
        <f>N104-'[7](A) Current Law'!N104</f>
        <v>0.2396664996793878</v>
      </c>
      <c r="Z104" s="58">
        <f>P104-'[7](A) Current Law'!P104</f>
        <v>0</v>
      </c>
      <c r="AA104" s="58">
        <f>M104-'[7](A) Current Law'!M104</f>
        <v>60980</v>
      </c>
      <c r="AB104" s="43">
        <f>R104-'[7](A) Current Law'!R104</f>
        <v>0</v>
      </c>
    </row>
    <row r="105" spans="1:28">
      <c r="A105" s="29" t="s">
        <v>216</v>
      </c>
      <c r="B105" s="30" t="s">
        <v>217</v>
      </c>
      <c r="C105" s="31">
        <v>1295799910</v>
      </c>
      <c r="D105" s="22">
        <v>463.63</v>
      </c>
      <c r="E105" s="23"/>
      <c r="F105" s="23"/>
      <c r="G105" s="56">
        <v>0.3</v>
      </c>
      <c r="H105" s="23"/>
      <c r="I105" s="24">
        <v>1587057</v>
      </c>
      <c r="J105" s="25">
        <f t="shared" si="7"/>
        <v>3423.111101524923</v>
      </c>
      <c r="K105" s="27">
        <f t="shared" si="8"/>
        <v>1.2247701113052245</v>
      </c>
      <c r="L105" s="23"/>
      <c r="M105" s="25">
        <v>0</v>
      </c>
      <c r="N105" s="26">
        <f t="shared" si="9"/>
        <v>1.2247701113052245</v>
      </c>
      <c r="O105" s="23"/>
      <c r="P105" s="25">
        <v>1178475</v>
      </c>
      <c r="Q105" s="25">
        <f t="shared" si="10"/>
        <v>2541.8437115803549</v>
      </c>
      <c r="R105" s="27">
        <f t="shared" si="11"/>
        <v>0.90945754117238675</v>
      </c>
      <c r="S105" s="28">
        <f t="shared" si="12"/>
        <v>0.74255367009502493</v>
      </c>
      <c r="T105" s="23"/>
      <c r="U105" s="43">
        <f t="shared" si="13"/>
        <v>0.90945754117238675</v>
      </c>
      <c r="V105" s="23"/>
      <c r="W105" s="57">
        <f>G105-'[7](A) Current Law'!G105</f>
        <v>1.9999999999999962E-2</v>
      </c>
      <c r="X105" s="58">
        <f>I105-'[7](A) Current Law'!I105</f>
        <v>105803</v>
      </c>
      <c r="Y105" s="59">
        <f>N105-'[7](A) Current Law'!N105</f>
        <v>8.1650723374413481E-2</v>
      </c>
      <c r="Z105" s="58">
        <f>P105-'[7](A) Current Law'!P105</f>
        <v>0</v>
      </c>
      <c r="AA105" s="58">
        <f>M105-'[7](A) Current Law'!M105</f>
        <v>0</v>
      </c>
      <c r="AB105" s="43">
        <f>R105-'[7](A) Current Law'!R105</f>
        <v>0</v>
      </c>
    </row>
    <row r="106" spans="1:28">
      <c r="A106" s="29" t="s">
        <v>218</v>
      </c>
      <c r="B106" s="30" t="s">
        <v>219</v>
      </c>
      <c r="C106" s="31">
        <v>674109313</v>
      </c>
      <c r="D106" s="22">
        <v>1863.21</v>
      </c>
      <c r="E106" s="23"/>
      <c r="F106" s="23"/>
      <c r="G106" s="56">
        <v>0.3</v>
      </c>
      <c r="H106" s="23"/>
      <c r="I106" s="24">
        <v>5212863</v>
      </c>
      <c r="J106" s="25">
        <f t="shared" si="7"/>
        <v>2797.7860788638959</v>
      </c>
      <c r="K106" s="27">
        <f t="shared" si="8"/>
        <v>7.7329639265790711</v>
      </c>
      <c r="L106" s="23"/>
      <c r="M106" s="25">
        <v>1691551</v>
      </c>
      <c r="N106" s="26">
        <f t="shared" si="9"/>
        <v>5.2236513160292155</v>
      </c>
      <c r="O106" s="23"/>
      <c r="P106" s="25">
        <v>2721703</v>
      </c>
      <c r="Q106" s="25">
        <f t="shared" si="10"/>
        <v>2368.6294083866014</v>
      </c>
      <c r="R106" s="27">
        <f t="shared" si="11"/>
        <v>4.0374801942544885</v>
      </c>
      <c r="S106" s="28">
        <f t="shared" si="12"/>
        <v>0.84660847599486122</v>
      </c>
      <c r="T106" s="23"/>
      <c r="U106" s="43">
        <f t="shared" si="13"/>
        <v>6.5467928048043449</v>
      </c>
      <c r="V106" s="23"/>
      <c r="W106" s="57">
        <f>G106-'[7](A) Current Law'!G106</f>
        <v>1.9999999999999962E-2</v>
      </c>
      <c r="X106" s="58">
        <f>I106-'[7](A) Current Law'!I106</f>
        <v>347524</v>
      </c>
      <c r="Y106" s="59">
        <f>N106-'[7](A) Current Law'!N106</f>
        <v>0.34803405838720458</v>
      </c>
      <c r="Z106" s="58">
        <f>P106-'[7](A) Current Law'!P106</f>
        <v>0</v>
      </c>
      <c r="AA106" s="58">
        <f>M106-'[7](A) Current Law'!M106</f>
        <v>112911</v>
      </c>
      <c r="AB106" s="43">
        <f>R106-'[7](A) Current Law'!R106</f>
        <v>0</v>
      </c>
    </row>
    <row r="107" spans="1:28">
      <c r="A107" s="29" t="s">
        <v>220</v>
      </c>
      <c r="B107" s="30" t="s">
        <v>221</v>
      </c>
      <c r="C107" s="31">
        <v>69109313</v>
      </c>
      <c r="D107" s="22">
        <v>187.3</v>
      </c>
      <c r="E107" s="23"/>
      <c r="F107" s="23"/>
      <c r="G107" s="56">
        <v>0.3</v>
      </c>
      <c r="H107" s="23"/>
      <c r="I107" s="24">
        <v>864520</v>
      </c>
      <c r="J107" s="25">
        <f t="shared" si="7"/>
        <v>4615.6967431927387</v>
      </c>
      <c r="K107" s="27">
        <f t="shared" si="8"/>
        <v>12.509457299915569</v>
      </c>
      <c r="L107" s="23"/>
      <c r="M107" s="25">
        <v>338483</v>
      </c>
      <c r="N107" s="26">
        <f t="shared" si="9"/>
        <v>7.6116658835835915</v>
      </c>
      <c r="O107" s="23"/>
      <c r="P107" s="25">
        <v>0</v>
      </c>
      <c r="Q107" s="25">
        <f t="shared" si="10"/>
        <v>1807.1703150026694</v>
      </c>
      <c r="R107" s="27">
        <f t="shared" si="11"/>
        <v>0</v>
      </c>
      <c r="S107" s="28">
        <f t="shared" si="12"/>
        <v>0.39152709017720816</v>
      </c>
      <c r="T107" s="23"/>
      <c r="U107" s="43">
        <f t="shared" si="13"/>
        <v>4.8977914163319776</v>
      </c>
      <c r="V107" s="23"/>
      <c r="W107" s="57">
        <f>G107-'[7](A) Current Law'!G107</f>
        <v>1.9999999999999962E-2</v>
      </c>
      <c r="X107" s="58">
        <f>I107-'[7](A) Current Law'!I107</f>
        <v>57635</v>
      </c>
      <c r="Y107" s="59">
        <f>N107-'[7](A) Current Law'!N107</f>
        <v>0.5069794283731337</v>
      </c>
      <c r="Z107" s="58">
        <f>P107-'[7](A) Current Law'!P107</f>
        <v>0</v>
      </c>
      <c r="AA107" s="58">
        <f>M107-'[7](A) Current Law'!M107</f>
        <v>22598</v>
      </c>
      <c r="AB107" s="43">
        <f>R107-'[7](A) Current Law'!R107</f>
        <v>0</v>
      </c>
    </row>
    <row r="108" spans="1:28">
      <c r="A108" s="29" t="s">
        <v>222</v>
      </c>
      <c r="B108" s="30" t="s">
        <v>223</v>
      </c>
      <c r="C108" s="31">
        <v>99062303</v>
      </c>
      <c r="D108" s="22">
        <v>33.5</v>
      </c>
      <c r="E108" s="23"/>
      <c r="F108" s="23"/>
      <c r="G108" s="56">
        <v>0.3</v>
      </c>
      <c r="H108" s="23"/>
      <c r="I108" s="24">
        <v>182134</v>
      </c>
      <c r="J108" s="25">
        <f t="shared" si="7"/>
        <v>5436.8358208955224</v>
      </c>
      <c r="K108" s="27">
        <f t="shared" si="8"/>
        <v>1.8385803124322679</v>
      </c>
      <c r="L108" s="23"/>
      <c r="M108" s="25">
        <v>0</v>
      </c>
      <c r="N108" s="26">
        <f t="shared" si="9"/>
        <v>1.8385803124322679</v>
      </c>
      <c r="O108" s="23"/>
      <c r="P108" s="25">
        <v>182134</v>
      </c>
      <c r="Q108" s="25">
        <f t="shared" si="10"/>
        <v>5436.8358208955224</v>
      </c>
      <c r="R108" s="27">
        <f t="shared" si="11"/>
        <v>1.8385803124322679</v>
      </c>
      <c r="S108" s="28">
        <f t="shared" si="12"/>
        <v>1</v>
      </c>
      <c r="T108" s="23"/>
      <c r="U108" s="43">
        <f t="shared" si="13"/>
        <v>1.8385803124322679</v>
      </c>
      <c r="V108" s="23"/>
      <c r="W108" s="57">
        <f>G108-'[7](A) Current Law'!G108</f>
        <v>1.9999999999999962E-2</v>
      </c>
      <c r="X108" s="58">
        <f>I108-'[7](A) Current Law'!I108</f>
        <v>12143</v>
      </c>
      <c r="Y108" s="59">
        <f>N108-'[7](A) Current Law'!N108</f>
        <v>0.12257942357750351</v>
      </c>
      <c r="Z108" s="58">
        <f>P108-'[7](A) Current Law'!P108</f>
        <v>12143</v>
      </c>
      <c r="AA108" s="58">
        <f>M108-'[7](A) Current Law'!M108</f>
        <v>0</v>
      </c>
      <c r="AB108" s="43">
        <f>R108-'[7](A) Current Law'!R108</f>
        <v>0.12257942357750351</v>
      </c>
    </row>
    <row r="109" spans="1:28">
      <c r="A109" s="29" t="s">
        <v>224</v>
      </c>
      <c r="B109" s="30" t="s">
        <v>225</v>
      </c>
      <c r="C109" s="31">
        <v>21388323729</v>
      </c>
      <c r="D109" s="22">
        <v>16038.37</v>
      </c>
      <c r="E109" s="23"/>
      <c r="F109" s="23"/>
      <c r="G109" s="56">
        <v>0.3</v>
      </c>
      <c r="H109" s="23"/>
      <c r="I109" s="24">
        <v>36341527</v>
      </c>
      <c r="J109" s="25">
        <f t="shared" si="7"/>
        <v>2265.9114984876892</v>
      </c>
      <c r="K109" s="27">
        <f t="shared" si="8"/>
        <v>1.6991292754151299</v>
      </c>
      <c r="L109" s="23"/>
      <c r="M109" s="25">
        <v>0</v>
      </c>
      <c r="N109" s="26">
        <f t="shared" si="9"/>
        <v>1.6991292754151299</v>
      </c>
      <c r="O109" s="23"/>
      <c r="P109" s="25">
        <v>36341527</v>
      </c>
      <c r="Q109" s="25">
        <f t="shared" si="10"/>
        <v>2265.9114984876892</v>
      </c>
      <c r="R109" s="27">
        <f t="shared" si="11"/>
        <v>1.6991292754151299</v>
      </c>
      <c r="S109" s="28">
        <f t="shared" si="12"/>
        <v>1</v>
      </c>
      <c r="T109" s="23"/>
      <c r="U109" s="43">
        <f t="shared" si="13"/>
        <v>1.6991292754151299</v>
      </c>
      <c r="V109" s="23"/>
      <c r="W109" s="57">
        <f>G109-'[7](A) Current Law'!G109</f>
        <v>1.0299999999999976E-2</v>
      </c>
      <c r="X109" s="58">
        <f>I109-'[7](A) Current Law'!I109</f>
        <v>1247726</v>
      </c>
      <c r="Y109" s="59">
        <f>N109-'[7](A) Current Law'!N109</f>
        <v>5.8336782994743652E-2</v>
      </c>
      <c r="Z109" s="58">
        <f>P109-'[7](A) Current Law'!P109</f>
        <v>1247726</v>
      </c>
      <c r="AA109" s="58">
        <f>M109-'[7](A) Current Law'!M109</f>
        <v>0</v>
      </c>
      <c r="AB109" s="43">
        <f>R109-'[7](A) Current Law'!R109</f>
        <v>5.8336782994743652E-2</v>
      </c>
    </row>
    <row r="110" spans="1:28">
      <c r="A110" s="29" t="s">
        <v>226</v>
      </c>
      <c r="B110" s="30" t="s">
        <v>227</v>
      </c>
      <c r="C110" s="31">
        <v>40870511</v>
      </c>
      <c r="D110" s="22">
        <v>57.89</v>
      </c>
      <c r="E110" s="23"/>
      <c r="F110" s="23"/>
      <c r="G110" s="56">
        <v>0.379</v>
      </c>
      <c r="H110" s="23"/>
      <c r="I110" s="24">
        <v>728592</v>
      </c>
      <c r="J110" s="25">
        <f t="shared" si="7"/>
        <v>12585.800656417343</v>
      </c>
      <c r="K110" s="27">
        <f t="shared" si="8"/>
        <v>17.826838524235725</v>
      </c>
      <c r="L110" s="23"/>
      <c r="M110" s="25">
        <v>232896</v>
      </c>
      <c r="N110" s="26">
        <f t="shared" si="9"/>
        <v>12.12845124446817</v>
      </c>
      <c r="O110" s="23"/>
      <c r="P110" s="25">
        <v>150000</v>
      </c>
      <c r="Q110" s="25">
        <f t="shared" si="10"/>
        <v>6614.1993435826571</v>
      </c>
      <c r="R110" s="27">
        <f t="shared" si="11"/>
        <v>3.6701278337332264</v>
      </c>
      <c r="S110" s="28">
        <f t="shared" si="12"/>
        <v>0.5255286909546083</v>
      </c>
      <c r="T110" s="23"/>
      <c r="U110" s="43">
        <f t="shared" si="13"/>
        <v>9.3685151135007825</v>
      </c>
      <c r="V110" s="23"/>
      <c r="W110" s="57">
        <f>G110-'[7](A) Current Law'!G110</f>
        <v>0</v>
      </c>
      <c r="X110" s="58">
        <f>I110-'[7](A) Current Law'!I110</f>
        <v>0</v>
      </c>
      <c r="Y110" s="59">
        <f>N110-'[7](A) Current Law'!N110</f>
        <v>-0.38029864613143616</v>
      </c>
      <c r="Z110" s="58">
        <f>P110-'[7](A) Current Law'!P110</f>
        <v>0</v>
      </c>
      <c r="AA110" s="58">
        <f>M110-'[7](A) Current Law'!M110</f>
        <v>15543</v>
      </c>
      <c r="AB110" s="43">
        <f>R110-'[7](A) Current Law'!R110</f>
        <v>0</v>
      </c>
    </row>
    <row r="111" spans="1:28">
      <c r="A111" s="29" t="s">
        <v>228</v>
      </c>
      <c r="B111" s="30" t="s">
        <v>229</v>
      </c>
      <c r="C111" s="31">
        <v>1007324981</v>
      </c>
      <c r="D111" s="22">
        <v>997.87</v>
      </c>
      <c r="E111" s="23"/>
      <c r="F111" s="23"/>
      <c r="G111" s="56">
        <v>0.3</v>
      </c>
      <c r="H111" s="23"/>
      <c r="I111" s="24">
        <v>2409999</v>
      </c>
      <c r="J111" s="25">
        <f t="shared" si="7"/>
        <v>2415.1432551334342</v>
      </c>
      <c r="K111" s="27">
        <f t="shared" si="8"/>
        <v>2.3924741721460396</v>
      </c>
      <c r="L111" s="23"/>
      <c r="M111" s="25">
        <v>0</v>
      </c>
      <c r="N111" s="26">
        <f t="shared" si="9"/>
        <v>2.3924741721460396</v>
      </c>
      <c r="O111" s="23"/>
      <c r="P111" s="25">
        <v>1671947</v>
      </c>
      <c r="Q111" s="25">
        <f t="shared" si="10"/>
        <v>1675.5158487578542</v>
      </c>
      <c r="R111" s="27">
        <f t="shared" si="11"/>
        <v>1.6597890765502619</v>
      </c>
      <c r="S111" s="28">
        <f t="shared" si="12"/>
        <v>0.69375422977353929</v>
      </c>
      <c r="T111" s="23"/>
      <c r="U111" s="43">
        <f t="shared" si="13"/>
        <v>1.6597890765502619</v>
      </c>
      <c r="V111" s="23"/>
      <c r="W111" s="57">
        <f>G111-'[7](A) Current Law'!G111</f>
        <v>1.7600000000000005E-2</v>
      </c>
      <c r="X111" s="58">
        <f>I111-'[7](A) Current Law'!I111</f>
        <v>141387</v>
      </c>
      <c r="Y111" s="59">
        <f>N111-'[7](A) Current Law'!N111</f>
        <v>0.14035887391538848</v>
      </c>
      <c r="Z111" s="58">
        <f>P111-'[7](A) Current Law'!P111</f>
        <v>0</v>
      </c>
      <c r="AA111" s="58">
        <f>M111-'[7](A) Current Law'!M111</f>
        <v>0</v>
      </c>
      <c r="AB111" s="43">
        <f>R111-'[7](A) Current Law'!R111</f>
        <v>0</v>
      </c>
    </row>
    <row r="112" spans="1:28">
      <c r="A112" s="29" t="s">
        <v>230</v>
      </c>
      <c r="B112" s="30" t="s">
        <v>231</v>
      </c>
      <c r="C112" s="31">
        <v>20814107</v>
      </c>
      <c r="D112" s="22">
        <v>65.510999999999996</v>
      </c>
      <c r="E112" s="23"/>
      <c r="F112" s="23"/>
      <c r="G112" s="56">
        <v>0.3</v>
      </c>
      <c r="H112" s="23"/>
      <c r="I112" s="24">
        <v>376818</v>
      </c>
      <c r="J112" s="25">
        <f t="shared" si="7"/>
        <v>5751.9805834134731</v>
      </c>
      <c r="K112" s="27">
        <f t="shared" si="8"/>
        <v>18.103971503557659</v>
      </c>
      <c r="L112" s="23"/>
      <c r="M112" s="25">
        <v>160164</v>
      </c>
      <c r="N112" s="26">
        <f t="shared" si="9"/>
        <v>10.408998089612972</v>
      </c>
      <c r="O112" s="23"/>
      <c r="P112" s="25">
        <v>17726</v>
      </c>
      <c r="Q112" s="25">
        <f t="shared" si="10"/>
        <v>2715.4218375539986</v>
      </c>
      <c r="R112" s="27">
        <f t="shared" si="11"/>
        <v>0.85163394230653278</v>
      </c>
      <c r="S112" s="28">
        <f t="shared" si="12"/>
        <v>0.47208466686835554</v>
      </c>
      <c r="T112" s="23"/>
      <c r="U112" s="43">
        <f t="shared" si="13"/>
        <v>8.5466073562512186</v>
      </c>
      <c r="V112" s="23"/>
      <c r="W112" s="57">
        <f>G112-'[7](A) Current Law'!G112</f>
        <v>1.9999999999999962E-2</v>
      </c>
      <c r="X112" s="58">
        <f>I112-'[7](A) Current Law'!I112</f>
        <v>25121</v>
      </c>
      <c r="Y112" s="59">
        <f>N112-'[7](A) Current Law'!N112</f>
        <v>0.69356806900243129</v>
      </c>
      <c r="Z112" s="58">
        <f>P112-'[7](A) Current Law'!P112</f>
        <v>0</v>
      </c>
      <c r="AA112" s="58">
        <f>M112-'[7](A) Current Law'!M112</f>
        <v>10685</v>
      </c>
      <c r="AB112" s="43">
        <f>R112-'[7](A) Current Law'!R112</f>
        <v>0</v>
      </c>
    </row>
    <row r="113" spans="1:28">
      <c r="A113" s="29" t="s">
        <v>232</v>
      </c>
      <c r="B113" s="30" t="s">
        <v>233</v>
      </c>
      <c r="C113" s="31">
        <v>2164272223</v>
      </c>
      <c r="D113" s="22">
        <v>4746.33</v>
      </c>
      <c r="E113" s="23"/>
      <c r="F113" s="23"/>
      <c r="G113" s="56">
        <v>0.3</v>
      </c>
      <c r="H113" s="23"/>
      <c r="I113" s="24">
        <v>12549953</v>
      </c>
      <c r="J113" s="25">
        <f t="shared" si="7"/>
        <v>2644.1383131809207</v>
      </c>
      <c r="K113" s="27">
        <f t="shared" si="8"/>
        <v>5.7986942985406502</v>
      </c>
      <c r="L113" s="23"/>
      <c r="M113" s="25">
        <v>3337708</v>
      </c>
      <c r="N113" s="26">
        <f t="shared" si="9"/>
        <v>4.2565093716494093</v>
      </c>
      <c r="O113" s="23"/>
      <c r="P113" s="25">
        <v>7357066</v>
      </c>
      <c r="Q113" s="25">
        <f t="shared" si="10"/>
        <v>2253.2723177697294</v>
      </c>
      <c r="R113" s="27">
        <f t="shared" si="11"/>
        <v>3.3993256124694073</v>
      </c>
      <c r="S113" s="28">
        <f t="shared" si="12"/>
        <v>0.85217641850929637</v>
      </c>
      <c r="T113" s="23"/>
      <c r="U113" s="43">
        <f t="shared" si="13"/>
        <v>4.9415105393606487</v>
      </c>
      <c r="V113" s="23"/>
      <c r="W113" s="57">
        <f>G113-'[7](A) Current Law'!G113</f>
        <v>1.9999999999999962E-2</v>
      </c>
      <c r="X113" s="58">
        <f>I113-'[7](A) Current Law'!I113</f>
        <v>836664</v>
      </c>
      <c r="Y113" s="59">
        <f>N113-'[7](A) Current Law'!N113</f>
        <v>0.28342552913686836</v>
      </c>
      <c r="Z113" s="58">
        <f>P113-'[7](A) Current Law'!P113</f>
        <v>0</v>
      </c>
      <c r="AA113" s="58">
        <f>M113-'[7](A) Current Law'!M113</f>
        <v>223254</v>
      </c>
      <c r="AB113" s="43">
        <f>R113-'[7](A) Current Law'!R113</f>
        <v>0</v>
      </c>
    </row>
    <row r="114" spans="1:28">
      <c r="A114" s="29" t="s">
        <v>234</v>
      </c>
      <c r="B114" s="30" t="s">
        <v>235</v>
      </c>
      <c r="C114" s="31">
        <v>6130023291</v>
      </c>
      <c r="D114" s="22">
        <v>14822.53</v>
      </c>
      <c r="E114" s="23"/>
      <c r="F114" s="23"/>
      <c r="G114" s="56">
        <v>0.3</v>
      </c>
      <c r="H114" s="23"/>
      <c r="I114" s="24">
        <v>39405159</v>
      </c>
      <c r="J114" s="25">
        <f t="shared" si="7"/>
        <v>2658.463771029642</v>
      </c>
      <c r="K114" s="27">
        <f t="shared" si="8"/>
        <v>6.4282233736132799</v>
      </c>
      <c r="L114" s="23"/>
      <c r="M114" s="25">
        <v>11383849</v>
      </c>
      <c r="N114" s="26">
        <f t="shared" si="9"/>
        <v>4.5711588145416062</v>
      </c>
      <c r="O114" s="23"/>
      <c r="P114" s="25">
        <v>19300000</v>
      </c>
      <c r="Q114" s="25">
        <f t="shared" si="10"/>
        <v>2070.0817606710866</v>
      </c>
      <c r="R114" s="27">
        <f t="shared" si="11"/>
        <v>3.1484382821735677</v>
      </c>
      <c r="S114" s="28">
        <f t="shared" si="12"/>
        <v>0.7786759342856604</v>
      </c>
      <c r="T114" s="23"/>
      <c r="U114" s="43">
        <f t="shared" si="13"/>
        <v>5.0055028412452405</v>
      </c>
      <c r="V114" s="23"/>
      <c r="W114" s="57">
        <f>G114-'[7](A) Current Law'!G114</f>
        <v>1.9999999999999962E-2</v>
      </c>
      <c r="X114" s="58">
        <f>I114-'[7](A) Current Law'!I114</f>
        <v>2627010</v>
      </c>
      <c r="Y114" s="59">
        <f>N114-'[7](A) Current Law'!N114</f>
        <v>0.30438987119991978</v>
      </c>
      <c r="Z114" s="58">
        <f>P114-'[7](A) Current Law'!P114</f>
        <v>0</v>
      </c>
      <c r="AA114" s="58">
        <f>M114-'[7](A) Current Law'!M114</f>
        <v>761093</v>
      </c>
      <c r="AB114" s="43">
        <f>R114-'[7](A) Current Law'!R114</f>
        <v>0</v>
      </c>
    </row>
    <row r="115" spans="1:28">
      <c r="A115" s="29" t="s">
        <v>236</v>
      </c>
      <c r="B115" s="30" t="s">
        <v>237</v>
      </c>
      <c r="C115" s="31">
        <v>21259766524</v>
      </c>
      <c r="D115" s="22">
        <v>26006.670000000002</v>
      </c>
      <c r="E115" s="23"/>
      <c r="F115" s="23"/>
      <c r="G115" s="56">
        <v>0.3</v>
      </c>
      <c r="H115" s="23"/>
      <c r="I115" s="24">
        <v>66328348</v>
      </c>
      <c r="J115" s="25">
        <f t="shared" si="7"/>
        <v>2550.4360227587767</v>
      </c>
      <c r="K115" s="27">
        <f t="shared" si="8"/>
        <v>3.1199001139134053</v>
      </c>
      <c r="L115" s="23"/>
      <c r="M115" s="25">
        <v>4315594</v>
      </c>
      <c r="N115" s="26">
        <f t="shared" si="9"/>
        <v>2.9169066334756892</v>
      </c>
      <c r="O115" s="23"/>
      <c r="P115" s="25">
        <v>56100000</v>
      </c>
      <c r="Q115" s="25">
        <f t="shared" si="10"/>
        <v>2323.0807327504826</v>
      </c>
      <c r="R115" s="27">
        <f t="shared" si="11"/>
        <v>2.6387872104178149</v>
      </c>
      <c r="S115" s="28">
        <f t="shared" si="12"/>
        <v>0.91085630536132156</v>
      </c>
      <c r="T115" s="23"/>
      <c r="U115" s="43">
        <f t="shared" si="13"/>
        <v>2.8417806908555305</v>
      </c>
      <c r="V115" s="23"/>
      <c r="W115" s="57">
        <f>G115-'[7](A) Current Law'!G115</f>
        <v>1.1099999999999999E-2</v>
      </c>
      <c r="X115" s="58">
        <f>I115-'[7](A) Current Law'!I115</f>
        <v>2454149</v>
      </c>
      <c r="Y115" s="59">
        <f>N115-'[7](A) Current Law'!N115</f>
        <v>0.10143676778225741</v>
      </c>
      <c r="Z115" s="58">
        <f>P115-'[7](A) Current Law'!P115</f>
        <v>0</v>
      </c>
      <c r="AA115" s="58">
        <f>M115-'[7](A) Current Law'!M115</f>
        <v>297627</v>
      </c>
      <c r="AB115" s="43">
        <f>R115-'[7](A) Current Law'!R115</f>
        <v>0</v>
      </c>
    </row>
    <row r="116" spans="1:28">
      <c r="A116" s="29" t="s">
        <v>238</v>
      </c>
      <c r="B116" s="30" t="s">
        <v>239</v>
      </c>
      <c r="C116" s="31">
        <v>508943051</v>
      </c>
      <c r="D116" s="22">
        <v>961.13</v>
      </c>
      <c r="E116" s="23"/>
      <c r="F116" s="23"/>
      <c r="G116" s="56">
        <v>0.3</v>
      </c>
      <c r="H116" s="23"/>
      <c r="I116" s="24">
        <v>2625794</v>
      </c>
      <c r="J116" s="25">
        <f t="shared" si="7"/>
        <v>2731.9863077835466</v>
      </c>
      <c r="K116" s="27">
        <f t="shared" si="8"/>
        <v>5.1593080892659637</v>
      </c>
      <c r="L116" s="23"/>
      <c r="M116" s="25">
        <v>622354</v>
      </c>
      <c r="N116" s="26">
        <f t="shared" si="9"/>
        <v>3.9364718627428514</v>
      </c>
      <c r="O116" s="23"/>
      <c r="P116" s="25">
        <v>892000</v>
      </c>
      <c r="Q116" s="25">
        <f t="shared" si="10"/>
        <v>1575.5974738068733</v>
      </c>
      <c r="R116" s="27">
        <f t="shared" si="11"/>
        <v>1.7526518895333145</v>
      </c>
      <c r="S116" s="28">
        <f t="shared" si="12"/>
        <v>0.57672231713531219</v>
      </c>
      <c r="T116" s="23"/>
      <c r="U116" s="43">
        <f t="shared" si="13"/>
        <v>2.9754881160564266</v>
      </c>
      <c r="V116" s="23"/>
      <c r="W116" s="57">
        <f>G116-'[7](A) Current Law'!G116</f>
        <v>1.9999999999999962E-2</v>
      </c>
      <c r="X116" s="58">
        <f>I116-'[7](A) Current Law'!I116</f>
        <v>175054</v>
      </c>
      <c r="Y116" s="59">
        <f>N116-'[7](A) Current Law'!N116</f>
        <v>0.26196644150663495</v>
      </c>
      <c r="Z116" s="58">
        <f>P116-'[7](A) Current Law'!P116</f>
        <v>0</v>
      </c>
      <c r="AA116" s="58">
        <f>M116-'[7](A) Current Law'!M116</f>
        <v>41728</v>
      </c>
      <c r="AB116" s="43">
        <f>R116-'[7](A) Current Law'!R116</f>
        <v>0</v>
      </c>
    </row>
    <row r="117" spans="1:28">
      <c r="A117" s="29" t="s">
        <v>240</v>
      </c>
      <c r="B117" s="30" t="s">
        <v>241</v>
      </c>
      <c r="C117" s="31">
        <v>477759604</v>
      </c>
      <c r="D117" s="22">
        <v>1483.66</v>
      </c>
      <c r="E117" s="23"/>
      <c r="F117" s="23"/>
      <c r="G117" s="56">
        <v>0.3</v>
      </c>
      <c r="H117" s="23"/>
      <c r="I117" s="24">
        <v>4097441</v>
      </c>
      <c r="J117" s="25">
        <f t="shared" si="7"/>
        <v>2761.7115781243679</v>
      </c>
      <c r="K117" s="27">
        <f t="shared" si="8"/>
        <v>8.5763655313143623</v>
      </c>
      <c r="L117" s="23"/>
      <c r="M117" s="25">
        <v>1400373</v>
      </c>
      <c r="N117" s="26">
        <f t="shared" si="9"/>
        <v>5.6452407809681624</v>
      </c>
      <c r="O117" s="23"/>
      <c r="P117" s="25">
        <v>2146205</v>
      </c>
      <c r="Q117" s="25">
        <f t="shared" si="10"/>
        <v>2390.4250299933947</v>
      </c>
      <c r="R117" s="27">
        <f t="shared" si="11"/>
        <v>4.4922278527340707</v>
      </c>
      <c r="S117" s="28">
        <f t="shared" si="12"/>
        <v>0.86555926003571493</v>
      </c>
      <c r="T117" s="23"/>
      <c r="U117" s="43">
        <f t="shared" si="13"/>
        <v>7.4233526030802715</v>
      </c>
      <c r="V117" s="23"/>
      <c r="W117" s="57">
        <f>G117-'[7](A) Current Law'!G117</f>
        <v>1.9999999999999962E-2</v>
      </c>
      <c r="X117" s="58">
        <f>I117-'[7](A) Current Law'!I117</f>
        <v>273163</v>
      </c>
      <c r="Y117" s="59">
        <f>N117-'[7](A) Current Law'!N117</f>
        <v>0.37584173818094513</v>
      </c>
      <c r="Z117" s="58">
        <f>P117-'[7](A) Current Law'!P117</f>
        <v>0</v>
      </c>
      <c r="AA117" s="58">
        <f>M117-'[7](A) Current Law'!M117</f>
        <v>93601</v>
      </c>
      <c r="AB117" s="43">
        <f>R117-'[7](A) Current Law'!R117</f>
        <v>0</v>
      </c>
    </row>
    <row r="118" spans="1:28">
      <c r="A118" s="29" t="s">
        <v>242</v>
      </c>
      <c r="B118" s="30" t="s">
        <v>243</v>
      </c>
      <c r="C118" s="31">
        <v>484346650.5</v>
      </c>
      <c r="D118" s="22">
        <v>705.76</v>
      </c>
      <c r="E118" s="23"/>
      <c r="F118" s="23"/>
      <c r="G118" s="56">
        <v>0.3</v>
      </c>
      <c r="H118" s="23"/>
      <c r="I118" s="24">
        <v>2003033</v>
      </c>
      <c r="J118" s="25">
        <f t="shared" si="7"/>
        <v>2838.1220244842439</v>
      </c>
      <c r="K118" s="27">
        <f t="shared" si="8"/>
        <v>4.1355359801337164</v>
      </c>
      <c r="L118" s="23"/>
      <c r="M118" s="25">
        <v>344332</v>
      </c>
      <c r="N118" s="26">
        <f t="shared" si="9"/>
        <v>3.4246154036322793</v>
      </c>
      <c r="O118" s="23"/>
      <c r="P118" s="25">
        <v>1308000</v>
      </c>
      <c r="Q118" s="25">
        <f t="shared" si="10"/>
        <v>2341.2094763092268</v>
      </c>
      <c r="R118" s="27">
        <f t="shared" si="11"/>
        <v>2.7005451542809835</v>
      </c>
      <c r="S118" s="28">
        <f t="shared" si="12"/>
        <v>0.82491501637766329</v>
      </c>
      <c r="T118" s="23"/>
      <c r="U118" s="43">
        <f t="shared" si="13"/>
        <v>3.4114657307824201</v>
      </c>
      <c r="V118" s="23"/>
      <c r="W118" s="57">
        <f>G118-'[7](A) Current Law'!G118</f>
        <v>1.9999999999999962E-2</v>
      </c>
      <c r="X118" s="58">
        <f>I118-'[7](A) Current Law'!I118</f>
        <v>133535</v>
      </c>
      <c r="Y118" s="59">
        <f>N118-'[7](A) Current Law'!N118</f>
        <v>0.22775216858860059</v>
      </c>
      <c r="Z118" s="58">
        <f>P118-'[7](A) Current Law'!P118</f>
        <v>0</v>
      </c>
      <c r="AA118" s="58">
        <f>M118-'[7](A) Current Law'!M118</f>
        <v>23224</v>
      </c>
      <c r="AB118" s="43">
        <f>R118-'[7](A) Current Law'!R118</f>
        <v>0</v>
      </c>
    </row>
    <row r="119" spans="1:28">
      <c r="A119" s="29" t="s">
        <v>244</v>
      </c>
      <c r="B119" s="30" t="s">
        <v>245</v>
      </c>
      <c r="C119" s="31">
        <v>48340321</v>
      </c>
      <c r="D119" s="22">
        <v>119.5</v>
      </c>
      <c r="E119" s="23"/>
      <c r="F119" s="23"/>
      <c r="G119" s="56">
        <v>0.3</v>
      </c>
      <c r="H119" s="23"/>
      <c r="I119" s="24">
        <v>646119</v>
      </c>
      <c r="J119" s="25">
        <f t="shared" si="7"/>
        <v>5406.8535564853555</v>
      </c>
      <c r="K119" s="27">
        <f t="shared" si="8"/>
        <v>13.366046948674587</v>
      </c>
      <c r="L119" s="23"/>
      <c r="M119" s="25">
        <v>257462</v>
      </c>
      <c r="N119" s="26">
        <f t="shared" si="9"/>
        <v>8.0400169456880519</v>
      </c>
      <c r="O119" s="23"/>
      <c r="P119" s="25">
        <v>90000</v>
      </c>
      <c r="Q119" s="25">
        <f t="shared" si="10"/>
        <v>2907.6317991631799</v>
      </c>
      <c r="R119" s="27">
        <f t="shared" si="11"/>
        <v>1.8617998006260654</v>
      </c>
      <c r="S119" s="28">
        <f t="shared" si="12"/>
        <v>0.53776781057359402</v>
      </c>
      <c r="T119" s="23"/>
      <c r="U119" s="43">
        <f t="shared" si="13"/>
        <v>7.1878298036125994</v>
      </c>
      <c r="V119" s="23"/>
      <c r="W119" s="57">
        <f>G119-'[7](A) Current Law'!G119</f>
        <v>1.9999999999999962E-2</v>
      </c>
      <c r="X119" s="58">
        <f>I119-'[7](A) Current Law'!I119</f>
        <v>43074</v>
      </c>
      <c r="Y119" s="59">
        <f>N119-'[7](A) Current Law'!N119</f>
        <v>0.53563980264011857</v>
      </c>
      <c r="Z119" s="58">
        <f>P119-'[7](A) Current Law'!P119</f>
        <v>0</v>
      </c>
      <c r="AA119" s="58">
        <f>M119-'[7](A) Current Law'!M119</f>
        <v>17181</v>
      </c>
      <c r="AB119" s="43">
        <f>R119-'[7](A) Current Law'!R119</f>
        <v>0</v>
      </c>
    </row>
    <row r="120" spans="1:28">
      <c r="A120" s="29" t="s">
        <v>246</v>
      </c>
      <c r="B120" s="30" t="s">
        <v>247</v>
      </c>
      <c r="C120" s="31">
        <v>738073155</v>
      </c>
      <c r="D120" s="22">
        <v>594.04999999999995</v>
      </c>
      <c r="E120" s="23"/>
      <c r="F120" s="23"/>
      <c r="G120" s="56">
        <v>0.3</v>
      </c>
      <c r="H120" s="23"/>
      <c r="I120" s="24">
        <v>1794302</v>
      </c>
      <c r="J120" s="25">
        <f t="shared" si="7"/>
        <v>3020.4561905563505</v>
      </c>
      <c r="K120" s="27">
        <f t="shared" si="8"/>
        <v>2.4310625414902134</v>
      </c>
      <c r="L120" s="23"/>
      <c r="M120" s="25">
        <v>0</v>
      </c>
      <c r="N120" s="26">
        <f t="shared" si="9"/>
        <v>2.4310625414902134</v>
      </c>
      <c r="O120" s="23"/>
      <c r="P120" s="25">
        <v>1530000</v>
      </c>
      <c r="Q120" s="25">
        <f t="shared" si="10"/>
        <v>2575.5407793956738</v>
      </c>
      <c r="R120" s="27">
        <f t="shared" si="11"/>
        <v>2.072965246920544</v>
      </c>
      <c r="S120" s="28">
        <f t="shared" si="12"/>
        <v>0.85269926690155839</v>
      </c>
      <c r="T120" s="23"/>
      <c r="U120" s="43">
        <f t="shared" si="13"/>
        <v>2.072965246920544</v>
      </c>
      <c r="V120" s="23"/>
      <c r="W120" s="57">
        <f>G120-'[7](A) Current Law'!G120</f>
        <v>1.9999999999999962E-2</v>
      </c>
      <c r="X120" s="58">
        <f>I120-'[7](A) Current Law'!I120</f>
        <v>119620</v>
      </c>
      <c r="Y120" s="59">
        <f>N120-'[7](A) Current Law'!N120</f>
        <v>0.16207065544878141</v>
      </c>
      <c r="Z120" s="58">
        <f>P120-'[7](A) Current Law'!P120</f>
        <v>0</v>
      </c>
      <c r="AA120" s="58">
        <f>M120-'[7](A) Current Law'!M120</f>
        <v>0</v>
      </c>
      <c r="AB120" s="43">
        <f>R120-'[7](A) Current Law'!R120</f>
        <v>0</v>
      </c>
    </row>
    <row r="121" spans="1:28">
      <c r="A121" s="29" t="s">
        <v>248</v>
      </c>
      <c r="B121" s="30" t="s">
        <v>249</v>
      </c>
      <c r="C121" s="31">
        <v>878785186</v>
      </c>
      <c r="D121" s="22">
        <v>1489.6100000000001</v>
      </c>
      <c r="E121" s="23"/>
      <c r="F121" s="23"/>
      <c r="G121" s="56">
        <v>0.3</v>
      </c>
      <c r="H121" s="23"/>
      <c r="I121" s="24">
        <v>3721641</v>
      </c>
      <c r="J121" s="25">
        <f t="shared" si="7"/>
        <v>2498.3995810984079</v>
      </c>
      <c r="K121" s="27">
        <f t="shared" si="8"/>
        <v>4.2349837699699231</v>
      </c>
      <c r="L121" s="23"/>
      <c r="M121" s="25">
        <v>668032</v>
      </c>
      <c r="N121" s="26">
        <f t="shared" si="9"/>
        <v>3.4748070958037296</v>
      </c>
      <c r="O121" s="23"/>
      <c r="P121" s="25">
        <v>2315250</v>
      </c>
      <c r="Q121" s="25">
        <f t="shared" si="10"/>
        <v>2002.7268882459166</v>
      </c>
      <c r="R121" s="27">
        <f t="shared" si="11"/>
        <v>2.6346029005545843</v>
      </c>
      <c r="S121" s="28">
        <f t="shared" si="12"/>
        <v>0.80160391612194726</v>
      </c>
      <c r="T121" s="23"/>
      <c r="U121" s="43">
        <f t="shared" si="13"/>
        <v>3.3947795747207778</v>
      </c>
      <c r="V121" s="23"/>
      <c r="W121" s="57">
        <f>G121-'[7](A) Current Law'!G121</f>
        <v>1.9999999999999962E-2</v>
      </c>
      <c r="X121" s="58">
        <f>I121-'[7](A) Current Law'!I121</f>
        <v>248110</v>
      </c>
      <c r="Y121" s="59">
        <f>N121-'[7](A) Current Law'!N121</f>
        <v>0.23127381211908649</v>
      </c>
      <c r="Z121" s="58">
        <f>P121-'[7](A) Current Law'!P121</f>
        <v>0</v>
      </c>
      <c r="AA121" s="58">
        <f>M121-'[7](A) Current Law'!M121</f>
        <v>44870</v>
      </c>
      <c r="AB121" s="43">
        <f>R121-'[7](A) Current Law'!R121</f>
        <v>0</v>
      </c>
    </row>
    <row r="122" spans="1:28">
      <c r="A122" s="29" t="s">
        <v>250</v>
      </c>
      <c r="B122" s="30" t="s">
        <v>251</v>
      </c>
      <c r="C122" s="31">
        <v>144962315</v>
      </c>
      <c r="D122" s="22">
        <v>106.96</v>
      </c>
      <c r="E122" s="23"/>
      <c r="F122" s="23"/>
      <c r="G122" s="56">
        <v>0.32750000000000001</v>
      </c>
      <c r="H122" s="23"/>
      <c r="I122" s="24">
        <v>709145</v>
      </c>
      <c r="J122" s="25">
        <f t="shared" si="7"/>
        <v>6630.0018698578915</v>
      </c>
      <c r="K122" s="27">
        <f t="shared" si="8"/>
        <v>4.8919265672599117</v>
      </c>
      <c r="L122" s="23"/>
      <c r="M122" s="25">
        <v>128122</v>
      </c>
      <c r="N122" s="26">
        <f t="shared" si="9"/>
        <v>4.0080968629674549</v>
      </c>
      <c r="O122" s="23"/>
      <c r="P122" s="25">
        <v>498000</v>
      </c>
      <c r="Q122" s="25">
        <f t="shared" si="10"/>
        <v>5853.7958115183246</v>
      </c>
      <c r="R122" s="27">
        <f t="shared" si="11"/>
        <v>3.4353756008932388</v>
      </c>
      <c r="S122" s="28">
        <f t="shared" si="12"/>
        <v>0.88292521275620639</v>
      </c>
      <c r="T122" s="23"/>
      <c r="U122" s="43">
        <f t="shared" si="13"/>
        <v>4.3192053051856956</v>
      </c>
      <c r="V122" s="23"/>
      <c r="W122" s="57">
        <f>G122-'[7](A) Current Law'!G122</f>
        <v>0</v>
      </c>
      <c r="X122" s="58">
        <f>I122-'[7](A) Current Law'!I122</f>
        <v>0</v>
      </c>
      <c r="Y122" s="59">
        <f>N122-'[7](A) Current Law'!N122</f>
        <v>-5.9746562408305337E-2</v>
      </c>
      <c r="Z122" s="58">
        <f>P122-'[7](A) Current Law'!P122</f>
        <v>0</v>
      </c>
      <c r="AA122" s="58">
        <f>M122-'[7](A) Current Law'!M122</f>
        <v>8661</v>
      </c>
      <c r="AB122" s="43">
        <f>R122-'[7](A) Current Law'!R122</f>
        <v>0</v>
      </c>
    </row>
    <row r="123" spans="1:28">
      <c r="A123" s="29" t="s">
        <v>252</v>
      </c>
      <c r="B123" s="30" t="s">
        <v>253</v>
      </c>
      <c r="C123" s="31">
        <v>3091103621</v>
      </c>
      <c r="D123" s="22">
        <v>1297.6399999999999</v>
      </c>
      <c r="E123" s="23"/>
      <c r="F123" s="23"/>
      <c r="G123" s="56">
        <v>0.3</v>
      </c>
      <c r="H123" s="23"/>
      <c r="I123" s="24">
        <v>3975862</v>
      </c>
      <c r="J123" s="25">
        <f t="shared" si="7"/>
        <v>3063.9175734410164</v>
      </c>
      <c r="K123" s="27">
        <f t="shared" si="8"/>
        <v>1.2862273438487233</v>
      </c>
      <c r="L123" s="23"/>
      <c r="M123" s="25">
        <v>0</v>
      </c>
      <c r="N123" s="26">
        <f t="shared" si="9"/>
        <v>1.2862273438487233</v>
      </c>
      <c r="O123" s="23"/>
      <c r="P123" s="25">
        <v>2687000</v>
      </c>
      <c r="Q123" s="25">
        <f t="shared" si="10"/>
        <v>2070.6821614623473</v>
      </c>
      <c r="R123" s="27">
        <f t="shared" si="11"/>
        <v>0.86926882093028357</v>
      </c>
      <c r="S123" s="28">
        <f t="shared" si="12"/>
        <v>0.67582828579060339</v>
      </c>
      <c r="T123" s="23"/>
      <c r="U123" s="43">
        <f t="shared" si="13"/>
        <v>0.86926882093028357</v>
      </c>
      <c r="V123" s="23"/>
      <c r="W123" s="57">
        <f>G123-'[7](A) Current Law'!G123</f>
        <v>1.9999999999999962E-2</v>
      </c>
      <c r="X123" s="58">
        <f>I123-'[7](A) Current Law'!I123</f>
        <v>265057</v>
      </c>
      <c r="Y123" s="59">
        <f>N123-'[7](A) Current Law'!N123</f>
        <v>8.5748338619024533E-2</v>
      </c>
      <c r="Z123" s="58">
        <f>P123-'[7](A) Current Law'!P123</f>
        <v>0</v>
      </c>
      <c r="AA123" s="58">
        <f>M123-'[7](A) Current Law'!M123</f>
        <v>0</v>
      </c>
      <c r="AB123" s="43">
        <f>R123-'[7](A) Current Law'!R123</f>
        <v>0</v>
      </c>
    </row>
    <row r="124" spans="1:28">
      <c r="A124" s="29" t="s">
        <v>254</v>
      </c>
      <c r="B124" s="30" t="s">
        <v>255</v>
      </c>
      <c r="C124" s="31">
        <v>4537307905</v>
      </c>
      <c r="D124" s="22">
        <v>7560.9800000000005</v>
      </c>
      <c r="E124" s="23"/>
      <c r="F124" s="23"/>
      <c r="G124" s="56">
        <v>0.3</v>
      </c>
      <c r="H124" s="23"/>
      <c r="I124" s="24">
        <v>18264084</v>
      </c>
      <c r="J124" s="25">
        <f t="shared" si="7"/>
        <v>2415.5709974103884</v>
      </c>
      <c r="K124" s="27">
        <f t="shared" si="8"/>
        <v>4.0253128909046341</v>
      </c>
      <c r="L124" s="23"/>
      <c r="M124" s="25">
        <v>2975966</v>
      </c>
      <c r="N124" s="26">
        <f t="shared" si="9"/>
        <v>3.3694248484112959</v>
      </c>
      <c r="O124" s="23"/>
      <c r="P124" s="25">
        <v>12500000</v>
      </c>
      <c r="Q124" s="25">
        <f t="shared" si="10"/>
        <v>2046.8201212012198</v>
      </c>
      <c r="R124" s="27">
        <f t="shared" si="11"/>
        <v>2.7549375668830653</v>
      </c>
      <c r="S124" s="28">
        <f t="shared" si="12"/>
        <v>0.84734421939802729</v>
      </c>
      <c r="T124" s="23"/>
      <c r="U124" s="43">
        <f t="shared" si="13"/>
        <v>3.410825609376404</v>
      </c>
      <c r="V124" s="23"/>
      <c r="W124" s="57">
        <f>G124-'[7](A) Current Law'!G124</f>
        <v>1.9999999999999962E-2</v>
      </c>
      <c r="X124" s="58">
        <f>I124-'[7](A) Current Law'!I124</f>
        <v>1217606</v>
      </c>
      <c r="Y124" s="59">
        <f>N124-'[7](A) Current Law'!N124</f>
        <v>0.223622249413995</v>
      </c>
      <c r="Z124" s="58">
        <f>P124-'[7](A) Current Law'!P124</f>
        <v>0</v>
      </c>
      <c r="AA124" s="58">
        <f>M124-'[7](A) Current Law'!M124</f>
        <v>202963</v>
      </c>
      <c r="AB124" s="43">
        <f>R124-'[7](A) Current Law'!R124</f>
        <v>0</v>
      </c>
    </row>
    <row r="125" spans="1:28" ht="31.2">
      <c r="A125" s="29" t="s">
        <v>256</v>
      </c>
      <c r="B125" s="30" t="s">
        <v>257</v>
      </c>
      <c r="C125" s="31">
        <v>42349360881</v>
      </c>
      <c r="D125" s="22">
        <v>23237.829999999998</v>
      </c>
      <c r="E125" s="23"/>
      <c r="F125" s="23"/>
      <c r="G125" s="56">
        <v>0.3</v>
      </c>
      <c r="H125" s="23"/>
      <c r="I125" s="24">
        <v>54840632</v>
      </c>
      <c r="J125" s="25">
        <f t="shared" si="7"/>
        <v>2359.9721660757482</v>
      </c>
      <c r="K125" s="27">
        <f t="shared" si="8"/>
        <v>1.2949577244884514</v>
      </c>
      <c r="L125" s="23"/>
      <c r="M125" s="25">
        <v>0</v>
      </c>
      <c r="N125" s="26">
        <f t="shared" si="9"/>
        <v>1.2949577244884514</v>
      </c>
      <c r="O125" s="23"/>
      <c r="P125" s="25">
        <v>49100000</v>
      </c>
      <c r="Q125" s="25">
        <f t="shared" si="10"/>
        <v>2112.9339529551598</v>
      </c>
      <c r="R125" s="27">
        <f t="shared" si="11"/>
        <v>1.1594035654509409</v>
      </c>
      <c r="S125" s="28">
        <f t="shared" si="12"/>
        <v>0.89532155646929812</v>
      </c>
      <c r="T125" s="23"/>
      <c r="U125" s="43">
        <f t="shared" si="13"/>
        <v>1.1594035654509409</v>
      </c>
      <c r="V125" s="23"/>
      <c r="W125" s="57">
        <f>G125-'[7](A) Current Law'!G125</f>
        <v>1.1099999999999999E-2</v>
      </c>
      <c r="X125" s="58">
        <f>I125-'[7](A) Current Law'!I125</f>
        <v>2029103</v>
      </c>
      <c r="Y125" s="59">
        <f>N125-'[7](A) Current Law'!N125</f>
        <v>4.7913426738639409E-2</v>
      </c>
      <c r="Z125" s="58">
        <f>P125-'[7](A) Current Law'!P125</f>
        <v>0</v>
      </c>
      <c r="AA125" s="58">
        <f>M125-'[7](A) Current Law'!M125</f>
        <v>0</v>
      </c>
      <c r="AB125" s="43">
        <f>R125-'[7](A) Current Law'!R125</f>
        <v>0</v>
      </c>
    </row>
    <row r="126" spans="1:28">
      <c r="A126" s="29" t="s">
        <v>258</v>
      </c>
      <c r="B126" s="30" t="s">
        <v>259</v>
      </c>
      <c r="C126" s="31">
        <v>2159007066</v>
      </c>
      <c r="D126" s="22">
        <v>2415.3500000000004</v>
      </c>
      <c r="E126" s="23"/>
      <c r="F126" s="23"/>
      <c r="G126" s="56">
        <v>0.3</v>
      </c>
      <c r="H126" s="23"/>
      <c r="I126" s="24">
        <v>5962384</v>
      </c>
      <c r="J126" s="25">
        <f t="shared" si="7"/>
        <v>2468.5383070776488</v>
      </c>
      <c r="K126" s="27">
        <f t="shared" si="8"/>
        <v>2.761632462392321</v>
      </c>
      <c r="L126" s="23"/>
      <c r="M126" s="25">
        <v>51809</v>
      </c>
      <c r="N126" s="26">
        <f t="shared" si="9"/>
        <v>2.7376357831707065</v>
      </c>
      <c r="O126" s="23"/>
      <c r="P126" s="25">
        <v>5197753</v>
      </c>
      <c r="Q126" s="25">
        <f t="shared" si="10"/>
        <v>2173.4166890926776</v>
      </c>
      <c r="R126" s="27">
        <f t="shared" si="11"/>
        <v>2.4074738252848311</v>
      </c>
      <c r="S126" s="28">
        <f t="shared" si="12"/>
        <v>0.88044681456276552</v>
      </c>
      <c r="T126" s="23"/>
      <c r="U126" s="43">
        <f t="shared" si="13"/>
        <v>2.4314705045064451</v>
      </c>
      <c r="V126" s="23"/>
      <c r="W126" s="57">
        <f>G126-'[7](A) Current Law'!G126</f>
        <v>1.9999999999999962E-2</v>
      </c>
      <c r="X126" s="58">
        <f>I126-'[7](A) Current Law'!I126</f>
        <v>397492</v>
      </c>
      <c r="Y126" s="59">
        <f>N126-'[7](A) Current Law'!N126</f>
        <v>0.18210778750642564</v>
      </c>
      <c r="Z126" s="58">
        <f>P126-'[7](A) Current Law'!P126</f>
        <v>0</v>
      </c>
      <c r="AA126" s="58">
        <f>M126-'[7](A) Current Law'!M126</f>
        <v>4320</v>
      </c>
      <c r="AB126" s="43">
        <f>R126-'[7](A) Current Law'!R126</f>
        <v>0</v>
      </c>
    </row>
    <row r="127" spans="1:28">
      <c r="A127" s="29" t="s">
        <v>260</v>
      </c>
      <c r="B127" s="30" t="s">
        <v>261</v>
      </c>
      <c r="C127" s="31">
        <v>35149153</v>
      </c>
      <c r="D127" s="22">
        <v>36.11</v>
      </c>
      <c r="E127" s="23"/>
      <c r="F127" s="23"/>
      <c r="G127" s="56">
        <v>0.3</v>
      </c>
      <c r="H127" s="23"/>
      <c r="I127" s="24">
        <v>245028</v>
      </c>
      <c r="J127" s="25">
        <f t="shared" si="7"/>
        <v>6785.5995569094439</v>
      </c>
      <c r="K127" s="27">
        <f t="shared" si="8"/>
        <v>6.9710925893434759</v>
      </c>
      <c r="L127" s="23"/>
      <c r="M127" s="25">
        <v>74823</v>
      </c>
      <c r="N127" s="26">
        <f t="shared" si="9"/>
        <v>4.8423641958029542</v>
      </c>
      <c r="O127" s="23"/>
      <c r="P127" s="25">
        <v>135000</v>
      </c>
      <c r="Q127" s="25">
        <f t="shared" si="10"/>
        <v>5810.6618665189699</v>
      </c>
      <c r="R127" s="27">
        <f t="shared" si="11"/>
        <v>3.8407753381710221</v>
      </c>
      <c r="S127" s="28">
        <f t="shared" si="12"/>
        <v>0.85632254272981045</v>
      </c>
      <c r="T127" s="23"/>
      <c r="U127" s="43">
        <f t="shared" si="13"/>
        <v>5.9695037317115442</v>
      </c>
      <c r="V127" s="23"/>
      <c r="W127" s="57">
        <f>G127-'[7](A) Current Law'!G127</f>
        <v>1.1199999999999988E-2</v>
      </c>
      <c r="X127" s="58">
        <f>I127-'[7](A) Current Law'!I127</f>
        <v>9147</v>
      </c>
      <c r="Y127" s="59">
        <f>N127-'[7](A) Current Law'!N127</f>
        <v>0.11761307591110359</v>
      </c>
      <c r="Z127" s="58">
        <f>P127-'[7](A) Current Law'!P127</f>
        <v>0</v>
      </c>
      <c r="AA127" s="58">
        <f>M127-'[7](A) Current Law'!M127</f>
        <v>5013</v>
      </c>
      <c r="AB127" s="43">
        <f>R127-'[7](A) Current Law'!R127</f>
        <v>0</v>
      </c>
    </row>
    <row r="128" spans="1:28">
      <c r="A128" s="29" t="s">
        <v>262</v>
      </c>
      <c r="B128" s="30" t="s">
        <v>263</v>
      </c>
      <c r="C128" s="31">
        <v>523609346</v>
      </c>
      <c r="D128" s="22">
        <v>447.18</v>
      </c>
      <c r="E128" s="23"/>
      <c r="F128" s="23"/>
      <c r="G128" s="56">
        <v>0.3</v>
      </c>
      <c r="H128" s="23"/>
      <c r="I128" s="24">
        <v>1536639</v>
      </c>
      <c r="J128" s="25">
        <f t="shared" si="7"/>
        <v>3436.2874010465584</v>
      </c>
      <c r="K128" s="27">
        <f t="shared" si="8"/>
        <v>2.9347050654057649</v>
      </c>
      <c r="L128" s="23"/>
      <c r="M128" s="25">
        <v>57611</v>
      </c>
      <c r="N128" s="26">
        <f t="shared" si="9"/>
        <v>2.8246783815046723</v>
      </c>
      <c r="O128" s="23"/>
      <c r="P128" s="25">
        <v>1255092</v>
      </c>
      <c r="Q128" s="25">
        <f t="shared" si="10"/>
        <v>2935.5136634017622</v>
      </c>
      <c r="R128" s="27">
        <f t="shared" si="11"/>
        <v>2.3970007594173079</v>
      </c>
      <c r="S128" s="28">
        <f t="shared" si="12"/>
        <v>0.85426895972313599</v>
      </c>
      <c r="T128" s="23"/>
      <c r="U128" s="43">
        <f t="shared" si="13"/>
        <v>2.507027443318401</v>
      </c>
      <c r="V128" s="23"/>
      <c r="W128" s="57">
        <f>G128-'[7](A) Current Law'!G128</f>
        <v>1.9999999999999962E-2</v>
      </c>
      <c r="X128" s="58">
        <f>I128-'[7](A) Current Law'!I128</f>
        <v>102443</v>
      </c>
      <c r="Y128" s="59">
        <f>N128-'[7](A) Current Law'!N128</f>
        <v>0.18858525111199942</v>
      </c>
      <c r="Z128" s="58">
        <f>P128-'[7](A) Current Law'!P128</f>
        <v>0</v>
      </c>
      <c r="AA128" s="58">
        <f>M128-'[7](A) Current Law'!M128</f>
        <v>3698</v>
      </c>
      <c r="AB128" s="43">
        <f>R128-'[7](A) Current Law'!R128</f>
        <v>0</v>
      </c>
    </row>
    <row r="129" spans="1:28">
      <c r="A129" s="29" t="s">
        <v>264</v>
      </c>
      <c r="B129" s="30" t="s">
        <v>265</v>
      </c>
      <c r="C129" s="31">
        <v>212492372</v>
      </c>
      <c r="D129" s="22">
        <v>202.98</v>
      </c>
      <c r="E129" s="23"/>
      <c r="F129" s="23"/>
      <c r="G129" s="56">
        <v>0.3</v>
      </c>
      <c r="H129" s="23"/>
      <c r="I129" s="24">
        <v>908779</v>
      </c>
      <c r="J129" s="25">
        <f t="shared" si="7"/>
        <v>4477.1849443294905</v>
      </c>
      <c r="K129" s="27">
        <f t="shared" si="8"/>
        <v>4.2767605794338817</v>
      </c>
      <c r="L129" s="23"/>
      <c r="M129" s="25">
        <v>165986</v>
      </c>
      <c r="N129" s="26">
        <f t="shared" si="9"/>
        <v>3.4956219510787898</v>
      </c>
      <c r="O129" s="23"/>
      <c r="P129" s="25">
        <v>597879</v>
      </c>
      <c r="Q129" s="25">
        <f t="shared" si="10"/>
        <v>3763.2525371957831</v>
      </c>
      <c r="R129" s="27">
        <f t="shared" si="11"/>
        <v>2.8136492353711406</v>
      </c>
      <c r="S129" s="28">
        <f t="shared" si="12"/>
        <v>0.84053988923599687</v>
      </c>
      <c r="T129" s="23"/>
      <c r="U129" s="43">
        <f t="shared" si="13"/>
        <v>3.5947878637262329</v>
      </c>
      <c r="V129" s="23"/>
      <c r="W129" s="57">
        <f>G129-'[7](A) Current Law'!G129</f>
        <v>8.0000000000000071E-3</v>
      </c>
      <c r="X129" s="58">
        <f>I129-'[7](A) Current Law'!I129</f>
        <v>24234</v>
      </c>
      <c r="Y129" s="59">
        <f>N129-'[7](A) Current Law'!N129</f>
        <v>6.1842219917428221E-2</v>
      </c>
      <c r="Z129" s="58">
        <f>P129-'[7](A) Current Law'!P129</f>
        <v>0</v>
      </c>
      <c r="AA129" s="58">
        <f>M129-'[7](A) Current Law'!M129</f>
        <v>11093</v>
      </c>
      <c r="AB129" s="43">
        <f>R129-'[7](A) Current Law'!R129</f>
        <v>0</v>
      </c>
    </row>
    <row r="130" spans="1:28">
      <c r="A130" s="29" t="s">
        <v>266</v>
      </c>
      <c r="B130" s="30" t="s">
        <v>267</v>
      </c>
      <c r="C130" s="31">
        <v>5056913047</v>
      </c>
      <c r="D130" s="22">
        <v>6618.35</v>
      </c>
      <c r="E130" s="23"/>
      <c r="F130" s="23"/>
      <c r="G130" s="56">
        <v>0.3</v>
      </c>
      <c r="H130" s="23"/>
      <c r="I130" s="24">
        <v>18625140</v>
      </c>
      <c r="J130" s="25">
        <f t="shared" si="7"/>
        <v>2814.1666729622939</v>
      </c>
      <c r="K130" s="27">
        <f t="shared" si="8"/>
        <v>3.6831046582953042</v>
      </c>
      <c r="L130" s="23"/>
      <c r="M130" s="25">
        <v>2452007</v>
      </c>
      <c r="N130" s="26">
        <f t="shared" si="9"/>
        <v>3.19822248270507</v>
      </c>
      <c r="O130" s="23"/>
      <c r="P130" s="25">
        <v>14154000</v>
      </c>
      <c r="Q130" s="25">
        <f t="shared" si="10"/>
        <v>2509.0856482355871</v>
      </c>
      <c r="R130" s="27">
        <f t="shared" si="11"/>
        <v>2.7989407507010275</v>
      </c>
      <c r="S130" s="28">
        <f t="shared" si="12"/>
        <v>0.89159098938316705</v>
      </c>
      <c r="T130" s="23"/>
      <c r="U130" s="43">
        <f t="shared" si="13"/>
        <v>3.2838229262912617</v>
      </c>
      <c r="V130" s="23"/>
      <c r="W130" s="57">
        <f>G130-'[7](A) Current Law'!G130</f>
        <v>1.9999999999999962E-2</v>
      </c>
      <c r="X130" s="58">
        <f>I130-'[7](A) Current Law'!I130</f>
        <v>1241676</v>
      </c>
      <c r="Y130" s="59">
        <f>N130-'[7](A) Current Law'!N130</f>
        <v>0.21260084759373177</v>
      </c>
      <c r="Z130" s="58">
        <f>P130-'[7](A) Current Law'!P130</f>
        <v>0</v>
      </c>
      <c r="AA130" s="58">
        <f>M130-'[7](A) Current Law'!M130</f>
        <v>166572</v>
      </c>
      <c r="AB130" s="43">
        <f>R130-'[7](A) Current Law'!R130</f>
        <v>0</v>
      </c>
    </row>
    <row r="131" spans="1:28">
      <c r="A131" s="29" t="s">
        <v>268</v>
      </c>
      <c r="B131" s="30" t="s">
        <v>269</v>
      </c>
      <c r="C131" s="31">
        <v>399498058</v>
      </c>
      <c r="D131" s="22">
        <v>393.14</v>
      </c>
      <c r="E131" s="23"/>
      <c r="F131" s="23"/>
      <c r="G131" s="56">
        <v>0.31009999999999999</v>
      </c>
      <c r="H131" s="23"/>
      <c r="I131" s="24">
        <v>1148906</v>
      </c>
      <c r="J131" s="25">
        <f t="shared" si="7"/>
        <v>2922.3838836038053</v>
      </c>
      <c r="K131" s="27">
        <f t="shared" si="8"/>
        <v>2.8758738046231005</v>
      </c>
      <c r="L131" s="23"/>
      <c r="M131" s="25">
        <v>13584</v>
      </c>
      <c r="N131" s="26">
        <f t="shared" si="9"/>
        <v>2.8418711362046221</v>
      </c>
      <c r="O131" s="23"/>
      <c r="P131" s="25">
        <v>226000</v>
      </c>
      <c r="Q131" s="25">
        <f t="shared" si="10"/>
        <v>609.41140560614542</v>
      </c>
      <c r="R131" s="27">
        <f t="shared" si="11"/>
        <v>0.5657098838763317</v>
      </c>
      <c r="S131" s="28">
        <f t="shared" si="12"/>
        <v>0.20853229071830071</v>
      </c>
      <c r="T131" s="23"/>
      <c r="U131" s="43">
        <f t="shared" si="13"/>
        <v>0.59971255229480991</v>
      </c>
      <c r="V131" s="23"/>
      <c r="W131" s="57">
        <f>G131-'[7](A) Current Law'!G131</f>
        <v>0</v>
      </c>
      <c r="X131" s="58">
        <f>I131-'[7](A) Current Law'!I131</f>
        <v>0</v>
      </c>
      <c r="Y131" s="59">
        <f>N131-'[7](A) Current Law'!N131</f>
        <v>-2.9937567306022039E-3</v>
      </c>
      <c r="Z131" s="58">
        <f>P131-'[7](A) Current Law'!P131</f>
        <v>0</v>
      </c>
      <c r="AA131" s="58">
        <f>M131-'[7](A) Current Law'!M131</f>
        <v>1196</v>
      </c>
      <c r="AB131" s="43">
        <f>R131-'[7](A) Current Law'!R131</f>
        <v>0</v>
      </c>
    </row>
    <row r="132" spans="1:28">
      <c r="A132" s="29" t="s">
        <v>270</v>
      </c>
      <c r="B132" s="30" t="s">
        <v>271</v>
      </c>
      <c r="C132" s="31">
        <v>1470513190</v>
      </c>
      <c r="D132" s="22">
        <v>213</v>
      </c>
      <c r="E132" s="23"/>
      <c r="F132" s="23"/>
      <c r="G132" s="56">
        <v>0.3</v>
      </c>
      <c r="H132" s="23"/>
      <c r="I132" s="24">
        <v>872729</v>
      </c>
      <c r="J132" s="25">
        <f t="shared" si="7"/>
        <v>4097.3192488262912</v>
      </c>
      <c r="K132" s="27">
        <f t="shared" si="8"/>
        <v>0.59348600606567825</v>
      </c>
      <c r="L132" s="23"/>
      <c r="M132" s="25">
        <v>0</v>
      </c>
      <c r="N132" s="26">
        <f t="shared" si="9"/>
        <v>0.59348600606567825</v>
      </c>
      <c r="O132" s="23"/>
      <c r="P132" s="25">
        <v>872729</v>
      </c>
      <c r="Q132" s="25">
        <f t="shared" si="10"/>
        <v>4097.3192488262912</v>
      </c>
      <c r="R132" s="27">
        <f t="shared" si="11"/>
        <v>0.59348600606567825</v>
      </c>
      <c r="S132" s="28">
        <f t="shared" si="12"/>
        <v>1</v>
      </c>
      <c r="T132" s="23"/>
      <c r="U132" s="43">
        <f t="shared" si="13"/>
        <v>0.59348600606567825</v>
      </c>
      <c r="V132" s="23"/>
      <c r="W132" s="57">
        <f>G132-'[7](A) Current Law'!G132</f>
        <v>1.9999999999999962E-2</v>
      </c>
      <c r="X132" s="58">
        <f>I132-'[7](A) Current Law'!I132</f>
        <v>58182</v>
      </c>
      <c r="Y132" s="59">
        <f>N132-'[7](A) Current Law'!N132</f>
        <v>3.9565779073358565E-2</v>
      </c>
      <c r="Z132" s="58">
        <f>P132-'[7](A) Current Law'!P132</f>
        <v>58182</v>
      </c>
      <c r="AA132" s="58">
        <f>M132-'[7](A) Current Law'!M132</f>
        <v>0</v>
      </c>
      <c r="AB132" s="43">
        <f>R132-'[7](A) Current Law'!R132</f>
        <v>3.9565779073358565E-2</v>
      </c>
    </row>
    <row r="133" spans="1:28">
      <c r="A133" s="29" t="s">
        <v>272</v>
      </c>
      <c r="B133" s="30" t="s">
        <v>273</v>
      </c>
      <c r="C133" s="31">
        <v>360458699</v>
      </c>
      <c r="D133" s="22">
        <v>297.04000000000002</v>
      </c>
      <c r="E133" s="23"/>
      <c r="F133" s="23"/>
      <c r="G133" s="56">
        <v>0.3</v>
      </c>
      <c r="H133" s="23"/>
      <c r="I133" s="24">
        <v>1142517</v>
      </c>
      <c r="J133" s="25">
        <f t="shared" si="7"/>
        <v>3846.340560193913</v>
      </c>
      <c r="K133" s="27">
        <f t="shared" si="8"/>
        <v>3.1696197183467056</v>
      </c>
      <c r="L133" s="23"/>
      <c r="M133" s="25">
        <v>82175</v>
      </c>
      <c r="N133" s="26">
        <f t="shared" si="9"/>
        <v>2.9416463049487955</v>
      </c>
      <c r="O133" s="23"/>
      <c r="P133" s="25">
        <v>377000</v>
      </c>
      <c r="Q133" s="25">
        <f t="shared" si="10"/>
        <v>1545.8355776999729</v>
      </c>
      <c r="R133" s="27">
        <f t="shared" si="11"/>
        <v>1.0458895874780929</v>
      </c>
      <c r="S133" s="28">
        <f t="shared" si="12"/>
        <v>0.40189773981481236</v>
      </c>
      <c r="T133" s="23"/>
      <c r="U133" s="43">
        <f t="shared" si="13"/>
        <v>1.2738630008760032</v>
      </c>
      <c r="V133" s="23"/>
      <c r="W133" s="57">
        <f>G133-'[7](A) Current Law'!G133</f>
        <v>1.9999999999999962E-2</v>
      </c>
      <c r="X133" s="58">
        <f>I133-'[7](A) Current Law'!I133</f>
        <v>76168</v>
      </c>
      <c r="Y133" s="59">
        <f>N133-'[7](A) Current Law'!N133</f>
        <v>0.19535663918045731</v>
      </c>
      <c r="Z133" s="58">
        <f>P133-'[7](A) Current Law'!P133</f>
        <v>0</v>
      </c>
      <c r="AA133" s="58">
        <f>M133-'[7](A) Current Law'!M133</f>
        <v>5750</v>
      </c>
      <c r="AB133" s="43">
        <f>R133-'[7](A) Current Law'!R133</f>
        <v>0</v>
      </c>
    </row>
    <row r="134" spans="1:28">
      <c r="A134" s="29" t="s">
        <v>274</v>
      </c>
      <c r="B134" s="30" t="s">
        <v>275</v>
      </c>
      <c r="C134" s="31">
        <v>2246561835</v>
      </c>
      <c r="D134" s="22">
        <v>2702.25</v>
      </c>
      <c r="E134" s="23"/>
      <c r="F134" s="23"/>
      <c r="G134" s="56">
        <v>0.3</v>
      </c>
      <c r="H134" s="23"/>
      <c r="I134" s="24">
        <v>7049519</v>
      </c>
      <c r="J134" s="25">
        <f t="shared" si="7"/>
        <v>2608.7589971320194</v>
      </c>
      <c r="K134" s="27">
        <f t="shared" si="8"/>
        <v>3.1379145190544024</v>
      </c>
      <c r="L134" s="23"/>
      <c r="M134" s="25">
        <v>476258</v>
      </c>
      <c r="N134" s="26">
        <f t="shared" si="9"/>
        <v>2.9259203542020469</v>
      </c>
      <c r="O134" s="23"/>
      <c r="P134" s="25">
        <v>4500000</v>
      </c>
      <c r="Q134" s="25">
        <f t="shared" si="10"/>
        <v>1841.5239152558054</v>
      </c>
      <c r="R134" s="27">
        <f t="shared" si="11"/>
        <v>2.0030608238299394</v>
      </c>
      <c r="S134" s="28">
        <f t="shared" si="12"/>
        <v>0.70590036001037804</v>
      </c>
      <c r="T134" s="23"/>
      <c r="U134" s="43">
        <f t="shared" si="13"/>
        <v>2.2150549886822946</v>
      </c>
      <c r="V134" s="23"/>
      <c r="W134" s="57">
        <f>G134-'[7](A) Current Law'!G134</f>
        <v>1.9999999999999962E-2</v>
      </c>
      <c r="X134" s="58">
        <f>I134-'[7](A) Current Law'!I134</f>
        <v>469968</v>
      </c>
      <c r="Y134" s="59">
        <f>N134-'[7](A) Current Law'!N134</f>
        <v>0.19424838132710498</v>
      </c>
      <c r="Z134" s="58">
        <f>P134-'[7](A) Current Law'!P134</f>
        <v>0</v>
      </c>
      <c r="AA134" s="58">
        <f>M134-'[7](A) Current Law'!M134</f>
        <v>33577</v>
      </c>
      <c r="AB134" s="43">
        <f>R134-'[7](A) Current Law'!R134</f>
        <v>0</v>
      </c>
    </row>
    <row r="135" spans="1:28">
      <c r="A135" s="29" t="s">
        <v>276</v>
      </c>
      <c r="B135" s="30" t="s">
        <v>277</v>
      </c>
      <c r="C135" s="31">
        <v>170519704</v>
      </c>
      <c r="D135" s="22">
        <v>904.06</v>
      </c>
      <c r="E135" s="23"/>
      <c r="F135" s="23"/>
      <c r="G135" s="56">
        <v>0.3</v>
      </c>
      <c r="H135" s="23"/>
      <c r="I135" s="24">
        <v>2923090</v>
      </c>
      <c r="J135" s="25">
        <f t="shared" si="7"/>
        <v>3233.2920381390618</v>
      </c>
      <c r="K135" s="27">
        <f t="shared" si="8"/>
        <v>17.142241813884453</v>
      </c>
      <c r="L135" s="23"/>
      <c r="M135" s="25">
        <v>1230146</v>
      </c>
      <c r="N135" s="26">
        <f t="shared" si="9"/>
        <v>9.9281429669852113</v>
      </c>
      <c r="O135" s="23"/>
      <c r="P135" s="25">
        <v>195000</v>
      </c>
      <c r="Q135" s="25">
        <f t="shared" si="10"/>
        <v>1576.3843107758335</v>
      </c>
      <c r="R135" s="27">
        <f t="shared" si="11"/>
        <v>1.1435628576976651</v>
      </c>
      <c r="S135" s="28">
        <f t="shared" si="12"/>
        <v>0.48754776623367735</v>
      </c>
      <c r="T135" s="23"/>
      <c r="U135" s="43">
        <f t="shared" si="13"/>
        <v>8.3576617045969073</v>
      </c>
      <c r="V135" s="23"/>
      <c r="W135" s="57">
        <f>G135-'[7](A) Current Law'!G135</f>
        <v>1.9999999999999962E-2</v>
      </c>
      <c r="X135" s="58">
        <f>I135-'[7](A) Current Law'!I135</f>
        <v>194873</v>
      </c>
      <c r="Y135" s="59">
        <f>N135-'[7](A) Current Law'!N135</f>
        <v>0.66147780786670829</v>
      </c>
      <c r="Z135" s="58">
        <f>P135-'[7](A) Current Law'!P135</f>
        <v>0</v>
      </c>
      <c r="AA135" s="58">
        <f>M135-'[7](A) Current Law'!M135</f>
        <v>82078</v>
      </c>
      <c r="AB135" s="43">
        <f>R135-'[7](A) Current Law'!R135</f>
        <v>0</v>
      </c>
    </row>
    <row r="136" spans="1:28">
      <c r="A136" s="29" t="s">
        <v>278</v>
      </c>
      <c r="B136" s="30" t="s">
        <v>279</v>
      </c>
      <c r="C136" s="31">
        <v>56020840</v>
      </c>
      <c r="D136" s="22">
        <v>79.84</v>
      </c>
      <c r="E136" s="23"/>
      <c r="F136" s="23"/>
      <c r="G136" s="56">
        <v>0.32</v>
      </c>
      <c r="H136" s="23"/>
      <c r="I136" s="24">
        <v>644170</v>
      </c>
      <c r="J136" s="25">
        <f t="shared" ref="J136:J199" si="14">I136/D136</f>
        <v>8068.2615230460915</v>
      </c>
      <c r="K136" s="27">
        <f t="shared" ref="K136:K199" si="15">I136/C136*1000</f>
        <v>11.498756534175497</v>
      </c>
      <c r="L136" s="23"/>
      <c r="M136" s="25">
        <v>225934</v>
      </c>
      <c r="N136" s="26">
        <f t="shared" ref="N136:N199" si="16">(I136-M136)/C136*1000</f>
        <v>7.46572168500151</v>
      </c>
      <c r="O136" s="23"/>
      <c r="P136" s="25">
        <v>125000</v>
      </c>
      <c r="Q136" s="25">
        <f t="shared" ref="Q136:Q199" si="17">(M136+P136)/D136</f>
        <v>4395.4659318637268</v>
      </c>
      <c r="R136" s="27">
        <f t="shared" ref="R136:R199" si="18">P136/C136*1000</f>
        <v>2.2313124901375989</v>
      </c>
      <c r="S136" s="28">
        <f t="shared" ref="S136:S199" si="19">(M136+P136)/I136</f>
        <v>0.54478476178648494</v>
      </c>
      <c r="T136" s="23"/>
      <c r="U136" s="43">
        <f t="shared" ref="U136:U199" si="20">(P136+M136)/C136*1000</f>
        <v>6.2643473393115849</v>
      </c>
      <c r="V136" s="23"/>
      <c r="W136" s="57">
        <f>G136-'[7](A) Current Law'!G136</f>
        <v>0</v>
      </c>
      <c r="X136" s="58">
        <f>I136-'[7](A) Current Law'!I136</f>
        <v>0</v>
      </c>
      <c r="Y136" s="59">
        <f>N136-'[7](A) Current Law'!N136</f>
        <v>-0.2692569408098846</v>
      </c>
      <c r="Z136" s="58">
        <f>P136-'[7](A) Current Law'!P136</f>
        <v>0</v>
      </c>
      <c r="AA136" s="58">
        <f>M136-'[7](A) Current Law'!M136</f>
        <v>15084</v>
      </c>
      <c r="AB136" s="43">
        <f>R136-'[7](A) Current Law'!R136</f>
        <v>0</v>
      </c>
    </row>
    <row r="137" spans="1:28">
      <c r="A137" s="29" t="s">
        <v>280</v>
      </c>
      <c r="B137" s="30" t="s">
        <v>281</v>
      </c>
      <c r="C137" s="31">
        <v>1087160696</v>
      </c>
      <c r="D137" s="22">
        <v>577.05000000000007</v>
      </c>
      <c r="E137" s="23"/>
      <c r="F137" s="23"/>
      <c r="G137" s="56">
        <v>0.3</v>
      </c>
      <c r="H137" s="23"/>
      <c r="I137" s="24">
        <v>1994957</v>
      </c>
      <c r="J137" s="25">
        <f t="shared" si="14"/>
        <v>3457.1648903907803</v>
      </c>
      <c r="K137" s="27">
        <f t="shared" si="15"/>
        <v>1.835015750054305</v>
      </c>
      <c r="L137" s="23"/>
      <c r="M137" s="25">
        <v>0</v>
      </c>
      <c r="N137" s="26">
        <f t="shared" si="16"/>
        <v>1.835015750054305</v>
      </c>
      <c r="O137" s="23"/>
      <c r="P137" s="25">
        <v>1043811</v>
      </c>
      <c r="Q137" s="25">
        <f t="shared" si="17"/>
        <v>1808.8744476215231</v>
      </c>
      <c r="R137" s="27">
        <f t="shared" si="18"/>
        <v>0.96012576966818519</v>
      </c>
      <c r="S137" s="28">
        <f t="shared" si="19"/>
        <v>0.52322481136184895</v>
      </c>
      <c r="T137" s="23"/>
      <c r="U137" s="43">
        <f t="shared" si="20"/>
        <v>0.96012576966818519</v>
      </c>
      <c r="V137" s="23"/>
      <c r="W137" s="57">
        <f>G137-'[7](A) Current Law'!G137</f>
        <v>1.9999999999999962E-2</v>
      </c>
      <c r="X137" s="58">
        <f>I137-'[7](A) Current Law'!I137</f>
        <v>132997</v>
      </c>
      <c r="Y137" s="59">
        <f>N137-'[7](A) Current Law'!N137</f>
        <v>0.12233426069332465</v>
      </c>
      <c r="Z137" s="58">
        <f>P137-'[7](A) Current Law'!P137</f>
        <v>0</v>
      </c>
      <c r="AA137" s="58">
        <f>M137-'[7](A) Current Law'!M137</f>
        <v>0</v>
      </c>
      <c r="AB137" s="43">
        <f>R137-'[7](A) Current Law'!R137</f>
        <v>0</v>
      </c>
    </row>
    <row r="138" spans="1:28">
      <c r="A138" s="29" t="s">
        <v>282</v>
      </c>
      <c r="B138" s="30" t="s">
        <v>283</v>
      </c>
      <c r="C138" s="31">
        <v>202643814</v>
      </c>
      <c r="D138" s="22">
        <v>180.6</v>
      </c>
      <c r="E138" s="23"/>
      <c r="F138" s="23"/>
      <c r="G138" s="56">
        <v>0.3</v>
      </c>
      <c r="H138" s="23"/>
      <c r="I138" s="24">
        <v>730612</v>
      </c>
      <c r="J138" s="25">
        <f t="shared" si="14"/>
        <v>4045.4706533776302</v>
      </c>
      <c r="K138" s="27">
        <f t="shared" si="15"/>
        <v>3.6053999654783442</v>
      </c>
      <c r="L138" s="23"/>
      <c r="M138" s="25">
        <v>90364</v>
      </c>
      <c r="N138" s="26">
        <f t="shared" si="16"/>
        <v>3.1594746830021667</v>
      </c>
      <c r="O138" s="23"/>
      <c r="P138" s="25">
        <v>485000</v>
      </c>
      <c r="Q138" s="25">
        <f t="shared" si="17"/>
        <v>3185.8471760797343</v>
      </c>
      <c r="R138" s="27">
        <f t="shared" si="18"/>
        <v>2.3933619804451571</v>
      </c>
      <c r="S138" s="28">
        <f t="shared" si="19"/>
        <v>0.78750964944457524</v>
      </c>
      <c r="T138" s="23"/>
      <c r="U138" s="43">
        <f t="shared" si="20"/>
        <v>2.8392872629213346</v>
      </c>
      <c r="V138" s="23"/>
      <c r="W138" s="57">
        <f>G138-'[7](A) Current Law'!G138</f>
        <v>1.9999999999999962E-2</v>
      </c>
      <c r="X138" s="58">
        <f>I138-'[7](A) Current Law'!I138</f>
        <v>48708</v>
      </c>
      <c r="Y138" s="59">
        <f>N138-'[7](A) Current Law'!N138</f>
        <v>0.21031976826097454</v>
      </c>
      <c r="Z138" s="58">
        <f>P138-'[7](A) Current Law'!P138</f>
        <v>0</v>
      </c>
      <c r="AA138" s="58">
        <f>M138-'[7](A) Current Law'!M138</f>
        <v>6088</v>
      </c>
      <c r="AB138" s="43">
        <f>R138-'[7](A) Current Law'!R138</f>
        <v>0</v>
      </c>
    </row>
    <row r="139" spans="1:28">
      <c r="A139" s="29" t="s">
        <v>284</v>
      </c>
      <c r="B139" s="30" t="s">
        <v>285</v>
      </c>
      <c r="C139" s="31">
        <v>173498884</v>
      </c>
      <c r="D139" s="22">
        <v>514.67000000000007</v>
      </c>
      <c r="E139" s="23"/>
      <c r="F139" s="23"/>
      <c r="G139" s="56">
        <v>0.3</v>
      </c>
      <c r="H139" s="23"/>
      <c r="I139" s="24">
        <v>1706571</v>
      </c>
      <c r="J139" s="25">
        <f t="shared" si="14"/>
        <v>3315.8548195931371</v>
      </c>
      <c r="K139" s="27">
        <f t="shared" si="15"/>
        <v>9.836207361426025</v>
      </c>
      <c r="L139" s="23"/>
      <c r="M139" s="25">
        <v>617843</v>
      </c>
      <c r="N139" s="26">
        <f t="shared" si="16"/>
        <v>6.2751297005460858</v>
      </c>
      <c r="O139" s="23"/>
      <c r="P139" s="25">
        <v>225000</v>
      </c>
      <c r="Q139" s="25">
        <f t="shared" si="17"/>
        <v>1637.6377096003262</v>
      </c>
      <c r="R139" s="27">
        <f t="shared" si="18"/>
        <v>1.2968383128043637</v>
      </c>
      <c r="S139" s="28">
        <f t="shared" si="19"/>
        <v>0.49388100465787826</v>
      </c>
      <c r="T139" s="23"/>
      <c r="U139" s="43">
        <f t="shared" si="20"/>
        <v>4.8579159736843032</v>
      </c>
      <c r="V139" s="23"/>
      <c r="W139" s="57">
        <f>G139-'[7](A) Current Law'!G139</f>
        <v>1.9999999999999962E-2</v>
      </c>
      <c r="X139" s="58">
        <f>I139-'[7](A) Current Law'!I139</f>
        <v>113772</v>
      </c>
      <c r="Y139" s="59">
        <f>N139-'[7](A) Current Law'!N139</f>
        <v>0.41784130438556577</v>
      </c>
      <c r="Z139" s="58">
        <f>P139-'[7](A) Current Law'!P139</f>
        <v>0</v>
      </c>
      <c r="AA139" s="58">
        <f>M139-'[7](A) Current Law'!M139</f>
        <v>41277</v>
      </c>
      <c r="AB139" s="43">
        <f>R139-'[7](A) Current Law'!R139</f>
        <v>0</v>
      </c>
    </row>
    <row r="140" spans="1:28">
      <c r="A140" s="29" t="s">
        <v>286</v>
      </c>
      <c r="B140" s="30" t="s">
        <v>287</v>
      </c>
      <c r="C140" s="31">
        <v>7398014349</v>
      </c>
      <c r="D140" s="22">
        <v>11025.439999999999</v>
      </c>
      <c r="E140" s="23"/>
      <c r="F140" s="23"/>
      <c r="G140" s="56">
        <v>0.3</v>
      </c>
      <c r="H140" s="23"/>
      <c r="I140" s="24">
        <v>29420413</v>
      </c>
      <c r="J140" s="25">
        <f t="shared" si="14"/>
        <v>2668.4116915061895</v>
      </c>
      <c r="K140" s="27">
        <f t="shared" si="15"/>
        <v>3.9767985856876313</v>
      </c>
      <c r="L140" s="23"/>
      <c r="M140" s="25">
        <v>4669084</v>
      </c>
      <c r="N140" s="26">
        <f t="shared" si="16"/>
        <v>3.3456719374092145</v>
      </c>
      <c r="O140" s="23"/>
      <c r="P140" s="25">
        <v>21225000</v>
      </c>
      <c r="Q140" s="25">
        <f t="shared" si="17"/>
        <v>2348.57602054884</v>
      </c>
      <c r="R140" s="27">
        <f t="shared" si="18"/>
        <v>2.8690130890147589</v>
      </c>
      <c r="S140" s="28">
        <f t="shared" si="19"/>
        <v>0.88014005785710758</v>
      </c>
      <c r="T140" s="23"/>
      <c r="U140" s="43">
        <f t="shared" si="20"/>
        <v>3.5001397372931748</v>
      </c>
      <c r="V140" s="23"/>
      <c r="W140" s="57">
        <f>G140-'[7](A) Current Law'!G140</f>
        <v>1.9999999999999962E-2</v>
      </c>
      <c r="X140" s="58">
        <f>I140-'[7](A) Current Law'!I140</f>
        <v>1961360</v>
      </c>
      <c r="Y140" s="59">
        <f>N140-'[7](A) Current Law'!N140</f>
        <v>0.22294211962740285</v>
      </c>
      <c r="Z140" s="58">
        <f>P140-'[7](A) Current Law'!P140</f>
        <v>0</v>
      </c>
      <c r="AA140" s="58">
        <f>M140-'[7](A) Current Law'!M140</f>
        <v>312031</v>
      </c>
      <c r="AB140" s="43">
        <f>R140-'[7](A) Current Law'!R140</f>
        <v>0</v>
      </c>
    </row>
    <row r="141" spans="1:28">
      <c r="A141" s="29" t="s">
        <v>288</v>
      </c>
      <c r="B141" s="30" t="s">
        <v>289</v>
      </c>
      <c r="C141" s="31">
        <v>221875062</v>
      </c>
      <c r="D141" s="22">
        <v>401.07999999999993</v>
      </c>
      <c r="E141" s="23"/>
      <c r="F141" s="23"/>
      <c r="G141" s="56">
        <v>0.3</v>
      </c>
      <c r="H141" s="23"/>
      <c r="I141" s="24">
        <v>1050716</v>
      </c>
      <c r="J141" s="25">
        <f t="shared" si="14"/>
        <v>2619.7167647352153</v>
      </c>
      <c r="K141" s="27">
        <f t="shared" si="15"/>
        <v>4.735620085145035</v>
      </c>
      <c r="L141" s="23"/>
      <c r="M141" s="25">
        <v>224298</v>
      </c>
      <c r="N141" s="26">
        <f t="shared" si="16"/>
        <v>3.7246998042528996</v>
      </c>
      <c r="O141" s="23"/>
      <c r="P141" s="25">
        <v>512000</v>
      </c>
      <c r="Q141" s="25">
        <f t="shared" si="17"/>
        <v>1835.7883713972278</v>
      </c>
      <c r="R141" s="27">
        <f t="shared" si="18"/>
        <v>2.3076049889734791</v>
      </c>
      <c r="S141" s="28">
        <f t="shared" si="19"/>
        <v>0.70075834002718151</v>
      </c>
      <c r="T141" s="23"/>
      <c r="U141" s="43">
        <f t="shared" si="20"/>
        <v>3.3185252698656149</v>
      </c>
      <c r="V141" s="23"/>
      <c r="W141" s="57">
        <f>G141-'[7](A) Current Law'!G141</f>
        <v>1.9999999999999962E-2</v>
      </c>
      <c r="X141" s="58">
        <f>I141-'[7](A) Current Law'!I141</f>
        <v>70049</v>
      </c>
      <c r="Y141" s="59">
        <f>N141-'[7](A) Current Law'!N141</f>
        <v>0.24777457865003294</v>
      </c>
      <c r="Z141" s="58">
        <f>P141-'[7](A) Current Law'!P141</f>
        <v>0</v>
      </c>
      <c r="AA141" s="58">
        <f>M141-'[7](A) Current Law'!M141</f>
        <v>15074</v>
      </c>
      <c r="AB141" s="43">
        <f>R141-'[7](A) Current Law'!R141</f>
        <v>0</v>
      </c>
    </row>
    <row r="142" spans="1:28">
      <c r="A142" s="29" t="s">
        <v>290</v>
      </c>
      <c r="B142" s="30" t="s">
        <v>291</v>
      </c>
      <c r="C142" s="31">
        <v>5100102205</v>
      </c>
      <c r="D142" s="22">
        <v>9094.39</v>
      </c>
      <c r="E142" s="23"/>
      <c r="F142" s="23"/>
      <c r="G142" s="56">
        <v>0.3</v>
      </c>
      <c r="H142" s="23"/>
      <c r="I142" s="24">
        <v>21835529</v>
      </c>
      <c r="J142" s="25">
        <f t="shared" si="14"/>
        <v>2400.9888513688111</v>
      </c>
      <c r="K142" s="27">
        <f t="shared" si="15"/>
        <v>4.2813904746052041</v>
      </c>
      <c r="L142" s="23"/>
      <c r="M142" s="25">
        <v>3997911</v>
      </c>
      <c r="N142" s="26">
        <f t="shared" si="16"/>
        <v>3.4975020662355529</v>
      </c>
      <c r="O142" s="23"/>
      <c r="P142" s="25">
        <v>15400000</v>
      </c>
      <c r="Q142" s="25">
        <f t="shared" si="17"/>
        <v>2132.9535021040447</v>
      </c>
      <c r="R142" s="27">
        <f t="shared" si="18"/>
        <v>3.0195473308166769</v>
      </c>
      <c r="S142" s="28">
        <f t="shared" si="19"/>
        <v>0.88836460064695477</v>
      </c>
      <c r="T142" s="23"/>
      <c r="U142" s="43">
        <f t="shared" si="20"/>
        <v>3.8034357391863289</v>
      </c>
      <c r="V142" s="23"/>
      <c r="W142" s="57">
        <f>G142-'[7](A) Current Law'!G142</f>
        <v>1.9999999999999962E-2</v>
      </c>
      <c r="X142" s="58">
        <f>I142-'[7](A) Current Law'!I142</f>
        <v>1455702</v>
      </c>
      <c r="Y142" s="59">
        <f>N142-'[7](A) Current Law'!N142</f>
        <v>0.23253122238165025</v>
      </c>
      <c r="Z142" s="58">
        <f>P142-'[7](A) Current Law'!P142</f>
        <v>0</v>
      </c>
      <c r="AA142" s="58">
        <f>M142-'[7](A) Current Law'!M142</f>
        <v>269769</v>
      </c>
      <c r="AB142" s="43">
        <f>R142-'[7](A) Current Law'!R142</f>
        <v>0</v>
      </c>
    </row>
    <row r="143" spans="1:28">
      <c r="A143" s="29" t="s">
        <v>292</v>
      </c>
      <c r="B143" s="30" t="s">
        <v>293</v>
      </c>
      <c r="C143" s="31">
        <v>571495591</v>
      </c>
      <c r="D143" s="22">
        <v>1963.1100000000001</v>
      </c>
      <c r="E143" s="23"/>
      <c r="F143" s="23"/>
      <c r="G143" s="56">
        <v>0.3</v>
      </c>
      <c r="H143" s="23"/>
      <c r="I143" s="24">
        <v>5066329</v>
      </c>
      <c r="J143" s="25">
        <f t="shared" si="14"/>
        <v>2580.7667425666414</v>
      </c>
      <c r="K143" s="27">
        <f t="shared" si="15"/>
        <v>8.8650360208990655</v>
      </c>
      <c r="L143" s="23"/>
      <c r="M143" s="25">
        <v>1757730</v>
      </c>
      <c r="N143" s="26">
        <f t="shared" si="16"/>
        <v>5.7893692481697556</v>
      </c>
      <c r="O143" s="23"/>
      <c r="P143" s="25">
        <v>940979</v>
      </c>
      <c r="Q143" s="25">
        <f t="shared" si="17"/>
        <v>1374.7110452292534</v>
      </c>
      <c r="R143" s="27">
        <f t="shared" si="18"/>
        <v>1.6465201391203732</v>
      </c>
      <c r="S143" s="28">
        <f t="shared" si="19"/>
        <v>0.53267543422466246</v>
      </c>
      <c r="T143" s="23"/>
      <c r="U143" s="43">
        <f t="shared" si="20"/>
        <v>4.7221869118496844</v>
      </c>
      <c r="V143" s="23"/>
      <c r="W143" s="57">
        <f>G143-'[7](A) Current Law'!G143</f>
        <v>1.9999999999999962E-2</v>
      </c>
      <c r="X143" s="58">
        <f>I143-'[7](A) Current Law'!I143</f>
        <v>337755</v>
      </c>
      <c r="Y143" s="59">
        <f>N143-'[7](A) Current Law'!N143</f>
        <v>0.38534680488899919</v>
      </c>
      <c r="Z143" s="58">
        <f>P143-'[7](A) Current Law'!P143</f>
        <v>0</v>
      </c>
      <c r="AA143" s="58">
        <f>M143-'[7](A) Current Law'!M143</f>
        <v>117531</v>
      </c>
      <c r="AB143" s="43">
        <f>R143-'[7](A) Current Law'!R143</f>
        <v>0</v>
      </c>
    </row>
    <row r="144" spans="1:28">
      <c r="A144" s="29" t="s">
        <v>294</v>
      </c>
      <c r="B144" s="30" t="s">
        <v>295</v>
      </c>
      <c r="C144" s="31">
        <v>10244684686</v>
      </c>
      <c r="D144" s="22">
        <v>3957.46</v>
      </c>
      <c r="E144" s="23"/>
      <c r="F144" s="23"/>
      <c r="G144" s="56">
        <v>0.37670000000000003</v>
      </c>
      <c r="H144" s="23"/>
      <c r="I144" s="24">
        <v>11725650</v>
      </c>
      <c r="J144" s="25">
        <f t="shared" si="14"/>
        <v>2962.923188105502</v>
      </c>
      <c r="K144" s="27">
        <f t="shared" si="15"/>
        <v>1.1445593846361941</v>
      </c>
      <c r="L144" s="23"/>
      <c r="M144" s="25">
        <v>0</v>
      </c>
      <c r="N144" s="26">
        <f t="shared" si="16"/>
        <v>1.1445593846361941</v>
      </c>
      <c r="O144" s="23"/>
      <c r="P144" s="25">
        <v>11725650</v>
      </c>
      <c r="Q144" s="25">
        <f t="shared" si="17"/>
        <v>2962.923188105502</v>
      </c>
      <c r="R144" s="27">
        <f t="shared" si="18"/>
        <v>1.1445593846361941</v>
      </c>
      <c r="S144" s="28">
        <f t="shared" si="19"/>
        <v>1</v>
      </c>
      <c r="T144" s="23"/>
      <c r="U144" s="43">
        <f t="shared" si="20"/>
        <v>1.1445593846361941</v>
      </c>
      <c r="V144" s="23"/>
      <c r="W144" s="57">
        <f>G144-'[7](A) Current Law'!G144</f>
        <v>0</v>
      </c>
      <c r="X144" s="58">
        <f>I144-'[7](A) Current Law'!I144</f>
        <v>0</v>
      </c>
      <c r="Y144" s="59">
        <f>N144-'[7](A) Current Law'!N144</f>
        <v>0</v>
      </c>
      <c r="Z144" s="58">
        <f>P144-'[7](A) Current Law'!P144</f>
        <v>0</v>
      </c>
      <c r="AA144" s="58">
        <f>M144-'[7](A) Current Law'!M144</f>
        <v>0</v>
      </c>
      <c r="AB144" s="43">
        <f>R144-'[7](A) Current Law'!R144</f>
        <v>0</v>
      </c>
    </row>
    <row r="145" spans="1:28">
      <c r="A145" s="29" t="s">
        <v>296</v>
      </c>
      <c r="B145" s="30" t="s">
        <v>297</v>
      </c>
      <c r="C145" s="31">
        <v>1228332944</v>
      </c>
      <c r="D145" s="22">
        <v>2071.1999999999998</v>
      </c>
      <c r="E145" s="23"/>
      <c r="F145" s="23"/>
      <c r="G145" s="56">
        <v>0.3</v>
      </c>
      <c r="H145" s="23"/>
      <c r="I145" s="24">
        <v>4962624</v>
      </c>
      <c r="J145" s="25">
        <f t="shared" si="14"/>
        <v>2396.0139049826189</v>
      </c>
      <c r="K145" s="27">
        <f t="shared" si="15"/>
        <v>4.0401293674005698</v>
      </c>
      <c r="L145" s="23"/>
      <c r="M145" s="25">
        <v>814411</v>
      </c>
      <c r="N145" s="26">
        <f t="shared" si="16"/>
        <v>3.3771079903560741</v>
      </c>
      <c r="O145" s="23"/>
      <c r="P145" s="25">
        <v>2740000</v>
      </c>
      <c r="Q145" s="25">
        <f t="shared" si="17"/>
        <v>1716.1119157976054</v>
      </c>
      <c r="R145" s="27">
        <f t="shared" si="18"/>
        <v>2.2306655645637394</v>
      </c>
      <c r="S145" s="28">
        <f t="shared" si="19"/>
        <v>0.71623620890883533</v>
      </c>
      <c r="T145" s="23"/>
      <c r="U145" s="43">
        <f t="shared" si="20"/>
        <v>2.8936869416082351</v>
      </c>
      <c r="V145" s="23"/>
      <c r="W145" s="57">
        <f>G145-'[7](A) Current Law'!G145</f>
        <v>1.9999999999999962E-2</v>
      </c>
      <c r="X145" s="58">
        <f>I145-'[7](A) Current Law'!I145</f>
        <v>330842</v>
      </c>
      <c r="Y145" s="59">
        <f>N145-'[7](A) Current Law'!N145</f>
        <v>0.22444973192870732</v>
      </c>
      <c r="Z145" s="58">
        <f>P145-'[7](A) Current Law'!P145</f>
        <v>0</v>
      </c>
      <c r="AA145" s="58">
        <f>M145-'[7](A) Current Law'!M145</f>
        <v>55143</v>
      </c>
      <c r="AB145" s="43">
        <f>R145-'[7](A) Current Law'!R145</f>
        <v>0</v>
      </c>
    </row>
    <row r="146" spans="1:28">
      <c r="A146" s="29" t="s">
        <v>298</v>
      </c>
      <c r="B146" s="30" t="s">
        <v>299</v>
      </c>
      <c r="C146" s="31">
        <v>1337620937</v>
      </c>
      <c r="D146" s="22">
        <v>509.51</v>
      </c>
      <c r="E146" s="23"/>
      <c r="F146" s="23"/>
      <c r="G146" s="56">
        <v>0.3</v>
      </c>
      <c r="H146" s="23"/>
      <c r="I146" s="24">
        <v>1642189</v>
      </c>
      <c r="J146" s="25">
        <f t="shared" si="14"/>
        <v>3223.0751113815236</v>
      </c>
      <c r="K146" s="27">
        <f t="shared" si="15"/>
        <v>1.2276938515055555</v>
      </c>
      <c r="L146" s="23"/>
      <c r="M146" s="25">
        <v>0</v>
      </c>
      <c r="N146" s="26">
        <f t="shared" si="16"/>
        <v>1.2276938515055555</v>
      </c>
      <c r="O146" s="23"/>
      <c r="P146" s="25">
        <v>1600000</v>
      </c>
      <c r="Q146" s="25">
        <f t="shared" si="17"/>
        <v>3140.2720260642577</v>
      </c>
      <c r="R146" s="27">
        <f t="shared" si="18"/>
        <v>1.1961535258176061</v>
      </c>
      <c r="S146" s="28">
        <f t="shared" si="19"/>
        <v>0.97430929083071438</v>
      </c>
      <c r="T146" s="23"/>
      <c r="U146" s="43">
        <f t="shared" si="20"/>
        <v>1.1961535258176061</v>
      </c>
      <c r="V146" s="23"/>
      <c r="W146" s="57">
        <f>G146-'[7](A) Current Law'!G146</f>
        <v>1.9999999999999962E-2</v>
      </c>
      <c r="X146" s="58">
        <f>I146-'[7](A) Current Law'!I146</f>
        <v>109479</v>
      </c>
      <c r="Y146" s="59">
        <f>N146-'[7](A) Current Law'!N146</f>
        <v>8.1846057408116124E-2</v>
      </c>
      <c r="Z146" s="58">
        <f>P146-'[7](A) Current Law'!P146</f>
        <v>67290</v>
      </c>
      <c r="AA146" s="58">
        <f>M146-'[7](A) Current Law'!M146</f>
        <v>0</v>
      </c>
      <c r="AB146" s="43">
        <f>R146-'[7](A) Current Law'!R146</f>
        <v>5.0305731720166724E-2</v>
      </c>
    </row>
    <row r="147" spans="1:28">
      <c r="A147" s="29" t="s">
        <v>300</v>
      </c>
      <c r="B147" s="30" t="s">
        <v>301</v>
      </c>
      <c r="C147" s="31">
        <v>54610069</v>
      </c>
      <c r="D147" s="22">
        <v>71.39</v>
      </c>
      <c r="E147" s="23"/>
      <c r="F147" s="23"/>
      <c r="G147" s="56">
        <v>0.3</v>
      </c>
      <c r="H147" s="23"/>
      <c r="I147" s="24">
        <v>285699</v>
      </c>
      <c r="J147" s="25">
        <f t="shared" si="14"/>
        <v>4001.9470514077602</v>
      </c>
      <c r="K147" s="27">
        <f t="shared" si="15"/>
        <v>5.2316176344695702</v>
      </c>
      <c r="L147" s="23"/>
      <c r="M147" s="25">
        <v>68749</v>
      </c>
      <c r="N147" s="26">
        <f t="shared" si="16"/>
        <v>3.9727106003107231</v>
      </c>
      <c r="O147" s="23"/>
      <c r="P147" s="25">
        <v>0</v>
      </c>
      <c r="Q147" s="25">
        <f t="shared" si="17"/>
        <v>963.00602325255636</v>
      </c>
      <c r="R147" s="27">
        <f t="shared" si="18"/>
        <v>0</v>
      </c>
      <c r="S147" s="28">
        <f t="shared" si="19"/>
        <v>0.24063437393900575</v>
      </c>
      <c r="T147" s="23"/>
      <c r="U147" s="43">
        <f t="shared" si="20"/>
        <v>1.2589070341588471</v>
      </c>
      <c r="V147" s="23"/>
      <c r="W147" s="57">
        <f>G147-'[7](A) Current Law'!G147</f>
        <v>1.9999999999999962E-2</v>
      </c>
      <c r="X147" s="58">
        <f>I147-'[7](A) Current Law'!I147</f>
        <v>19048</v>
      </c>
      <c r="Y147" s="59">
        <f>N147-'[7](A) Current Law'!N147</f>
        <v>0.26409049217645242</v>
      </c>
      <c r="Z147" s="58">
        <f>P147-'[7](A) Current Law'!P147</f>
        <v>0</v>
      </c>
      <c r="AA147" s="58">
        <f>M147-'[7](A) Current Law'!M147</f>
        <v>4626</v>
      </c>
      <c r="AB147" s="43">
        <f>R147-'[7](A) Current Law'!R147</f>
        <v>0</v>
      </c>
    </row>
    <row r="148" spans="1:28">
      <c r="A148" s="29" t="s">
        <v>302</v>
      </c>
      <c r="B148" s="30" t="s">
        <v>303</v>
      </c>
      <c r="C148" s="31">
        <v>5359103969</v>
      </c>
      <c r="D148" s="22">
        <v>7679.9</v>
      </c>
      <c r="E148" s="23"/>
      <c r="F148" s="23"/>
      <c r="G148" s="56">
        <v>0.3</v>
      </c>
      <c r="H148" s="23"/>
      <c r="I148" s="24">
        <v>17825030</v>
      </c>
      <c r="J148" s="25">
        <f t="shared" si="14"/>
        <v>2320.9976692404848</v>
      </c>
      <c r="K148" s="27">
        <f t="shared" si="15"/>
        <v>3.3261213260854356</v>
      </c>
      <c r="L148" s="23"/>
      <c r="M148" s="25">
        <v>1639946</v>
      </c>
      <c r="N148" s="26">
        <f t="shared" si="16"/>
        <v>3.020110095572583</v>
      </c>
      <c r="O148" s="23"/>
      <c r="P148" s="25">
        <v>13700000</v>
      </c>
      <c r="Q148" s="25">
        <f t="shared" si="17"/>
        <v>1997.4148100886732</v>
      </c>
      <c r="R148" s="27">
        <f t="shared" si="18"/>
        <v>2.5563975021287741</v>
      </c>
      <c r="S148" s="28">
        <f t="shared" si="19"/>
        <v>0.86058458246634084</v>
      </c>
      <c r="T148" s="23"/>
      <c r="U148" s="43">
        <f t="shared" si="20"/>
        <v>2.8624087326416263</v>
      </c>
      <c r="V148" s="23"/>
      <c r="W148" s="57">
        <f>G148-'[7](A) Current Law'!G148</f>
        <v>1.9999999999999962E-2</v>
      </c>
      <c r="X148" s="58">
        <f>I148-'[7](A) Current Law'!I148</f>
        <v>1188336</v>
      </c>
      <c r="Y148" s="59">
        <f>N148-'[7](A) Current Law'!N148</f>
        <v>0.20076509174364165</v>
      </c>
      <c r="Z148" s="58">
        <f>P148-'[7](A) Current Law'!P148</f>
        <v>0</v>
      </c>
      <c r="AA148" s="58">
        <f>M148-'[7](A) Current Law'!M148</f>
        <v>112415</v>
      </c>
      <c r="AB148" s="43">
        <f>R148-'[7](A) Current Law'!R148</f>
        <v>0</v>
      </c>
    </row>
    <row r="149" spans="1:28">
      <c r="A149" s="29" t="s">
        <v>304</v>
      </c>
      <c r="B149" s="30" t="s">
        <v>305</v>
      </c>
      <c r="C149" s="31">
        <v>703636030</v>
      </c>
      <c r="D149" s="22">
        <v>1208.19</v>
      </c>
      <c r="E149" s="23"/>
      <c r="F149" s="23"/>
      <c r="G149" s="56">
        <v>0.3</v>
      </c>
      <c r="H149" s="23"/>
      <c r="I149" s="24">
        <v>3093419</v>
      </c>
      <c r="J149" s="25">
        <f t="shared" si="14"/>
        <v>2560.3746099537325</v>
      </c>
      <c r="K149" s="27">
        <f t="shared" si="15"/>
        <v>4.3963339967113395</v>
      </c>
      <c r="L149" s="23"/>
      <c r="M149" s="25">
        <v>591803</v>
      </c>
      <c r="N149" s="26">
        <f t="shared" si="16"/>
        <v>3.5552699028217756</v>
      </c>
      <c r="O149" s="23"/>
      <c r="P149" s="25">
        <v>2018000</v>
      </c>
      <c r="Q149" s="25">
        <f t="shared" si="17"/>
        <v>2160.0931972620201</v>
      </c>
      <c r="R149" s="27">
        <f t="shared" si="18"/>
        <v>2.8679600162032637</v>
      </c>
      <c r="S149" s="28">
        <f t="shared" si="19"/>
        <v>0.84366295028251914</v>
      </c>
      <c r="T149" s="23"/>
      <c r="U149" s="43">
        <f t="shared" si="20"/>
        <v>3.7090241100928272</v>
      </c>
      <c r="V149" s="23"/>
      <c r="W149" s="57">
        <f>G149-'[7](A) Current Law'!G149</f>
        <v>1.9999999999999962E-2</v>
      </c>
      <c r="X149" s="58">
        <f>I149-'[7](A) Current Law'!I149</f>
        <v>206229</v>
      </c>
      <c r="Y149" s="59">
        <f>N149-'[7](A) Current Law'!N149</f>
        <v>0.23688099087251091</v>
      </c>
      <c r="Z149" s="58">
        <f>P149-'[7](A) Current Law'!P149</f>
        <v>0</v>
      </c>
      <c r="AA149" s="58">
        <f>M149-'[7](A) Current Law'!M149</f>
        <v>39551</v>
      </c>
      <c r="AB149" s="43">
        <f>R149-'[7](A) Current Law'!R149</f>
        <v>0</v>
      </c>
    </row>
    <row r="150" spans="1:28">
      <c r="A150" s="29" t="s">
        <v>306</v>
      </c>
      <c r="B150" s="30" t="s">
        <v>307</v>
      </c>
      <c r="C150" s="31">
        <v>332922891</v>
      </c>
      <c r="D150" s="22">
        <v>316.79999999999995</v>
      </c>
      <c r="E150" s="23"/>
      <c r="F150" s="23"/>
      <c r="G150" s="56">
        <v>0.3</v>
      </c>
      <c r="H150" s="23"/>
      <c r="I150" s="24">
        <v>1116889</v>
      </c>
      <c r="J150" s="25">
        <f t="shared" si="14"/>
        <v>3525.5334595959603</v>
      </c>
      <c r="K150" s="27">
        <f t="shared" si="15"/>
        <v>3.3547978531761578</v>
      </c>
      <c r="L150" s="23"/>
      <c r="M150" s="25">
        <v>106561</v>
      </c>
      <c r="N150" s="26">
        <f t="shared" si="16"/>
        <v>3.0347207335767128</v>
      </c>
      <c r="O150" s="23"/>
      <c r="P150" s="25">
        <v>665000</v>
      </c>
      <c r="Q150" s="25">
        <f t="shared" si="17"/>
        <v>2435.482954545455</v>
      </c>
      <c r="R150" s="27">
        <f t="shared" si="18"/>
        <v>1.9974595258455807</v>
      </c>
      <c r="S150" s="28">
        <f t="shared" si="19"/>
        <v>0.69081260537081124</v>
      </c>
      <c r="T150" s="23"/>
      <c r="U150" s="43">
        <f t="shared" si="20"/>
        <v>2.3175366454450259</v>
      </c>
      <c r="V150" s="23"/>
      <c r="W150" s="57">
        <f>G150-'[7](A) Current Law'!G150</f>
        <v>1.9999999999999962E-2</v>
      </c>
      <c r="X150" s="58">
        <f>I150-'[7](A) Current Law'!I150</f>
        <v>74460</v>
      </c>
      <c r="Y150" s="59">
        <f>N150-'[7](A) Current Law'!N150</f>
        <v>0.20249734044271506</v>
      </c>
      <c r="Z150" s="58">
        <f>P150-'[7](A) Current Law'!P150</f>
        <v>0</v>
      </c>
      <c r="AA150" s="58">
        <f>M150-'[7](A) Current Law'!M150</f>
        <v>7044</v>
      </c>
      <c r="AB150" s="43">
        <f>R150-'[7](A) Current Law'!R150</f>
        <v>0</v>
      </c>
    </row>
    <row r="151" spans="1:28">
      <c r="A151" s="29" t="s">
        <v>308</v>
      </c>
      <c r="B151" s="30" t="s">
        <v>309</v>
      </c>
      <c r="C151" s="31">
        <v>5000620217</v>
      </c>
      <c r="D151" s="22">
        <v>7268.13</v>
      </c>
      <c r="E151" s="23"/>
      <c r="F151" s="23"/>
      <c r="G151" s="56">
        <v>0.3</v>
      </c>
      <c r="H151" s="23"/>
      <c r="I151" s="24">
        <v>19922532</v>
      </c>
      <c r="J151" s="25">
        <f t="shared" si="14"/>
        <v>2741.0808557359319</v>
      </c>
      <c r="K151" s="27">
        <f t="shared" si="15"/>
        <v>3.9840122095798822</v>
      </c>
      <c r="L151" s="23"/>
      <c r="M151" s="25">
        <v>3175404</v>
      </c>
      <c r="N151" s="26">
        <f t="shared" si="16"/>
        <v>3.3490101773909617</v>
      </c>
      <c r="O151" s="23"/>
      <c r="P151" s="25">
        <v>10309658</v>
      </c>
      <c r="Q151" s="25">
        <f t="shared" si="17"/>
        <v>1855.368850034328</v>
      </c>
      <c r="R151" s="27">
        <f t="shared" si="18"/>
        <v>2.0616758627162906</v>
      </c>
      <c r="S151" s="28">
        <f t="shared" si="19"/>
        <v>0.67687490726580335</v>
      </c>
      <c r="T151" s="23"/>
      <c r="U151" s="43">
        <f t="shared" si="20"/>
        <v>2.6966778949052115</v>
      </c>
      <c r="V151" s="23"/>
      <c r="W151" s="57">
        <f>G151-'[7](A) Current Law'!G151</f>
        <v>1.9999999999999962E-2</v>
      </c>
      <c r="X151" s="58">
        <f>I151-'[7](A) Current Law'!I151</f>
        <v>1328169</v>
      </c>
      <c r="Y151" s="59">
        <f>N151-'[7](A) Current Law'!N151</f>
        <v>0.2226643799532515</v>
      </c>
      <c r="Z151" s="58">
        <f>P151-'[7](A) Current Law'!P151</f>
        <v>0</v>
      </c>
      <c r="AA151" s="58">
        <f>M151-'[7](A) Current Law'!M151</f>
        <v>214709</v>
      </c>
      <c r="AB151" s="43">
        <f>R151-'[7](A) Current Law'!R151</f>
        <v>0</v>
      </c>
    </row>
    <row r="152" spans="1:28">
      <c r="A152" s="29" t="s">
        <v>310</v>
      </c>
      <c r="B152" s="30" t="s">
        <v>311</v>
      </c>
      <c r="C152" s="31">
        <v>480953270</v>
      </c>
      <c r="D152" s="22">
        <v>579.32000000000005</v>
      </c>
      <c r="E152" s="23"/>
      <c r="F152" s="23"/>
      <c r="G152" s="56">
        <v>0.3</v>
      </c>
      <c r="H152" s="23"/>
      <c r="I152" s="24">
        <v>1718088</v>
      </c>
      <c r="J152" s="25">
        <f t="shared" si="14"/>
        <v>2965.6977145618998</v>
      </c>
      <c r="K152" s="27">
        <f t="shared" si="15"/>
        <v>3.5722555748503382</v>
      </c>
      <c r="L152" s="23"/>
      <c r="M152" s="25">
        <v>206344</v>
      </c>
      <c r="N152" s="26">
        <f t="shared" si="16"/>
        <v>3.1432242887131214</v>
      </c>
      <c r="O152" s="23"/>
      <c r="P152" s="25">
        <v>550000</v>
      </c>
      <c r="Q152" s="25">
        <f t="shared" si="17"/>
        <v>1305.5720499896429</v>
      </c>
      <c r="R152" s="27">
        <f t="shared" si="18"/>
        <v>1.1435622425438547</v>
      </c>
      <c r="S152" s="28">
        <f t="shared" si="19"/>
        <v>0.44022424928175974</v>
      </c>
      <c r="T152" s="23"/>
      <c r="U152" s="43">
        <f t="shared" si="20"/>
        <v>1.5725935286810713</v>
      </c>
      <c r="V152" s="23"/>
      <c r="W152" s="57">
        <f>G152-'[7](A) Current Law'!G152</f>
        <v>1.9999999999999962E-2</v>
      </c>
      <c r="X152" s="58">
        <f>I152-'[7](A) Current Law'!I152</f>
        <v>114539</v>
      </c>
      <c r="Y152" s="59">
        <f>N152-'[7](A) Current Law'!N152</f>
        <v>0.20913258371234233</v>
      </c>
      <c r="Z152" s="58">
        <f>P152-'[7](A) Current Law'!P152</f>
        <v>0</v>
      </c>
      <c r="AA152" s="58">
        <f>M152-'[7](A) Current Law'!M152</f>
        <v>13956</v>
      </c>
      <c r="AB152" s="43">
        <f>R152-'[7](A) Current Law'!R152</f>
        <v>0</v>
      </c>
    </row>
    <row r="153" spans="1:28">
      <c r="A153" s="29" t="s">
        <v>312</v>
      </c>
      <c r="B153" s="30" t="s">
        <v>313</v>
      </c>
      <c r="C153" s="31">
        <v>162242568</v>
      </c>
      <c r="D153" s="22">
        <v>944.76</v>
      </c>
      <c r="E153" s="23"/>
      <c r="F153" s="23"/>
      <c r="G153" s="56">
        <v>0.3</v>
      </c>
      <c r="H153" s="23"/>
      <c r="I153" s="24">
        <v>3197872</v>
      </c>
      <c r="J153" s="25">
        <f t="shared" si="14"/>
        <v>3384.8511791354417</v>
      </c>
      <c r="K153" s="27">
        <f t="shared" si="15"/>
        <v>19.710437522167425</v>
      </c>
      <c r="L153" s="23"/>
      <c r="M153" s="25">
        <v>1378768</v>
      </c>
      <c r="N153" s="26">
        <f t="shared" si="16"/>
        <v>11.212248563521259</v>
      </c>
      <c r="O153" s="23"/>
      <c r="P153" s="25">
        <v>114000</v>
      </c>
      <c r="Q153" s="25">
        <f t="shared" si="17"/>
        <v>1580.0499597781447</v>
      </c>
      <c r="R153" s="27">
        <f t="shared" si="18"/>
        <v>0.70265160004124194</v>
      </c>
      <c r="S153" s="28">
        <f t="shared" si="19"/>
        <v>0.46680042228081675</v>
      </c>
      <c r="T153" s="23"/>
      <c r="U153" s="43">
        <f t="shared" si="20"/>
        <v>9.2008405586874087</v>
      </c>
      <c r="V153" s="23"/>
      <c r="W153" s="57">
        <f>G153-'[7](A) Current Law'!G153</f>
        <v>1.9999999999999962E-2</v>
      </c>
      <c r="X153" s="58">
        <f>I153-'[7](A) Current Law'!I153</f>
        <v>213191</v>
      </c>
      <c r="Y153" s="59">
        <f>N153-'[7](A) Current Law'!N153</f>
        <v>0.74701726861226803</v>
      </c>
      <c r="Z153" s="58">
        <f>P153-'[7](A) Current Law'!P153</f>
        <v>0</v>
      </c>
      <c r="AA153" s="58">
        <f>M153-'[7](A) Current Law'!M153</f>
        <v>91993</v>
      </c>
      <c r="AB153" s="43">
        <f>R153-'[7](A) Current Law'!R153</f>
        <v>0</v>
      </c>
    </row>
    <row r="154" spans="1:28">
      <c r="A154" s="29" t="s">
        <v>314</v>
      </c>
      <c r="B154" s="30" t="s">
        <v>315</v>
      </c>
      <c r="C154" s="31">
        <v>1859263786</v>
      </c>
      <c r="D154" s="22">
        <v>2040.52</v>
      </c>
      <c r="E154" s="23"/>
      <c r="F154" s="23"/>
      <c r="G154" s="56">
        <v>0.3</v>
      </c>
      <c r="H154" s="23"/>
      <c r="I154" s="24">
        <v>5804802</v>
      </c>
      <c r="J154" s="25">
        <f t="shared" si="14"/>
        <v>2844.7660400290124</v>
      </c>
      <c r="K154" s="27">
        <f t="shared" si="15"/>
        <v>3.122097059981138</v>
      </c>
      <c r="L154" s="23"/>
      <c r="M154" s="25">
        <v>379302</v>
      </c>
      <c r="N154" s="26">
        <f t="shared" si="16"/>
        <v>2.9180905048833132</v>
      </c>
      <c r="O154" s="23"/>
      <c r="P154" s="25">
        <v>4164000</v>
      </c>
      <c r="Q154" s="25">
        <f t="shared" si="17"/>
        <v>2226.5412737929546</v>
      </c>
      <c r="R154" s="27">
        <f t="shared" si="18"/>
        <v>2.2395961408780969</v>
      </c>
      <c r="S154" s="28">
        <f t="shared" si="19"/>
        <v>0.78267992603365277</v>
      </c>
      <c r="T154" s="23"/>
      <c r="U154" s="43">
        <f t="shared" si="20"/>
        <v>2.4436026959759225</v>
      </c>
      <c r="V154" s="23"/>
      <c r="W154" s="57">
        <f>G154-'[7](A) Current Law'!G154</f>
        <v>1.9999999999999962E-2</v>
      </c>
      <c r="X154" s="58">
        <f>I154-'[7](A) Current Law'!I154</f>
        <v>386987</v>
      </c>
      <c r="Y154" s="59">
        <f>N154-'[7](A) Current Law'!N154</f>
        <v>0.19413060304720009</v>
      </c>
      <c r="Z154" s="58">
        <f>P154-'[7](A) Current Law'!P154</f>
        <v>0</v>
      </c>
      <c r="AA154" s="58">
        <f>M154-'[7](A) Current Law'!M154</f>
        <v>26047</v>
      </c>
      <c r="AB154" s="43">
        <f>R154-'[7](A) Current Law'!R154</f>
        <v>0</v>
      </c>
    </row>
    <row r="155" spans="1:28">
      <c r="A155" s="29" t="s">
        <v>316</v>
      </c>
      <c r="B155" s="30" t="s">
        <v>317</v>
      </c>
      <c r="C155" s="31">
        <v>50039043.5</v>
      </c>
      <c r="D155" s="22">
        <v>66.17</v>
      </c>
      <c r="E155" s="23"/>
      <c r="F155" s="23"/>
      <c r="G155" s="56">
        <v>0.37459999999999999</v>
      </c>
      <c r="H155" s="23"/>
      <c r="I155" s="24">
        <v>226266</v>
      </c>
      <c r="J155" s="25">
        <f t="shared" si="14"/>
        <v>3419.4650143569593</v>
      </c>
      <c r="K155" s="27">
        <f t="shared" si="15"/>
        <v>4.5217890705684649</v>
      </c>
      <c r="L155" s="23"/>
      <c r="M155" s="25">
        <v>22713</v>
      </c>
      <c r="N155" s="26">
        <f t="shared" si="16"/>
        <v>4.0678835118021395</v>
      </c>
      <c r="O155" s="23"/>
      <c r="P155" s="25">
        <v>0</v>
      </c>
      <c r="Q155" s="25">
        <f t="shared" si="17"/>
        <v>343.25222910684602</v>
      </c>
      <c r="R155" s="27">
        <f t="shared" si="18"/>
        <v>0</v>
      </c>
      <c r="S155" s="28">
        <f t="shared" si="19"/>
        <v>0.10038185144917929</v>
      </c>
      <c r="T155" s="23"/>
      <c r="U155" s="43">
        <f t="shared" si="20"/>
        <v>0.4539055587663261</v>
      </c>
      <c r="V155" s="23"/>
      <c r="W155" s="57">
        <f>G155-'[7](A) Current Law'!G155</f>
        <v>0</v>
      </c>
      <c r="X155" s="58">
        <f>I155-'[7](A) Current Law'!I155</f>
        <v>0</v>
      </c>
      <c r="Y155" s="59">
        <f>N155-'[7](A) Current Law'!N155</f>
        <v>-3.0915858733390422E-2</v>
      </c>
      <c r="Z155" s="58">
        <f>P155-'[7](A) Current Law'!P155</f>
        <v>0</v>
      </c>
      <c r="AA155" s="58">
        <f>M155-'[7](A) Current Law'!M155</f>
        <v>1547</v>
      </c>
      <c r="AB155" s="43">
        <f>R155-'[7](A) Current Law'!R155</f>
        <v>0</v>
      </c>
    </row>
    <row r="156" spans="1:28">
      <c r="A156" s="29" t="s">
        <v>318</v>
      </c>
      <c r="B156" s="30" t="s">
        <v>319</v>
      </c>
      <c r="C156" s="31">
        <v>3766367403</v>
      </c>
      <c r="D156" s="22">
        <v>5703</v>
      </c>
      <c r="E156" s="23"/>
      <c r="F156" s="23"/>
      <c r="G156" s="56">
        <v>0.3</v>
      </c>
      <c r="H156" s="23"/>
      <c r="I156" s="24">
        <v>16953491</v>
      </c>
      <c r="J156" s="25">
        <f t="shared" si="14"/>
        <v>2972.7320708399088</v>
      </c>
      <c r="K156" s="27">
        <f t="shared" si="15"/>
        <v>4.501284443598399</v>
      </c>
      <c r="L156" s="23"/>
      <c r="M156" s="25">
        <v>3366597</v>
      </c>
      <c r="N156" s="26">
        <f t="shared" si="16"/>
        <v>3.607426611959768</v>
      </c>
      <c r="O156" s="23"/>
      <c r="P156" s="25">
        <v>11110584</v>
      </c>
      <c r="Q156" s="25">
        <f t="shared" si="17"/>
        <v>2538.5202524986848</v>
      </c>
      <c r="R156" s="27">
        <f t="shared" si="18"/>
        <v>2.949946941222505</v>
      </c>
      <c r="S156" s="28">
        <f t="shared" si="19"/>
        <v>0.85393509808687784</v>
      </c>
      <c r="T156" s="23"/>
      <c r="U156" s="43">
        <f t="shared" si="20"/>
        <v>3.8438047728611355</v>
      </c>
      <c r="V156" s="23"/>
      <c r="W156" s="57">
        <f>G156-'[7](A) Current Law'!G156</f>
        <v>1.9999999999999962E-2</v>
      </c>
      <c r="X156" s="58">
        <f>I156-'[7](A) Current Law'!I156</f>
        <v>1130233</v>
      </c>
      <c r="Y156" s="59">
        <f>N156-'[7](A) Current Law'!N156</f>
        <v>0.24006871960494225</v>
      </c>
      <c r="Z156" s="58">
        <f>P156-'[7](A) Current Law'!P156</f>
        <v>0</v>
      </c>
      <c r="AA156" s="58">
        <f>M156-'[7](A) Current Law'!M156</f>
        <v>226046</v>
      </c>
      <c r="AB156" s="43">
        <f>R156-'[7](A) Current Law'!R156</f>
        <v>0</v>
      </c>
    </row>
    <row r="157" spans="1:28">
      <c r="A157" s="29" t="s">
        <v>320</v>
      </c>
      <c r="B157" s="30" t="s">
        <v>321</v>
      </c>
      <c r="C157" s="31">
        <v>14906928148</v>
      </c>
      <c r="D157" s="22">
        <v>13662.96</v>
      </c>
      <c r="E157" s="23"/>
      <c r="F157" s="23"/>
      <c r="G157" s="56">
        <v>0.3</v>
      </c>
      <c r="H157" s="23"/>
      <c r="I157" s="24">
        <v>35731766</v>
      </c>
      <c r="J157" s="25">
        <f t="shared" si="14"/>
        <v>2615.2287644844164</v>
      </c>
      <c r="K157" s="27">
        <f t="shared" si="15"/>
        <v>2.3969905566891718</v>
      </c>
      <c r="L157" s="23"/>
      <c r="M157" s="25">
        <v>0</v>
      </c>
      <c r="N157" s="26">
        <f t="shared" si="16"/>
        <v>2.3969905566891718</v>
      </c>
      <c r="O157" s="23"/>
      <c r="P157" s="25">
        <v>32000000</v>
      </c>
      <c r="Q157" s="25">
        <f t="shared" si="17"/>
        <v>2342.0986374841177</v>
      </c>
      <c r="R157" s="27">
        <f t="shared" si="18"/>
        <v>2.1466528638425957</v>
      </c>
      <c r="S157" s="28">
        <f t="shared" si="19"/>
        <v>0.89556166913216662</v>
      </c>
      <c r="T157" s="23"/>
      <c r="U157" s="43">
        <f t="shared" si="20"/>
        <v>2.1466528638425957</v>
      </c>
      <c r="V157" s="23"/>
      <c r="W157" s="57">
        <f>G157-'[7](A) Current Law'!G157</f>
        <v>1.9999999999999962E-2</v>
      </c>
      <c r="X157" s="58">
        <f>I157-'[7](A) Current Law'!I157</f>
        <v>2382118</v>
      </c>
      <c r="Y157" s="59">
        <f>N157-'[7](A) Current Law'!N157</f>
        <v>0.15979938833471907</v>
      </c>
      <c r="Z157" s="58">
        <f>P157-'[7](A) Current Law'!P157</f>
        <v>0</v>
      </c>
      <c r="AA157" s="58">
        <f>M157-'[7](A) Current Law'!M157</f>
        <v>0</v>
      </c>
      <c r="AB157" s="43">
        <f>R157-'[7](A) Current Law'!R157</f>
        <v>0</v>
      </c>
    </row>
    <row r="158" spans="1:28">
      <c r="A158" s="29" t="s">
        <v>322</v>
      </c>
      <c r="B158" s="30" t="s">
        <v>323</v>
      </c>
      <c r="C158" s="31">
        <v>830044577</v>
      </c>
      <c r="D158" s="22">
        <v>1416.94</v>
      </c>
      <c r="E158" s="23"/>
      <c r="F158" s="23"/>
      <c r="G158" s="56">
        <v>0.3</v>
      </c>
      <c r="H158" s="23"/>
      <c r="I158" s="24">
        <v>3583428</v>
      </c>
      <c r="J158" s="25">
        <f t="shared" si="14"/>
        <v>2528.9906418055812</v>
      </c>
      <c r="K158" s="27">
        <f t="shared" si="15"/>
        <v>4.3171512702985826</v>
      </c>
      <c r="L158" s="23"/>
      <c r="M158" s="25">
        <v>665565</v>
      </c>
      <c r="N158" s="26">
        <f t="shared" si="16"/>
        <v>3.5153087928673981</v>
      </c>
      <c r="O158" s="23"/>
      <c r="P158" s="25">
        <v>2328205</v>
      </c>
      <c r="Q158" s="25">
        <f t="shared" si="17"/>
        <v>2112.8417575902999</v>
      </c>
      <c r="R158" s="27">
        <f t="shared" si="18"/>
        <v>2.8049156208149046</v>
      </c>
      <c r="S158" s="28">
        <f t="shared" si="19"/>
        <v>0.83544862628745431</v>
      </c>
      <c r="T158" s="23"/>
      <c r="U158" s="43">
        <f t="shared" si="20"/>
        <v>3.6067580982460901</v>
      </c>
      <c r="V158" s="23"/>
      <c r="W158" s="57">
        <f>G158-'[7](A) Current Law'!G158</f>
        <v>1.9999999999999962E-2</v>
      </c>
      <c r="X158" s="58">
        <f>I158-'[7](A) Current Law'!I158</f>
        <v>238895</v>
      </c>
      <c r="Y158" s="59">
        <f>N158-'[7](A) Current Law'!N158</f>
        <v>0.23384527214373918</v>
      </c>
      <c r="Z158" s="58">
        <f>P158-'[7](A) Current Law'!P158</f>
        <v>0</v>
      </c>
      <c r="AA158" s="58">
        <f>M158-'[7](A) Current Law'!M158</f>
        <v>44793</v>
      </c>
      <c r="AB158" s="43">
        <f>R158-'[7](A) Current Law'!R158</f>
        <v>0</v>
      </c>
    </row>
    <row r="159" spans="1:28">
      <c r="A159" s="29" t="s">
        <v>324</v>
      </c>
      <c r="B159" s="30" t="s">
        <v>325</v>
      </c>
      <c r="C159" s="31">
        <v>376455528</v>
      </c>
      <c r="D159" s="22">
        <v>718.4799999999999</v>
      </c>
      <c r="E159" s="23"/>
      <c r="F159" s="23"/>
      <c r="G159" s="56">
        <v>0.3</v>
      </c>
      <c r="H159" s="23"/>
      <c r="I159" s="24">
        <v>1978330</v>
      </c>
      <c r="J159" s="25">
        <f t="shared" si="14"/>
        <v>2753.4934862487476</v>
      </c>
      <c r="K159" s="27">
        <f t="shared" si="15"/>
        <v>5.2551492881783366</v>
      </c>
      <c r="L159" s="23"/>
      <c r="M159" s="25">
        <v>478397</v>
      </c>
      <c r="N159" s="26">
        <f t="shared" si="16"/>
        <v>3.9843564204481541</v>
      </c>
      <c r="O159" s="23"/>
      <c r="P159" s="25">
        <v>800000</v>
      </c>
      <c r="Q159" s="25">
        <f t="shared" si="17"/>
        <v>1779.3077051553282</v>
      </c>
      <c r="R159" s="27">
        <f t="shared" si="18"/>
        <v>2.1250850113695234</v>
      </c>
      <c r="S159" s="28">
        <f t="shared" si="19"/>
        <v>0.64620007784343358</v>
      </c>
      <c r="T159" s="23"/>
      <c r="U159" s="43">
        <f t="shared" si="20"/>
        <v>3.395877879099706</v>
      </c>
      <c r="V159" s="23"/>
      <c r="W159" s="57">
        <f>G159-'[7](A) Current Law'!G159</f>
        <v>1.9999999999999962E-2</v>
      </c>
      <c r="X159" s="58">
        <f>I159-'[7](A) Current Law'!I159</f>
        <v>131889</v>
      </c>
      <c r="Y159" s="59">
        <f>N159-'[7](A) Current Law'!N159</f>
        <v>0.26474574707267884</v>
      </c>
      <c r="Z159" s="58">
        <f>P159-'[7](A) Current Law'!P159</f>
        <v>0</v>
      </c>
      <c r="AA159" s="58">
        <f>M159-'[7](A) Current Law'!M159</f>
        <v>32224</v>
      </c>
      <c r="AB159" s="43">
        <f>R159-'[7](A) Current Law'!R159</f>
        <v>0</v>
      </c>
    </row>
    <row r="160" spans="1:28" ht="31.2">
      <c r="A160" s="29" t="s">
        <v>326</v>
      </c>
      <c r="B160" s="30" t="s">
        <v>327</v>
      </c>
      <c r="C160" s="31">
        <v>230130640</v>
      </c>
      <c r="D160" s="22">
        <v>311.64999999999998</v>
      </c>
      <c r="E160" s="23"/>
      <c r="F160" s="23"/>
      <c r="G160" s="56">
        <v>0.3</v>
      </c>
      <c r="H160" s="23"/>
      <c r="I160" s="24">
        <v>1138403</v>
      </c>
      <c r="J160" s="25">
        <f t="shared" si="14"/>
        <v>3652.8252847745871</v>
      </c>
      <c r="K160" s="27">
        <f t="shared" si="15"/>
        <v>4.9467684963636307</v>
      </c>
      <c r="L160" s="23"/>
      <c r="M160" s="25">
        <v>256866</v>
      </c>
      <c r="N160" s="26">
        <f t="shared" si="16"/>
        <v>3.8305937879458383</v>
      </c>
      <c r="O160" s="23"/>
      <c r="P160" s="25">
        <v>695000</v>
      </c>
      <c r="Q160" s="25">
        <f t="shared" si="17"/>
        <v>3054.2788384405585</v>
      </c>
      <c r="R160" s="27">
        <f t="shared" si="18"/>
        <v>3.0200237569408399</v>
      </c>
      <c r="S160" s="28">
        <f t="shared" si="19"/>
        <v>0.83614150700586698</v>
      </c>
      <c r="T160" s="23"/>
      <c r="U160" s="43">
        <f t="shared" si="20"/>
        <v>4.1361984653586328</v>
      </c>
      <c r="V160" s="23"/>
      <c r="W160" s="57">
        <f>G160-'[7](A) Current Law'!G160</f>
        <v>1.9999999999999962E-2</v>
      </c>
      <c r="X160" s="58">
        <f>I160-'[7](A) Current Law'!I160</f>
        <v>75894</v>
      </c>
      <c r="Y160" s="59">
        <f>N160-'[7](A) Current Law'!N160</f>
        <v>0.25483351543279964</v>
      </c>
      <c r="Z160" s="58">
        <f>P160-'[7](A) Current Law'!P160</f>
        <v>0</v>
      </c>
      <c r="AA160" s="58">
        <f>M160-'[7](A) Current Law'!M160</f>
        <v>17249</v>
      </c>
      <c r="AB160" s="43">
        <f>R160-'[7](A) Current Law'!R160</f>
        <v>0</v>
      </c>
    </row>
    <row r="161" spans="1:28">
      <c r="A161" s="29" t="s">
        <v>328</v>
      </c>
      <c r="B161" s="30" t="s">
        <v>329</v>
      </c>
      <c r="C161" s="31">
        <v>15281273</v>
      </c>
      <c r="D161" s="22">
        <v>213.46</v>
      </c>
      <c r="E161" s="23"/>
      <c r="F161" s="23"/>
      <c r="G161" s="56">
        <v>0.3</v>
      </c>
      <c r="H161" s="23"/>
      <c r="I161" s="24">
        <v>753476</v>
      </c>
      <c r="J161" s="25">
        <f t="shared" si="14"/>
        <v>3529.8229176426494</v>
      </c>
      <c r="K161" s="27">
        <f t="shared" si="15"/>
        <v>49.307148691080911</v>
      </c>
      <c r="L161" s="23"/>
      <c r="M161" s="25">
        <v>356002</v>
      </c>
      <c r="N161" s="26">
        <f t="shared" si="16"/>
        <v>26.010529358385259</v>
      </c>
      <c r="O161" s="23"/>
      <c r="P161" s="25">
        <v>13000</v>
      </c>
      <c r="Q161" s="25">
        <f t="shared" si="17"/>
        <v>1728.6704769043379</v>
      </c>
      <c r="R161" s="27">
        <f t="shared" si="18"/>
        <v>0.85071446600031286</v>
      </c>
      <c r="S161" s="28">
        <f t="shared" si="19"/>
        <v>0.48973291783679906</v>
      </c>
      <c r="T161" s="23"/>
      <c r="U161" s="43">
        <f t="shared" si="20"/>
        <v>24.147333798695961</v>
      </c>
      <c r="V161" s="23"/>
      <c r="W161" s="57">
        <f>G161-'[7](A) Current Law'!G161</f>
        <v>1.9999999999999962E-2</v>
      </c>
      <c r="X161" s="58">
        <f>I161-'[7](A) Current Law'!I161</f>
        <v>50232</v>
      </c>
      <c r="Y161" s="59">
        <f>N161-'[7](A) Current Law'!N161</f>
        <v>1.7335597629857133</v>
      </c>
      <c r="Z161" s="58">
        <f>P161-'[7](A) Current Law'!P161</f>
        <v>0</v>
      </c>
      <c r="AA161" s="58">
        <f>M161-'[7](A) Current Law'!M161</f>
        <v>23741</v>
      </c>
      <c r="AB161" s="43">
        <f>R161-'[7](A) Current Law'!R161</f>
        <v>0</v>
      </c>
    </row>
    <row r="162" spans="1:28">
      <c r="A162" s="29" t="s">
        <v>330</v>
      </c>
      <c r="B162" s="30" t="s">
        <v>331</v>
      </c>
      <c r="C162" s="31">
        <v>890219825</v>
      </c>
      <c r="D162" s="22">
        <v>1056.43</v>
      </c>
      <c r="E162" s="23"/>
      <c r="F162" s="23"/>
      <c r="G162" s="56">
        <v>0.3</v>
      </c>
      <c r="H162" s="23"/>
      <c r="I162" s="24">
        <v>3282159</v>
      </c>
      <c r="J162" s="25">
        <f t="shared" si="14"/>
        <v>3106.8400177957838</v>
      </c>
      <c r="K162" s="27">
        <f t="shared" si="15"/>
        <v>3.6869084554480684</v>
      </c>
      <c r="L162" s="23"/>
      <c r="M162" s="25">
        <v>432754</v>
      </c>
      <c r="N162" s="26">
        <f t="shared" si="16"/>
        <v>3.2007880750128206</v>
      </c>
      <c r="O162" s="23"/>
      <c r="P162" s="25">
        <v>1114690</v>
      </c>
      <c r="Q162" s="25">
        <f t="shared" si="17"/>
        <v>1464.7861192885473</v>
      </c>
      <c r="R162" s="27">
        <f t="shared" si="18"/>
        <v>1.2521513997961122</v>
      </c>
      <c r="S162" s="28">
        <f t="shared" si="19"/>
        <v>0.47147136991230465</v>
      </c>
      <c r="T162" s="23"/>
      <c r="U162" s="43">
        <f t="shared" si="20"/>
        <v>1.7382717802313603</v>
      </c>
      <c r="V162" s="23"/>
      <c r="W162" s="57">
        <f>G162-'[7](A) Current Law'!G162</f>
        <v>1.9999999999999962E-2</v>
      </c>
      <c r="X162" s="58">
        <f>I162-'[7](A) Current Law'!I162</f>
        <v>218810</v>
      </c>
      <c r="Y162" s="59">
        <f>N162-'[7](A) Current Law'!N162</f>
        <v>0.21355624157213082</v>
      </c>
      <c r="Z162" s="58">
        <f>P162-'[7](A) Current Law'!P162</f>
        <v>0</v>
      </c>
      <c r="AA162" s="58">
        <f>M162-'[7](A) Current Law'!M162</f>
        <v>28698</v>
      </c>
      <c r="AB162" s="43">
        <f>R162-'[7](A) Current Law'!R162</f>
        <v>0</v>
      </c>
    </row>
    <row r="163" spans="1:28">
      <c r="A163" s="29" t="s">
        <v>332</v>
      </c>
      <c r="B163" s="30" t="s">
        <v>333</v>
      </c>
      <c r="C163" s="31">
        <v>894546478</v>
      </c>
      <c r="D163" s="22">
        <v>1631.51</v>
      </c>
      <c r="E163" s="23"/>
      <c r="F163" s="23"/>
      <c r="G163" s="56">
        <v>0.3</v>
      </c>
      <c r="H163" s="23"/>
      <c r="I163" s="24">
        <v>4023185</v>
      </c>
      <c r="J163" s="25">
        <f t="shared" si="14"/>
        <v>2465.9272698297896</v>
      </c>
      <c r="K163" s="27">
        <f t="shared" si="15"/>
        <v>4.4974577609370456</v>
      </c>
      <c r="L163" s="23"/>
      <c r="M163" s="25">
        <v>797839</v>
      </c>
      <c r="N163" s="26">
        <f t="shared" si="16"/>
        <v>3.6055655902990429</v>
      </c>
      <c r="O163" s="23"/>
      <c r="P163" s="25">
        <v>2320000</v>
      </c>
      <c r="Q163" s="25">
        <f t="shared" si="17"/>
        <v>1911.0143364122807</v>
      </c>
      <c r="R163" s="27">
        <f t="shared" si="18"/>
        <v>2.5934929677292855</v>
      </c>
      <c r="S163" s="28">
        <f t="shared" si="19"/>
        <v>0.77496784264208585</v>
      </c>
      <c r="T163" s="23"/>
      <c r="U163" s="43">
        <f t="shared" si="20"/>
        <v>3.4853851383672878</v>
      </c>
      <c r="V163" s="23"/>
      <c r="W163" s="57">
        <f>G163-'[7](A) Current Law'!G163</f>
        <v>1.9999999999999962E-2</v>
      </c>
      <c r="X163" s="58">
        <f>I163-'[7](A) Current Law'!I163</f>
        <v>268212</v>
      </c>
      <c r="Y163" s="59">
        <f>N163-'[7](A) Current Law'!N163</f>
        <v>0.23986456296796232</v>
      </c>
      <c r="Z163" s="58">
        <f>P163-'[7](A) Current Law'!P163</f>
        <v>0</v>
      </c>
      <c r="AA163" s="58">
        <f>M163-'[7](A) Current Law'!M163</f>
        <v>53642</v>
      </c>
      <c r="AB163" s="43">
        <f>R163-'[7](A) Current Law'!R163</f>
        <v>0</v>
      </c>
    </row>
    <row r="164" spans="1:28">
      <c r="A164" s="29" t="s">
        <v>334</v>
      </c>
      <c r="B164" s="30" t="s">
        <v>335</v>
      </c>
      <c r="C164" s="31">
        <v>1013755195</v>
      </c>
      <c r="D164" s="22">
        <v>1542.04</v>
      </c>
      <c r="E164" s="23"/>
      <c r="F164" s="23"/>
      <c r="G164" s="56">
        <v>0.3</v>
      </c>
      <c r="H164" s="23"/>
      <c r="I164" s="24">
        <v>4395181</v>
      </c>
      <c r="J164" s="25">
        <f t="shared" si="14"/>
        <v>2850.2379964203265</v>
      </c>
      <c r="K164" s="27">
        <f t="shared" si="15"/>
        <v>4.3355447367152573</v>
      </c>
      <c r="L164" s="23"/>
      <c r="M164" s="25">
        <v>822069</v>
      </c>
      <c r="N164" s="26">
        <f t="shared" si="16"/>
        <v>3.5246300266801591</v>
      </c>
      <c r="O164" s="23"/>
      <c r="P164" s="25">
        <v>2800000</v>
      </c>
      <c r="Q164" s="25">
        <f t="shared" si="17"/>
        <v>2348.8813519753053</v>
      </c>
      <c r="R164" s="27">
        <f t="shared" si="18"/>
        <v>2.7620080408071299</v>
      </c>
      <c r="S164" s="28">
        <f t="shared" si="19"/>
        <v>0.82410007687965525</v>
      </c>
      <c r="T164" s="23"/>
      <c r="U164" s="43">
        <f t="shared" si="20"/>
        <v>3.5729227508422285</v>
      </c>
      <c r="V164" s="23"/>
      <c r="W164" s="57">
        <f>G164-'[7](A) Current Law'!G164</f>
        <v>1.9999999999999962E-2</v>
      </c>
      <c r="X164" s="58">
        <f>I164-'[7](A) Current Law'!I164</f>
        <v>293013</v>
      </c>
      <c r="Y164" s="59">
        <f>N164-'[7](A) Current Law'!N164</f>
        <v>0.23421729542900138</v>
      </c>
      <c r="Z164" s="58">
        <f>P164-'[7](A) Current Law'!P164</f>
        <v>0</v>
      </c>
      <c r="AA164" s="58">
        <f>M164-'[7](A) Current Law'!M164</f>
        <v>55574</v>
      </c>
      <c r="AB164" s="43">
        <f>R164-'[7](A) Current Law'!R164</f>
        <v>0</v>
      </c>
    </row>
    <row r="165" spans="1:28">
      <c r="A165" s="29" t="s">
        <v>336</v>
      </c>
      <c r="B165" s="30" t="s">
        <v>337</v>
      </c>
      <c r="C165" s="31">
        <v>1920200131</v>
      </c>
      <c r="D165" s="22">
        <v>641.89</v>
      </c>
      <c r="E165" s="23"/>
      <c r="F165" s="23"/>
      <c r="G165" s="56">
        <v>0.3</v>
      </c>
      <c r="H165" s="23"/>
      <c r="I165" s="24">
        <v>1802992</v>
      </c>
      <c r="J165" s="25">
        <f t="shared" si="14"/>
        <v>2808.8800261727088</v>
      </c>
      <c r="K165" s="27">
        <f t="shared" si="15"/>
        <v>0.93896046088750107</v>
      </c>
      <c r="L165" s="23"/>
      <c r="M165" s="25">
        <v>0</v>
      </c>
      <c r="N165" s="26">
        <f t="shared" si="16"/>
        <v>0.93896046088750107</v>
      </c>
      <c r="O165" s="23"/>
      <c r="P165" s="25">
        <v>1469840</v>
      </c>
      <c r="Q165" s="25">
        <f t="shared" si="17"/>
        <v>2289.8627490691551</v>
      </c>
      <c r="R165" s="27">
        <f t="shared" si="18"/>
        <v>0.76546187882746264</v>
      </c>
      <c r="S165" s="28">
        <f t="shared" si="19"/>
        <v>0.81522269649560286</v>
      </c>
      <c r="T165" s="23"/>
      <c r="U165" s="43">
        <f t="shared" si="20"/>
        <v>0.76546187882746264</v>
      </c>
      <c r="V165" s="23"/>
      <c r="W165" s="57">
        <f>G165-'[7](A) Current Law'!G165</f>
        <v>1.9999999999999962E-2</v>
      </c>
      <c r="X165" s="58">
        <f>I165-'[7](A) Current Law'!I165</f>
        <v>120200</v>
      </c>
      <c r="Y165" s="59">
        <f>N165-'[7](A) Current Law'!N165</f>
        <v>6.2597641807993432E-2</v>
      </c>
      <c r="Z165" s="58">
        <f>P165-'[7](A) Current Law'!P165</f>
        <v>0</v>
      </c>
      <c r="AA165" s="58">
        <f>M165-'[7](A) Current Law'!M165</f>
        <v>0</v>
      </c>
      <c r="AB165" s="43">
        <f>R165-'[7](A) Current Law'!R165</f>
        <v>0</v>
      </c>
    </row>
    <row r="166" spans="1:28">
      <c r="A166" s="29" t="s">
        <v>338</v>
      </c>
      <c r="B166" s="30" t="s">
        <v>339</v>
      </c>
      <c r="C166" s="31">
        <v>701150330</v>
      </c>
      <c r="D166" s="22">
        <v>1851.5700000000002</v>
      </c>
      <c r="E166" s="23"/>
      <c r="F166" s="23"/>
      <c r="G166" s="56">
        <v>0.35700000000000004</v>
      </c>
      <c r="H166" s="23"/>
      <c r="I166" s="24">
        <v>6790245</v>
      </c>
      <c r="J166" s="25">
        <f t="shared" si="14"/>
        <v>3667.2904616082565</v>
      </c>
      <c r="K166" s="27">
        <f t="shared" si="15"/>
        <v>9.6844352907884961</v>
      </c>
      <c r="L166" s="23"/>
      <c r="M166" s="25">
        <v>1901562</v>
      </c>
      <c r="N166" s="26">
        <f t="shared" si="16"/>
        <v>6.9723749541699567</v>
      </c>
      <c r="O166" s="23"/>
      <c r="P166" s="25">
        <v>1700000</v>
      </c>
      <c r="Q166" s="25">
        <f t="shared" si="17"/>
        <v>1945.1395302365017</v>
      </c>
      <c r="R166" s="27">
        <f t="shared" si="18"/>
        <v>2.4245870354222041</v>
      </c>
      <c r="S166" s="28">
        <f t="shared" si="19"/>
        <v>0.53040236397950291</v>
      </c>
      <c r="T166" s="23"/>
      <c r="U166" s="43">
        <f t="shared" si="20"/>
        <v>5.1366473720407431</v>
      </c>
      <c r="V166" s="23"/>
      <c r="W166" s="57">
        <f>G166-'[7](A) Current Law'!G166</f>
        <v>0</v>
      </c>
      <c r="X166" s="58">
        <f>I166-'[7](A) Current Law'!I166</f>
        <v>0</v>
      </c>
      <c r="Y166" s="59">
        <f>N166-'[7](A) Current Law'!N166</f>
        <v>-0.18118225801876164</v>
      </c>
      <c r="Z166" s="58">
        <f>P166-'[7](A) Current Law'!P166</f>
        <v>0</v>
      </c>
      <c r="AA166" s="58">
        <f>M166-'[7](A) Current Law'!M166</f>
        <v>127036</v>
      </c>
      <c r="AB166" s="43">
        <f>R166-'[7](A) Current Law'!R166</f>
        <v>0</v>
      </c>
    </row>
    <row r="167" spans="1:28">
      <c r="A167" s="29" t="s">
        <v>340</v>
      </c>
      <c r="B167" s="30" t="s">
        <v>341</v>
      </c>
      <c r="C167" s="31">
        <v>7738380352</v>
      </c>
      <c r="D167" s="22">
        <v>6453.75</v>
      </c>
      <c r="E167" s="23"/>
      <c r="F167" s="23"/>
      <c r="G167" s="56">
        <v>0.3</v>
      </c>
      <c r="H167" s="23"/>
      <c r="I167" s="24">
        <v>16645490</v>
      </c>
      <c r="J167" s="25">
        <f t="shared" si="14"/>
        <v>2579.1965911291886</v>
      </c>
      <c r="K167" s="27">
        <f t="shared" si="15"/>
        <v>2.1510302211622281</v>
      </c>
      <c r="L167" s="23"/>
      <c r="M167" s="25">
        <v>0</v>
      </c>
      <c r="N167" s="26">
        <f t="shared" si="16"/>
        <v>2.1510302211622281</v>
      </c>
      <c r="O167" s="23"/>
      <c r="P167" s="25">
        <v>13200000</v>
      </c>
      <c r="Q167" s="25">
        <f t="shared" si="17"/>
        <v>2045.3224869262058</v>
      </c>
      <c r="R167" s="27">
        <f t="shared" si="18"/>
        <v>1.7057833034258174</v>
      </c>
      <c r="S167" s="28">
        <f t="shared" si="19"/>
        <v>0.79300759545077981</v>
      </c>
      <c r="T167" s="23"/>
      <c r="U167" s="43">
        <f t="shared" si="20"/>
        <v>1.7057833034258174</v>
      </c>
      <c r="V167" s="23"/>
      <c r="W167" s="57">
        <f>G167-'[7](A) Current Law'!G167</f>
        <v>1.9999999999999962E-2</v>
      </c>
      <c r="X167" s="58">
        <f>I167-'[7](A) Current Law'!I167</f>
        <v>1109700</v>
      </c>
      <c r="Y167" s="59">
        <f>N167-'[7](A) Current Law'!N167</f>
        <v>0.14340210089482053</v>
      </c>
      <c r="Z167" s="58">
        <f>P167-'[7](A) Current Law'!P167</f>
        <v>0</v>
      </c>
      <c r="AA167" s="58">
        <f>M167-'[7](A) Current Law'!M167</f>
        <v>0</v>
      </c>
      <c r="AB167" s="43">
        <f>R167-'[7](A) Current Law'!R167</f>
        <v>0</v>
      </c>
    </row>
    <row r="168" spans="1:28">
      <c r="A168" s="29" t="s">
        <v>342</v>
      </c>
      <c r="B168" s="30" t="s">
        <v>343</v>
      </c>
      <c r="C168" s="31">
        <v>2008981116</v>
      </c>
      <c r="D168" s="22">
        <v>2043.0800000000002</v>
      </c>
      <c r="E168" s="23"/>
      <c r="F168" s="23"/>
      <c r="G168" s="56">
        <v>0.3</v>
      </c>
      <c r="H168" s="23"/>
      <c r="I168" s="24">
        <v>5578289</v>
      </c>
      <c r="J168" s="25">
        <f t="shared" si="14"/>
        <v>2730.3331244983065</v>
      </c>
      <c r="K168" s="27">
        <f t="shared" si="15"/>
        <v>2.7766756768260232</v>
      </c>
      <c r="L168" s="23"/>
      <c r="M168" s="25">
        <v>62294</v>
      </c>
      <c r="N168" s="26">
        <f t="shared" si="16"/>
        <v>2.7456679189611655</v>
      </c>
      <c r="O168" s="23"/>
      <c r="P168" s="25">
        <v>3533292</v>
      </c>
      <c r="Q168" s="25">
        <f t="shared" si="17"/>
        <v>1759.8850754742839</v>
      </c>
      <c r="R168" s="27">
        <f t="shared" si="18"/>
        <v>1.7587482390252593</v>
      </c>
      <c r="S168" s="28">
        <f t="shared" si="19"/>
        <v>0.64456789528115166</v>
      </c>
      <c r="T168" s="23"/>
      <c r="U168" s="43">
        <f t="shared" si="20"/>
        <v>1.7897559968901171</v>
      </c>
      <c r="V168" s="23"/>
      <c r="W168" s="57">
        <f>G168-'[7](A) Current Law'!G168</f>
        <v>1.9999999999999962E-2</v>
      </c>
      <c r="X168" s="58">
        <f>I168-'[7](A) Current Law'!I168</f>
        <v>371886</v>
      </c>
      <c r="Y168" s="59">
        <f>N168-'[7](A) Current Law'!N168</f>
        <v>0.18309928205417725</v>
      </c>
      <c r="Z168" s="58">
        <f>P168-'[7](A) Current Law'!P168</f>
        <v>0</v>
      </c>
      <c r="AA168" s="58">
        <f>M168-'[7](A) Current Law'!M168</f>
        <v>4043</v>
      </c>
      <c r="AB168" s="43">
        <f>R168-'[7](A) Current Law'!R168</f>
        <v>0</v>
      </c>
    </row>
    <row r="169" spans="1:28">
      <c r="A169" s="29" t="s">
        <v>344</v>
      </c>
      <c r="B169" s="30" t="s">
        <v>345</v>
      </c>
      <c r="C169" s="31">
        <v>52709625</v>
      </c>
      <c r="D169" s="22">
        <v>41.89</v>
      </c>
      <c r="E169" s="23"/>
      <c r="F169" s="23"/>
      <c r="G169" s="56">
        <v>0.3</v>
      </c>
      <c r="H169" s="23"/>
      <c r="I169" s="24">
        <v>476613</v>
      </c>
      <c r="J169" s="25">
        <f t="shared" si="14"/>
        <v>11377.727381236571</v>
      </c>
      <c r="K169" s="27">
        <f t="shared" si="15"/>
        <v>9.0422384905982547</v>
      </c>
      <c r="L169" s="23"/>
      <c r="M169" s="25">
        <v>166778</v>
      </c>
      <c r="N169" s="26">
        <f t="shared" si="16"/>
        <v>5.8781484406310991</v>
      </c>
      <c r="O169" s="23"/>
      <c r="P169" s="25">
        <v>0</v>
      </c>
      <c r="Q169" s="25">
        <f t="shared" si="17"/>
        <v>3981.3320601575556</v>
      </c>
      <c r="R169" s="27">
        <f t="shared" si="18"/>
        <v>0</v>
      </c>
      <c r="S169" s="28">
        <f t="shared" si="19"/>
        <v>0.34992331304433577</v>
      </c>
      <c r="T169" s="23"/>
      <c r="U169" s="43">
        <f t="shared" si="20"/>
        <v>3.1640900499671551</v>
      </c>
      <c r="V169" s="23"/>
      <c r="W169" s="57">
        <f>G169-'[7](A) Current Law'!G169</f>
        <v>1.9999999999999962E-2</v>
      </c>
      <c r="X169" s="58">
        <f>I169-'[7](A) Current Law'!I169</f>
        <v>31775</v>
      </c>
      <c r="Y169" s="59">
        <f>N169-'[7](A) Current Law'!N169</f>
        <v>0.39154139305677038</v>
      </c>
      <c r="Z169" s="58">
        <f>P169-'[7](A) Current Law'!P169</f>
        <v>0</v>
      </c>
      <c r="AA169" s="58">
        <f>M169-'[7](A) Current Law'!M169</f>
        <v>11137</v>
      </c>
      <c r="AB169" s="43">
        <f>R169-'[7](A) Current Law'!R169</f>
        <v>0</v>
      </c>
    </row>
    <row r="170" spans="1:28">
      <c r="A170" s="29" t="s">
        <v>346</v>
      </c>
      <c r="B170" s="30" t="s">
        <v>347</v>
      </c>
      <c r="C170" s="31">
        <v>11367474204</v>
      </c>
      <c r="D170" s="22">
        <v>13316.62</v>
      </c>
      <c r="E170" s="23"/>
      <c r="F170" s="23"/>
      <c r="G170" s="56">
        <v>0.3</v>
      </c>
      <c r="H170" s="23"/>
      <c r="I170" s="24">
        <v>33766609</v>
      </c>
      <c r="J170" s="25">
        <f t="shared" si="14"/>
        <v>2535.6741425376708</v>
      </c>
      <c r="K170" s="27">
        <f t="shared" si="15"/>
        <v>2.970458379234163</v>
      </c>
      <c r="L170" s="23"/>
      <c r="M170" s="25">
        <v>1455262</v>
      </c>
      <c r="N170" s="26">
        <f t="shared" si="16"/>
        <v>2.842438559361784</v>
      </c>
      <c r="O170" s="23"/>
      <c r="P170" s="25">
        <v>27500000</v>
      </c>
      <c r="Q170" s="25">
        <f t="shared" si="17"/>
        <v>2174.3702230746239</v>
      </c>
      <c r="R170" s="27">
        <f t="shared" si="18"/>
        <v>2.4191829694518479</v>
      </c>
      <c r="S170" s="28">
        <f t="shared" si="19"/>
        <v>0.85751169150565287</v>
      </c>
      <c r="T170" s="23"/>
      <c r="U170" s="43">
        <f t="shared" si="20"/>
        <v>2.5472027893242273</v>
      </c>
      <c r="V170" s="23"/>
      <c r="W170" s="57">
        <f>G170-'[7](A) Current Law'!G170</f>
        <v>1.9999999999999962E-2</v>
      </c>
      <c r="X170" s="58">
        <f>I170-'[7](A) Current Law'!I170</f>
        <v>2251107</v>
      </c>
      <c r="Y170" s="59">
        <f>N170-'[7](A) Current Law'!N170</f>
        <v>0.1890290632235514</v>
      </c>
      <c r="Z170" s="58">
        <f>P170-'[7](A) Current Law'!P170</f>
        <v>0</v>
      </c>
      <c r="AA170" s="58">
        <f>M170-'[7](A) Current Law'!M170</f>
        <v>102324</v>
      </c>
      <c r="AB170" s="43">
        <f>R170-'[7](A) Current Law'!R170</f>
        <v>0</v>
      </c>
    </row>
    <row r="171" spans="1:28">
      <c r="A171" s="29" t="s">
        <v>348</v>
      </c>
      <c r="B171" s="30" t="s">
        <v>349</v>
      </c>
      <c r="C171" s="31">
        <v>166273135</v>
      </c>
      <c r="D171" s="22">
        <v>342.51000000000005</v>
      </c>
      <c r="E171" s="23"/>
      <c r="F171" s="23"/>
      <c r="G171" s="56">
        <v>0.3</v>
      </c>
      <c r="H171" s="23"/>
      <c r="I171" s="24">
        <v>1080647</v>
      </c>
      <c r="J171" s="25">
        <f t="shared" si="14"/>
        <v>3155.0816034568329</v>
      </c>
      <c r="K171" s="27">
        <f t="shared" si="15"/>
        <v>6.4992279119534251</v>
      </c>
      <c r="L171" s="23"/>
      <c r="M171" s="25">
        <v>314718</v>
      </c>
      <c r="N171" s="26">
        <f t="shared" si="16"/>
        <v>4.6064507053409445</v>
      </c>
      <c r="O171" s="23"/>
      <c r="P171" s="25">
        <v>250000</v>
      </c>
      <c r="Q171" s="25">
        <f t="shared" si="17"/>
        <v>1648.763539750664</v>
      </c>
      <c r="R171" s="27">
        <f t="shared" si="18"/>
        <v>1.5035501676202834</v>
      </c>
      <c r="S171" s="28">
        <f t="shared" si="19"/>
        <v>0.52257397651592052</v>
      </c>
      <c r="T171" s="23"/>
      <c r="U171" s="43">
        <f t="shared" si="20"/>
        <v>3.3963273742327647</v>
      </c>
      <c r="V171" s="23"/>
      <c r="W171" s="57">
        <f>G171-'[7](A) Current Law'!G171</f>
        <v>1.9999999999999962E-2</v>
      </c>
      <c r="X171" s="58">
        <f>I171-'[7](A) Current Law'!I171</f>
        <v>72043</v>
      </c>
      <c r="Y171" s="59">
        <f>N171-'[7](A) Current Law'!N171</f>
        <v>0.30648968036838919</v>
      </c>
      <c r="Z171" s="58">
        <f>P171-'[7](A) Current Law'!P171</f>
        <v>0</v>
      </c>
      <c r="AA171" s="58">
        <f>M171-'[7](A) Current Law'!M171</f>
        <v>21082</v>
      </c>
      <c r="AB171" s="43">
        <f>R171-'[7](A) Current Law'!R171</f>
        <v>0</v>
      </c>
    </row>
    <row r="172" spans="1:28">
      <c r="A172" s="29" t="s">
        <v>350</v>
      </c>
      <c r="B172" s="30" t="s">
        <v>351</v>
      </c>
      <c r="C172" s="31">
        <v>23667332954</v>
      </c>
      <c r="D172" s="22">
        <v>18681.169999999998</v>
      </c>
      <c r="E172" s="23"/>
      <c r="F172" s="23"/>
      <c r="G172" s="56">
        <v>0.3</v>
      </c>
      <c r="H172" s="23"/>
      <c r="I172" s="24">
        <v>46243275</v>
      </c>
      <c r="J172" s="25">
        <f t="shared" si="14"/>
        <v>2475.3950100555803</v>
      </c>
      <c r="K172" s="27">
        <f t="shared" si="15"/>
        <v>1.9538861894527262</v>
      </c>
      <c r="L172" s="23"/>
      <c r="M172" s="25">
        <v>0</v>
      </c>
      <c r="N172" s="26">
        <f t="shared" si="16"/>
        <v>1.9538861894527262</v>
      </c>
      <c r="O172" s="23"/>
      <c r="P172" s="25">
        <v>44500000</v>
      </c>
      <c r="Q172" s="25">
        <f t="shared" si="17"/>
        <v>2382.0777820661128</v>
      </c>
      <c r="R172" s="27">
        <f t="shared" si="18"/>
        <v>1.8802287560871571</v>
      </c>
      <c r="S172" s="28">
        <f t="shared" si="19"/>
        <v>0.9623020860871121</v>
      </c>
      <c r="T172" s="23"/>
      <c r="U172" s="43">
        <f t="shared" si="20"/>
        <v>1.8802287560871571</v>
      </c>
      <c r="V172" s="23"/>
      <c r="W172" s="57">
        <f>G172-'[7](A) Current Law'!G172</f>
        <v>1.100000000000001E-2</v>
      </c>
      <c r="X172" s="58">
        <f>I172-'[7](A) Current Law'!I172</f>
        <v>1695587</v>
      </c>
      <c r="Y172" s="59">
        <f>N172-'[7](A) Current Law'!N172</f>
        <v>7.164250417634932E-2</v>
      </c>
      <c r="Z172" s="58">
        <f>P172-'[7](A) Current Law'!P172</f>
        <v>0</v>
      </c>
      <c r="AA172" s="58">
        <f>M172-'[7](A) Current Law'!M172</f>
        <v>0</v>
      </c>
      <c r="AB172" s="43">
        <f>R172-'[7](A) Current Law'!R172</f>
        <v>0</v>
      </c>
    </row>
    <row r="173" spans="1:28">
      <c r="A173" s="29" t="s">
        <v>352</v>
      </c>
      <c r="B173" s="30" t="s">
        <v>353</v>
      </c>
      <c r="C173" s="31">
        <v>3998286107</v>
      </c>
      <c r="D173" s="22">
        <v>5344.88</v>
      </c>
      <c r="E173" s="23"/>
      <c r="F173" s="23"/>
      <c r="G173" s="56">
        <v>0.3</v>
      </c>
      <c r="H173" s="23"/>
      <c r="I173" s="24">
        <v>13880189</v>
      </c>
      <c r="J173" s="25">
        <f t="shared" si="14"/>
        <v>2596.9131205939143</v>
      </c>
      <c r="K173" s="27">
        <f t="shared" si="15"/>
        <v>3.4715347097595783</v>
      </c>
      <c r="L173" s="23"/>
      <c r="M173" s="25">
        <v>1515148</v>
      </c>
      <c r="N173" s="26">
        <f t="shared" si="16"/>
        <v>3.0925853400915715</v>
      </c>
      <c r="O173" s="23"/>
      <c r="P173" s="25">
        <v>3200000</v>
      </c>
      <c r="Q173" s="25">
        <f t="shared" si="17"/>
        <v>882.18032958644528</v>
      </c>
      <c r="R173" s="27">
        <f t="shared" si="18"/>
        <v>0.80034292553441821</v>
      </c>
      <c r="S173" s="28">
        <f t="shared" si="19"/>
        <v>0.33970344351939302</v>
      </c>
      <c r="T173" s="23"/>
      <c r="U173" s="43">
        <f t="shared" si="20"/>
        <v>1.1792922952024254</v>
      </c>
      <c r="V173" s="23"/>
      <c r="W173" s="57">
        <f>G173-'[7](A) Current Law'!G173</f>
        <v>1.9999999999999962E-2</v>
      </c>
      <c r="X173" s="58">
        <f>I173-'[7](A) Current Law'!I173</f>
        <v>925347</v>
      </c>
      <c r="Y173" s="59">
        <f>N173-'[7](A) Current Law'!N173</f>
        <v>0.2054973000960385</v>
      </c>
      <c r="Z173" s="58">
        <f>P173-'[7](A) Current Law'!P173</f>
        <v>0</v>
      </c>
      <c r="AA173" s="58">
        <f>M173-'[7](A) Current Law'!M173</f>
        <v>103710</v>
      </c>
      <c r="AB173" s="43">
        <f>R173-'[7](A) Current Law'!R173</f>
        <v>0</v>
      </c>
    </row>
    <row r="174" spans="1:28">
      <c r="A174" s="29" t="s">
        <v>354</v>
      </c>
      <c r="B174" s="30" t="s">
        <v>355</v>
      </c>
      <c r="C174" s="31">
        <v>94451689</v>
      </c>
      <c r="D174" s="22">
        <v>111.46000000000001</v>
      </c>
      <c r="E174" s="23"/>
      <c r="F174" s="23"/>
      <c r="G174" s="56">
        <v>0.3</v>
      </c>
      <c r="H174" s="23"/>
      <c r="I174" s="24">
        <v>663486</v>
      </c>
      <c r="J174" s="25">
        <f t="shared" si="14"/>
        <v>5952.6825767091332</v>
      </c>
      <c r="K174" s="27">
        <f t="shared" si="15"/>
        <v>7.0246070454070972</v>
      </c>
      <c r="L174" s="23"/>
      <c r="M174" s="25">
        <v>203561</v>
      </c>
      <c r="N174" s="26">
        <f t="shared" si="16"/>
        <v>4.8694205987147567</v>
      </c>
      <c r="O174" s="23"/>
      <c r="P174" s="25">
        <v>333000</v>
      </c>
      <c r="Q174" s="25">
        <f t="shared" si="17"/>
        <v>4813.9332495962672</v>
      </c>
      <c r="R174" s="27">
        <f t="shared" si="18"/>
        <v>3.5256119136207293</v>
      </c>
      <c r="S174" s="28">
        <f t="shared" si="19"/>
        <v>0.80869980677813846</v>
      </c>
      <c r="T174" s="23"/>
      <c r="U174" s="43">
        <f t="shared" si="20"/>
        <v>5.6807983603130703</v>
      </c>
      <c r="V174" s="23"/>
      <c r="W174" s="57">
        <f>G174-'[7](A) Current Law'!G174</f>
        <v>1.9999999999999962E-2</v>
      </c>
      <c r="X174" s="58">
        <f>I174-'[7](A) Current Law'!I174</f>
        <v>44233</v>
      </c>
      <c r="Y174" s="59">
        <f>N174-'[7](A) Current Law'!N174</f>
        <v>0.32421865955197493</v>
      </c>
      <c r="Z174" s="58">
        <f>P174-'[7](A) Current Law'!P174</f>
        <v>0</v>
      </c>
      <c r="AA174" s="58">
        <f>M174-'[7](A) Current Law'!M174</f>
        <v>13610</v>
      </c>
      <c r="AB174" s="43">
        <f>R174-'[7](A) Current Law'!R174</f>
        <v>0</v>
      </c>
    </row>
    <row r="175" spans="1:28">
      <c r="A175" s="29" t="s">
        <v>356</v>
      </c>
      <c r="B175" s="30" t="s">
        <v>357</v>
      </c>
      <c r="C175" s="31">
        <v>147599910</v>
      </c>
      <c r="D175" s="22">
        <v>274.53999999999996</v>
      </c>
      <c r="E175" s="23"/>
      <c r="F175" s="23"/>
      <c r="G175" s="56">
        <v>0.3</v>
      </c>
      <c r="H175" s="23"/>
      <c r="I175" s="24">
        <v>1076955</v>
      </c>
      <c r="J175" s="25">
        <f t="shared" si="14"/>
        <v>3922.7617104975602</v>
      </c>
      <c r="K175" s="27">
        <f t="shared" si="15"/>
        <v>7.2964475384842711</v>
      </c>
      <c r="L175" s="23"/>
      <c r="M175" s="25">
        <v>338172</v>
      </c>
      <c r="N175" s="26">
        <f t="shared" si="16"/>
        <v>5.0053079300658112</v>
      </c>
      <c r="O175" s="23"/>
      <c r="P175" s="25">
        <v>306400</v>
      </c>
      <c r="Q175" s="25">
        <f t="shared" si="17"/>
        <v>2347.8254534858311</v>
      </c>
      <c r="R175" s="27">
        <f t="shared" si="18"/>
        <v>2.0758820245893106</v>
      </c>
      <c r="S175" s="28">
        <f t="shared" si="19"/>
        <v>0.59851340120989271</v>
      </c>
      <c r="T175" s="23"/>
      <c r="U175" s="43">
        <f t="shared" si="20"/>
        <v>4.3670216330077709</v>
      </c>
      <c r="V175" s="23"/>
      <c r="W175" s="57">
        <f>G175-'[7](A) Current Law'!G175</f>
        <v>1.9999999999999962E-2</v>
      </c>
      <c r="X175" s="58">
        <f>I175-'[7](A) Current Law'!I175</f>
        <v>71796</v>
      </c>
      <c r="Y175" s="59">
        <f>N175-'[7](A) Current Law'!N175</f>
        <v>0.33329288615419905</v>
      </c>
      <c r="Z175" s="58">
        <f>P175-'[7](A) Current Law'!P175</f>
        <v>0</v>
      </c>
      <c r="AA175" s="58">
        <f>M175-'[7](A) Current Law'!M175</f>
        <v>22602</v>
      </c>
      <c r="AB175" s="43">
        <f>R175-'[7](A) Current Law'!R175</f>
        <v>0</v>
      </c>
    </row>
    <row r="176" spans="1:28">
      <c r="A176" s="29" t="s">
        <v>358</v>
      </c>
      <c r="B176" s="30" t="s">
        <v>359</v>
      </c>
      <c r="C176" s="31">
        <v>2119596716</v>
      </c>
      <c r="D176" s="22">
        <v>877.66</v>
      </c>
      <c r="E176" s="23"/>
      <c r="F176" s="23"/>
      <c r="G176" s="56">
        <v>0.3</v>
      </c>
      <c r="H176" s="23"/>
      <c r="I176" s="24">
        <v>2783440</v>
      </c>
      <c r="J176" s="25">
        <f t="shared" si="14"/>
        <v>3171.4331290021196</v>
      </c>
      <c r="K176" s="27">
        <f t="shared" si="15"/>
        <v>1.3131932027394215</v>
      </c>
      <c r="L176" s="23"/>
      <c r="M176" s="25">
        <v>0</v>
      </c>
      <c r="N176" s="26">
        <f t="shared" si="16"/>
        <v>1.3131932027394215</v>
      </c>
      <c r="O176" s="23"/>
      <c r="P176" s="25">
        <v>2588182</v>
      </c>
      <c r="Q176" s="25">
        <f t="shared" si="17"/>
        <v>2948.957455050931</v>
      </c>
      <c r="R176" s="27">
        <f t="shared" si="18"/>
        <v>1.2210728486522151</v>
      </c>
      <c r="S176" s="28">
        <f t="shared" si="19"/>
        <v>0.92985011352858338</v>
      </c>
      <c r="T176" s="23"/>
      <c r="U176" s="43">
        <f t="shared" si="20"/>
        <v>1.2210728486522151</v>
      </c>
      <c r="V176" s="23"/>
      <c r="W176" s="57">
        <f>G176-'[7](A) Current Law'!G176</f>
        <v>1.9999999999999962E-2</v>
      </c>
      <c r="X176" s="58">
        <f>I176-'[7](A) Current Law'!I176</f>
        <v>185564</v>
      </c>
      <c r="Y176" s="59">
        <f>N176-'[7](A) Current Law'!N176</f>
        <v>8.7546842566442296E-2</v>
      </c>
      <c r="Z176" s="58">
        <f>P176-'[7](A) Current Law'!P176</f>
        <v>0</v>
      </c>
      <c r="AA176" s="58">
        <f>M176-'[7](A) Current Law'!M176</f>
        <v>0</v>
      </c>
      <c r="AB176" s="43">
        <f>R176-'[7](A) Current Law'!R176</f>
        <v>0</v>
      </c>
    </row>
    <row r="177" spans="1:28">
      <c r="A177" s="29" t="s">
        <v>360</v>
      </c>
      <c r="B177" s="30" t="s">
        <v>361</v>
      </c>
      <c r="C177" s="31">
        <v>852125247</v>
      </c>
      <c r="D177" s="22">
        <v>651.16</v>
      </c>
      <c r="E177" s="23"/>
      <c r="F177" s="23"/>
      <c r="G177" s="56">
        <v>0.3</v>
      </c>
      <c r="H177" s="23"/>
      <c r="I177" s="24">
        <v>2102326</v>
      </c>
      <c r="J177" s="25">
        <f t="shared" si="14"/>
        <v>3228.585908225321</v>
      </c>
      <c r="K177" s="27">
        <f t="shared" si="15"/>
        <v>2.4671560987090433</v>
      </c>
      <c r="L177" s="23"/>
      <c r="M177" s="25">
        <v>0</v>
      </c>
      <c r="N177" s="26">
        <f t="shared" si="16"/>
        <v>2.4671560987090433</v>
      </c>
      <c r="O177" s="23"/>
      <c r="P177" s="25">
        <v>1493197</v>
      </c>
      <c r="Q177" s="25">
        <f t="shared" si="17"/>
        <v>2293.133792001966</v>
      </c>
      <c r="R177" s="27">
        <f t="shared" si="18"/>
        <v>1.7523210411344614</v>
      </c>
      <c r="S177" s="28">
        <f t="shared" si="19"/>
        <v>0.7102594935324017</v>
      </c>
      <c r="T177" s="23"/>
      <c r="U177" s="43">
        <f t="shared" si="20"/>
        <v>1.7523210411344614</v>
      </c>
      <c r="V177" s="23"/>
      <c r="W177" s="57">
        <f>G177-'[7](A) Current Law'!G177</f>
        <v>1.9999999999999962E-2</v>
      </c>
      <c r="X177" s="58">
        <f>I177-'[7](A) Current Law'!I177</f>
        <v>140155</v>
      </c>
      <c r="Y177" s="59">
        <f>N177-'[7](A) Current Law'!N177</f>
        <v>0.16447699501150925</v>
      </c>
      <c r="Z177" s="58">
        <f>P177-'[7](A) Current Law'!P177</f>
        <v>0</v>
      </c>
      <c r="AA177" s="58">
        <f>M177-'[7](A) Current Law'!M177</f>
        <v>0</v>
      </c>
      <c r="AB177" s="43">
        <f>R177-'[7](A) Current Law'!R177</f>
        <v>0</v>
      </c>
    </row>
    <row r="178" spans="1:28">
      <c r="A178" s="29" t="s">
        <v>362</v>
      </c>
      <c r="B178" s="30" t="s">
        <v>363</v>
      </c>
      <c r="C178" s="31">
        <v>175393298</v>
      </c>
      <c r="D178" s="22">
        <v>206.97</v>
      </c>
      <c r="E178" s="23"/>
      <c r="F178" s="23"/>
      <c r="G178" s="56">
        <v>0.37670000000000003</v>
      </c>
      <c r="H178" s="23"/>
      <c r="I178" s="24">
        <v>1163627</v>
      </c>
      <c r="J178" s="25">
        <f t="shared" si="14"/>
        <v>5622.2012852104172</v>
      </c>
      <c r="K178" s="27">
        <f t="shared" si="15"/>
        <v>6.6343869079877837</v>
      </c>
      <c r="L178" s="23"/>
      <c r="M178" s="25">
        <v>225361</v>
      </c>
      <c r="N178" s="26">
        <f t="shared" si="16"/>
        <v>5.3494974477303003</v>
      </c>
      <c r="O178" s="23"/>
      <c r="P178" s="25">
        <v>698000</v>
      </c>
      <c r="Q178" s="25">
        <f t="shared" si="17"/>
        <v>4461.3277286563271</v>
      </c>
      <c r="R178" s="27">
        <f t="shared" si="18"/>
        <v>3.9796275454037016</v>
      </c>
      <c r="S178" s="28">
        <f t="shared" si="19"/>
        <v>0.79351974472919584</v>
      </c>
      <c r="T178" s="23"/>
      <c r="U178" s="43">
        <f t="shared" si="20"/>
        <v>5.2645170056611859</v>
      </c>
      <c r="V178" s="23"/>
      <c r="W178" s="57">
        <f>G178-'[7](A) Current Law'!G178</f>
        <v>0</v>
      </c>
      <c r="X178" s="58">
        <f>I178-'[7](A) Current Law'!I178</f>
        <v>0</v>
      </c>
      <c r="Y178" s="59">
        <f>N178-'[7](A) Current Law'!N178</f>
        <v>-8.6058020301323701E-2</v>
      </c>
      <c r="Z178" s="58">
        <f>P178-'[7](A) Current Law'!P178</f>
        <v>0</v>
      </c>
      <c r="AA178" s="58">
        <f>M178-'[7](A) Current Law'!M178</f>
        <v>15094</v>
      </c>
      <c r="AB178" s="43">
        <f>R178-'[7](A) Current Law'!R178</f>
        <v>0</v>
      </c>
    </row>
    <row r="179" spans="1:28">
      <c r="A179" s="29" t="s">
        <v>364</v>
      </c>
      <c r="B179" s="30" t="s">
        <v>365</v>
      </c>
      <c r="C179" s="31">
        <v>344643227</v>
      </c>
      <c r="D179" s="22">
        <v>1011.8399999999999</v>
      </c>
      <c r="E179" s="23"/>
      <c r="F179" s="23"/>
      <c r="G179" s="56">
        <v>0.3</v>
      </c>
      <c r="H179" s="23"/>
      <c r="I179" s="24">
        <v>3012071</v>
      </c>
      <c r="J179" s="25">
        <f t="shared" si="14"/>
        <v>2976.8253874130301</v>
      </c>
      <c r="K179" s="27">
        <f t="shared" si="15"/>
        <v>8.7396784965688603</v>
      </c>
      <c r="L179" s="23"/>
      <c r="M179" s="25">
        <v>1038372</v>
      </c>
      <c r="N179" s="26">
        <f t="shared" si="16"/>
        <v>5.7267888801424212</v>
      </c>
      <c r="O179" s="23"/>
      <c r="P179" s="25">
        <v>814579</v>
      </c>
      <c r="Q179" s="25">
        <f t="shared" si="17"/>
        <v>1831.2687776723594</v>
      </c>
      <c r="R179" s="27">
        <f t="shared" si="18"/>
        <v>2.3635427485130878</v>
      </c>
      <c r="S179" s="28">
        <f t="shared" si="19"/>
        <v>0.61517507389434045</v>
      </c>
      <c r="T179" s="23"/>
      <c r="U179" s="43">
        <f t="shared" si="20"/>
        <v>5.376432364939526</v>
      </c>
      <c r="V179" s="23"/>
      <c r="W179" s="57">
        <f>G179-'[7](A) Current Law'!G179</f>
        <v>1.9999999999999962E-2</v>
      </c>
      <c r="X179" s="58">
        <f>I179-'[7](A) Current Law'!I179</f>
        <v>200805</v>
      </c>
      <c r="Y179" s="59">
        <f>N179-'[7](A) Current Law'!N179</f>
        <v>0.38142342486829239</v>
      </c>
      <c r="Z179" s="58">
        <f>P179-'[7](A) Current Law'!P179</f>
        <v>0</v>
      </c>
      <c r="AA179" s="58">
        <f>M179-'[7](A) Current Law'!M179</f>
        <v>69350</v>
      </c>
      <c r="AB179" s="43">
        <f>R179-'[7](A) Current Law'!R179</f>
        <v>0</v>
      </c>
    </row>
    <row r="180" spans="1:28">
      <c r="A180" s="29" t="s">
        <v>366</v>
      </c>
      <c r="B180" s="30" t="s">
        <v>367</v>
      </c>
      <c r="C180" s="31">
        <v>8952915230</v>
      </c>
      <c r="D180" s="22">
        <v>8662.7799999999988</v>
      </c>
      <c r="E180" s="23"/>
      <c r="F180" s="23"/>
      <c r="G180" s="56">
        <v>0.3</v>
      </c>
      <c r="H180" s="23"/>
      <c r="I180" s="24">
        <v>21850554</v>
      </c>
      <c r="J180" s="25">
        <f t="shared" si="14"/>
        <v>2522.3489457195037</v>
      </c>
      <c r="K180" s="27">
        <f t="shared" si="15"/>
        <v>2.4406077170016944</v>
      </c>
      <c r="L180" s="23"/>
      <c r="M180" s="25">
        <v>0</v>
      </c>
      <c r="N180" s="26">
        <f t="shared" si="16"/>
        <v>2.4406077170016944</v>
      </c>
      <c r="O180" s="23"/>
      <c r="P180" s="25">
        <v>21348400</v>
      </c>
      <c r="Q180" s="25">
        <f t="shared" si="17"/>
        <v>2464.3821036664908</v>
      </c>
      <c r="R180" s="27">
        <f t="shared" si="18"/>
        <v>2.3845193941370537</v>
      </c>
      <c r="S180" s="28">
        <f t="shared" si="19"/>
        <v>0.97701870625339748</v>
      </c>
      <c r="T180" s="23"/>
      <c r="U180" s="43">
        <f t="shared" si="20"/>
        <v>2.3845193941370537</v>
      </c>
      <c r="V180" s="23"/>
      <c r="W180" s="57">
        <f>G180-'[7](A) Current Law'!G180</f>
        <v>1.6600000000000004E-2</v>
      </c>
      <c r="X180" s="58">
        <f>I180-'[7](A) Current Law'!I180</f>
        <v>1209064</v>
      </c>
      <c r="Y180" s="59">
        <f>N180-'[7](A) Current Law'!N180</f>
        <v>0.13504696168110586</v>
      </c>
      <c r="Z180" s="58">
        <f>P180-'[7](A) Current Law'!P180</f>
        <v>706910</v>
      </c>
      <c r="AA180" s="58">
        <f>M180-'[7](A) Current Law'!M180</f>
        <v>0</v>
      </c>
      <c r="AB180" s="43">
        <f>R180-'[7](A) Current Law'!R180</f>
        <v>7.8958638816465143E-2</v>
      </c>
    </row>
    <row r="181" spans="1:28">
      <c r="A181" s="29" t="s">
        <v>368</v>
      </c>
      <c r="B181" s="30" t="s">
        <v>369</v>
      </c>
      <c r="C181" s="31">
        <v>798934874</v>
      </c>
      <c r="D181" s="22">
        <v>1617.32</v>
      </c>
      <c r="E181" s="23"/>
      <c r="F181" s="23"/>
      <c r="G181" s="56">
        <v>0.3</v>
      </c>
      <c r="H181" s="23"/>
      <c r="I181" s="24">
        <v>4784109</v>
      </c>
      <c r="J181" s="25">
        <f t="shared" si="14"/>
        <v>2958.0472633739769</v>
      </c>
      <c r="K181" s="27">
        <f t="shared" si="15"/>
        <v>5.9881088630510826</v>
      </c>
      <c r="L181" s="23"/>
      <c r="M181" s="25">
        <v>1307880</v>
      </c>
      <c r="N181" s="26">
        <f t="shared" si="16"/>
        <v>4.3510793096259306</v>
      </c>
      <c r="O181" s="23"/>
      <c r="P181" s="25">
        <v>1488093</v>
      </c>
      <c r="Q181" s="25">
        <f t="shared" si="17"/>
        <v>1728.7691984270275</v>
      </c>
      <c r="R181" s="27">
        <f t="shared" si="18"/>
        <v>1.862596124449563</v>
      </c>
      <c r="S181" s="28">
        <f t="shared" si="19"/>
        <v>0.58442920092330675</v>
      </c>
      <c r="T181" s="23"/>
      <c r="U181" s="43">
        <f t="shared" si="20"/>
        <v>3.499625677874715</v>
      </c>
      <c r="V181" s="23"/>
      <c r="W181" s="57">
        <f>G181-'[7](A) Current Law'!G181</f>
        <v>1.9999999999999962E-2</v>
      </c>
      <c r="X181" s="58">
        <f>I181-'[7](A) Current Law'!I181</f>
        <v>318940</v>
      </c>
      <c r="Y181" s="59">
        <f>N181-'[7](A) Current Law'!N181</f>
        <v>0.28942409140597825</v>
      </c>
      <c r="Z181" s="58">
        <f>P181-'[7](A) Current Law'!P181</f>
        <v>0</v>
      </c>
      <c r="AA181" s="58">
        <f>M181-'[7](A) Current Law'!M181</f>
        <v>87709</v>
      </c>
      <c r="AB181" s="43">
        <f>R181-'[7](A) Current Law'!R181</f>
        <v>0</v>
      </c>
    </row>
    <row r="182" spans="1:28">
      <c r="A182" s="29" t="s">
        <v>370</v>
      </c>
      <c r="B182" s="30" t="s">
        <v>371</v>
      </c>
      <c r="C182" s="31">
        <v>470629818</v>
      </c>
      <c r="D182" s="22">
        <v>872.18999999999994</v>
      </c>
      <c r="E182" s="23"/>
      <c r="F182" s="23"/>
      <c r="G182" s="56">
        <v>0.3</v>
      </c>
      <c r="H182" s="23"/>
      <c r="I182" s="24">
        <v>2397936</v>
      </c>
      <c r="J182" s="25">
        <f t="shared" si="14"/>
        <v>2749.327554775909</v>
      </c>
      <c r="K182" s="27">
        <f t="shared" si="15"/>
        <v>5.0951637747695786</v>
      </c>
      <c r="L182" s="23"/>
      <c r="M182" s="25">
        <v>560428</v>
      </c>
      <c r="N182" s="26">
        <f t="shared" si="16"/>
        <v>3.9043594981055789</v>
      </c>
      <c r="O182" s="23"/>
      <c r="P182" s="25">
        <v>970000</v>
      </c>
      <c r="Q182" s="25">
        <f t="shared" si="17"/>
        <v>1754.6956511769226</v>
      </c>
      <c r="R182" s="27">
        <f t="shared" si="18"/>
        <v>2.0610678773438873</v>
      </c>
      <c r="S182" s="28">
        <f t="shared" si="19"/>
        <v>0.63822720873284355</v>
      </c>
      <c r="T182" s="23"/>
      <c r="U182" s="43">
        <f t="shared" si="20"/>
        <v>3.2518721540078874</v>
      </c>
      <c r="V182" s="23"/>
      <c r="W182" s="57">
        <f>G182-'[7](A) Current Law'!G182</f>
        <v>1.9999999999999962E-2</v>
      </c>
      <c r="X182" s="58">
        <f>I182-'[7](A) Current Law'!I182</f>
        <v>159863</v>
      </c>
      <c r="Y182" s="59">
        <f>N182-'[7](A) Current Law'!N182</f>
        <v>0.25975404728818097</v>
      </c>
      <c r="Z182" s="58">
        <f>P182-'[7](A) Current Law'!P182</f>
        <v>0</v>
      </c>
      <c r="AA182" s="58">
        <f>M182-'[7](A) Current Law'!M182</f>
        <v>37615</v>
      </c>
      <c r="AB182" s="43">
        <f>R182-'[7](A) Current Law'!R182</f>
        <v>0</v>
      </c>
    </row>
    <row r="183" spans="1:28">
      <c r="A183" s="29" t="s">
        <v>372</v>
      </c>
      <c r="B183" s="30" t="s">
        <v>373</v>
      </c>
      <c r="C183" s="31">
        <v>26423176</v>
      </c>
      <c r="D183" s="22">
        <v>61.22</v>
      </c>
      <c r="E183" s="23"/>
      <c r="F183" s="23"/>
      <c r="G183" s="56">
        <v>0.3</v>
      </c>
      <c r="H183" s="23"/>
      <c r="I183" s="24">
        <v>305315</v>
      </c>
      <c r="J183" s="25">
        <f t="shared" si="14"/>
        <v>4987.1773930088211</v>
      </c>
      <c r="K183" s="27">
        <f t="shared" si="15"/>
        <v>11.554818391248652</v>
      </c>
      <c r="L183" s="23"/>
      <c r="M183" s="25">
        <v>116799</v>
      </c>
      <c r="N183" s="26">
        <f t="shared" si="16"/>
        <v>7.134494354501518</v>
      </c>
      <c r="O183" s="23"/>
      <c r="P183" s="25">
        <v>50000</v>
      </c>
      <c r="Q183" s="25">
        <f t="shared" si="17"/>
        <v>2724.5834694544269</v>
      </c>
      <c r="R183" s="27">
        <f t="shared" si="18"/>
        <v>1.892278203044176</v>
      </c>
      <c r="S183" s="28">
        <f t="shared" si="19"/>
        <v>0.54631773741873146</v>
      </c>
      <c r="T183" s="23"/>
      <c r="U183" s="43">
        <f t="shared" si="20"/>
        <v>6.3126022397913104</v>
      </c>
      <c r="V183" s="23"/>
      <c r="W183" s="57">
        <f>G183-'[7](A) Current Law'!G183</f>
        <v>1.9999999999999962E-2</v>
      </c>
      <c r="X183" s="58">
        <f>I183-'[7](A) Current Law'!I183</f>
        <v>20355</v>
      </c>
      <c r="Y183" s="59">
        <f>N183-'[7](A) Current Law'!N183</f>
        <v>0.4751889023484539</v>
      </c>
      <c r="Z183" s="58">
        <f>P183-'[7](A) Current Law'!P183</f>
        <v>0</v>
      </c>
      <c r="AA183" s="58">
        <f>M183-'[7](A) Current Law'!M183</f>
        <v>7799</v>
      </c>
      <c r="AB183" s="43">
        <f>R183-'[7](A) Current Law'!R183</f>
        <v>0</v>
      </c>
    </row>
    <row r="184" spans="1:28">
      <c r="A184" s="29" t="s">
        <v>374</v>
      </c>
      <c r="B184" s="30" t="s">
        <v>375</v>
      </c>
      <c r="C184" s="31">
        <v>3231379698</v>
      </c>
      <c r="D184" s="22">
        <v>518.79</v>
      </c>
      <c r="E184" s="23"/>
      <c r="F184" s="23"/>
      <c r="G184" s="56">
        <v>0.3</v>
      </c>
      <c r="H184" s="23"/>
      <c r="I184" s="24">
        <v>1518512</v>
      </c>
      <c r="J184" s="25">
        <f t="shared" si="14"/>
        <v>2927.026349775439</v>
      </c>
      <c r="K184" s="27">
        <f t="shared" si="15"/>
        <v>0.46992682442730377</v>
      </c>
      <c r="L184" s="23"/>
      <c r="M184" s="25">
        <v>0</v>
      </c>
      <c r="N184" s="26">
        <f t="shared" si="16"/>
        <v>0.46992682442730377</v>
      </c>
      <c r="O184" s="23"/>
      <c r="P184" s="25">
        <v>1518512</v>
      </c>
      <c r="Q184" s="25">
        <f t="shared" si="17"/>
        <v>2927.026349775439</v>
      </c>
      <c r="R184" s="27">
        <f t="shared" si="18"/>
        <v>0.46992682442730377</v>
      </c>
      <c r="S184" s="28">
        <f t="shared" si="19"/>
        <v>1</v>
      </c>
      <c r="T184" s="23"/>
      <c r="U184" s="43">
        <f t="shared" si="20"/>
        <v>0.46992682442730377</v>
      </c>
      <c r="V184" s="23"/>
      <c r="W184" s="57">
        <f>G184-'[7](A) Current Law'!G184</f>
        <v>1.9999999999999962E-2</v>
      </c>
      <c r="X184" s="58">
        <f>I184-'[7](A) Current Law'!I184</f>
        <v>101235</v>
      </c>
      <c r="Y184" s="59">
        <f>N184-'[7](A) Current Law'!N184</f>
        <v>3.1328723165110373E-2</v>
      </c>
      <c r="Z184" s="58">
        <f>P184-'[7](A) Current Law'!P184</f>
        <v>101235</v>
      </c>
      <c r="AA184" s="58">
        <f>M184-'[7](A) Current Law'!M184</f>
        <v>0</v>
      </c>
      <c r="AB184" s="43">
        <f>R184-'[7](A) Current Law'!R184</f>
        <v>3.1328723165110373E-2</v>
      </c>
    </row>
    <row r="185" spans="1:28">
      <c r="A185" s="29" t="s">
        <v>376</v>
      </c>
      <c r="B185" s="30" t="s">
        <v>377</v>
      </c>
      <c r="C185" s="31">
        <v>96291930</v>
      </c>
      <c r="D185" s="22">
        <v>95.699999999999989</v>
      </c>
      <c r="E185" s="23"/>
      <c r="F185" s="23"/>
      <c r="G185" s="56">
        <v>0.3</v>
      </c>
      <c r="H185" s="23"/>
      <c r="I185" s="24">
        <v>295093</v>
      </c>
      <c r="J185" s="25">
        <f t="shared" si="14"/>
        <v>3083.5214211076282</v>
      </c>
      <c r="K185" s="27">
        <f t="shared" si="15"/>
        <v>3.0645662621987118</v>
      </c>
      <c r="L185" s="23"/>
      <c r="M185" s="25">
        <v>16854</v>
      </c>
      <c r="N185" s="26">
        <f t="shared" si="16"/>
        <v>2.8895360182312269</v>
      </c>
      <c r="O185" s="23"/>
      <c r="P185" s="25">
        <v>105000</v>
      </c>
      <c r="Q185" s="25">
        <f t="shared" si="17"/>
        <v>1273.291536050157</v>
      </c>
      <c r="R185" s="27">
        <f t="shared" si="18"/>
        <v>1.0904340581811995</v>
      </c>
      <c r="S185" s="28">
        <f t="shared" si="19"/>
        <v>0.4129342275147157</v>
      </c>
      <c r="T185" s="23"/>
      <c r="U185" s="43">
        <f t="shared" si="20"/>
        <v>1.2654643021486847</v>
      </c>
      <c r="V185" s="23"/>
      <c r="W185" s="57">
        <f>G185-'[7](A) Current Law'!G185</f>
        <v>1.9999999999999962E-2</v>
      </c>
      <c r="X185" s="58">
        <f>I185-'[7](A) Current Law'!I185</f>
        <v>19673</v>
      </c>
      <c r="Y185" s="59">
        <f>N185-'[7](A) Current Law'!N185</f>
        <v>0.19229025734555316</v>
      </c>
      <c r="Z185" s="58">
        <f>P185-'[7](A) Current Law'!P185</f>
        <v>0</v>
      </c>
      <c r="AA185" s="58">
        <f>M185-'[7](A) Current Law'!M185</f>
        <v>1157</v>
      </c>
      <c r="AB185" s="43">
        <f>R185-'[7](A) Current Law'!R185</f>
        <v>0</v>
      </c>
    </row>
    <row r="186" spans="1:28">
      <c r="A186" s="29" t="s">
        <v>378</v>
      </c>
      <c r="B186" s="30" t="s">
        <v>379</v>
      </c>
      <c r="C186" s="31">
        <v>97048133</v>
      </c>
      <c r="D186" s="22">
        <v>230.54999999999998</v>
      </c>
      <c r="E186" s="23"/>
      <c r="F186" s="23"/>
      <c r="G186" s="56">
        <v>0.3</v>
      </c>
      <c r="H186" s="23"/>
      <c r="I186" s="24">
        <v>723854</v>
      </c>
      <c r="J186" s="25">
        <f t="shared" si="14"/>
        <v>3139.6833658642381</v>
      </c>
      <c r="K186" s="27">
        <f t="shared" si="15"/>
        <v>7.4587112355886331</v>
      </c>
      <c r="L186" s="23"/>
      <c r="M186" s="25">
        <v>230220</v>
      </c>
      <c r="N186" s="26">
        <f t="shared" si="16"/>
        <v>5.0864863108700913</v>
      </c>
      <c r="O186" s="23"/>
      <c r="P186" s="25">
        <v>75000</v>
      </c>
      <c r="Q186" s="25">
        <f t="shared" si="17"/>
        <v>1323.8776837996097</v>
      </c>
      <c r="R186" s="27">
        <f t="shared" si="18"/>
        <v>0.77281239403132052</v>
      </c>
      <c r="S186" s="28">
        <f t="shared" si="19"/>
        <v>0.42165961644198968</v>
      </c>
      <c r="T186" s="23"/>
      <c r="U186" s="43">
        <f t="shared" si="20"/>
        <v>3.1450373187498619</v>
      </c>
      <c r="V186" s="23"/>
      <c r="W186" s="57">
        <f>G186-'[7](A) Current Law'!G186</f>
        <v>1.9999999999999962E-2</v>
      </c>
      <c r="X186" s="58">
        <f>I186-'[7](A) Current Law'!I186</f>
        <v>48256</v>
      </c>
      <c r="Y186" s="59">
        <f>N186-'[7](A) Current Law'!N186</f>
        <v>0.33884217020434537</v>
      </c>
      <c r="Z186" s="58">
        <f>P186-'[7](A) Current Law'!P186</f>
        <v>0</v>
      </c>
      <c r="AA186" s="58">
        <f>M186-'[7](A) Current Law'!M186</f>
        <v>15372</v>
      </c>
      <c r="AB186" s="43">
        <f>R186-'[7](A) Current Law'!R186</f>
        <v>0</v>
      </c>
    </row>
    <row r="187" spans="1:28">
      <c r="A187" s="29" t="s">
        <v>380</v>
      </c>
      <c r="B187" s="30" t="s">
        <v>381</v>
      </c>
      <c r="C187" s="31">
        <v>362861621</v>
      </c>
      <c r="D187" s="22">
        <v>275.64999999999998</v>
      </c>
      <c r="E187" s="23"/>
      <c r="F187" s="23"/>
      <c r="G187" s="56">
        <v>0.37509999999999999</v>
      </c>
      <c r="H187" s="23"/>
      <c r="I187" s="24">
        <v>1193132</v>
      </c>
      <c r="J187" s="25">
        <f t="shared" si="14"/>
        <v>4328.4309813168875</v>
      </c>
      <c r="K187" s="27">
        <f t="shared" si="15"/>
        <v>3.2881184753347061</v>
      </c>
      <c r="L187" s="23"/>
      <c r="M187" s="25">
        <v>0</v>
      </c>
      <c r="N187" s="26">
        <f t="shared" si="16"/>
        <v>3.2881184753347061</v>
      </c>
      <c r="O187" s="23"/>
      <c r="P187" s="25">
        <v>723966</v>
      </c>
      <c r="Q187" s="25">
        <f t="shared" si="17"/>
        <v>2626.3957917649195</v>
      </c>
      <c r="R187" s="27">
        <f t="shared" si="18"/>
        <v>1.9951572668524233</v>
      </c>
      <c r="S187" s="28">
        <f t="shared" si="19"/>
        <v>0.60677779156036382</v>
      </c>
      <c r="T187" s="23"/>
      <c r="U187" s="43">
        <f t="shared" si="20"/>
        <v>1.9951572668524233</v>
      </c>
      <c r="V187" s="23"/>
      <c r="W187" s="57">
        <f>G187-'[7](A) Current Law'!G187</f>
        <v>0</v>
      </c>
      <c r="X187" s="58">
        <f>I187-'[7](A) Current Law'!I187</f>
        <v>0</v>
      </c>
      <c r="Y187" s="59">
        <f>N187-'[7](A) Current Law'!N187</f>
        <v>0</v>
      </c>
      <c r="Z187" s="58">
        <f>P187-'[7](A) Current Law'!P187</f>
        <v>0</v>
      </c>
      <c r="AA187" s="58">
        <f>M187-'[7](A) Current Law'!M187</f>
        <v>0</v>
      </c>
      <c r="AB187" s="43">
        <f>R187-'[7](A) Current Law'!R187</f>
        <v>0</v>
      </c>
    </row>
    <row r="188" spans="1:28">
      <c r="A188" s="29" t="s">
        <v>382</v>
      </c>
      <c r="B188" s="30" t="s">
        <v>383</v>
      </c>
      <c r="C188" s="31">
        <v>812217486</v>
      </c>
      <c r="D188" s="22">
        <v>589.20000000000005</v>
      </c>
      <c r="E188" s="23"/>
      <c r="F188" s="23"/>
      <c r="G188" s="56">
        <v>0.3</v>
      </c>
      <c r="H188" s="23"/>
      <c r="I188" s="24">
        <v>1949936</v>
      </c>
      <c r="J188" s="25">
        <f t="shared" si="14"/>
        <v>3309.4636795655124</v>
      </c>
      <c r="K188" s="27">
        <f t="shared" si="15"/>
        <v>2.4007559965287424</v>
      </c>
      <c r="L188" s="23"/>
      <c r="M188" s="25">
        <v>0</v>
      </c>
      <c r="N188" s="26">
        <f t="shared" si="16"/>
        <v>2.4007559965287424</v>
      </c>
      <c r="O188" s="23"/>
      <c r="P188" s="25">
        <v>1497371</v>
      </c>
      <c r="Q188" s="25">
        <f t="shared" si="17"/>
        <v>2541.3628649015614</v>
      </c>
      <c r="R188" s="27">
        <f t="shared" si="18"/>
        <v>1.8435591769566999</v>
      </c>
      <c r="S188" s="28">
        <f t="shared" si="19"/>
        <v>0.76790776722928344</v>
      </c>
      <c r="T188" s="23"/>
      <c r="U188" s="43">
        <f t="shared" si="20"/>
        <v>1.8435591769566999</v>
      </c>
      <c r="V188" s="23"/>
      <c r="W188" s="57">
        <f>G188-'[7](A) Current Law'!G188</f>
        <v>1.9999999999999962E-2</v>
      </c>
      <c r="X188" s="58">
        <f>I188-'[7](A) Current Law'!I188</f>
        <v>129995</v>
      </c>
      <c r="Y188" s="59">
        <f>N188-'[7](A) Current Law'!N188</f>
        <v>0.1600494968905406</v>
      </c>
      <c r="Z188" s="58">
        <f>P188-'[7](A) Current Law'!P188</f>
        <v>0</v>
      </c>
      <c r="AA188" s="58">
        <f>M188-'[7](A) Current Law'!M188</f>
        <v>0</v>
      </c>
      <c r="AB188" s="43">
        <f>R188-'[7](A) Current Law'!R188</f>
        <v>0</v>
      </c>
    </row>
    <row r="189" spans="1:28">
      <c r="A189" s="29" t="s">
        <v>384</v>
      </c>
      <c r="B189" s="30" t="s">
        <v>385</v>
      </c>
      <c r="C189" s="31">
        <v>1316525490</v>
      </c>
      <c r="D189" s="22">
        <v>2214.0100000000002</v>
      </c>
      <c r="E189" s="23"/>
      <c r="F189" s="23"/>
      <c r="G189" s="56">
        <v>0.3</v>
      </c>
      <c r="H189" s="23"/>
      <c r="I189" s="24">
        <v>5655956</v>
      </c>
      <c r="J189" s="25">
        <f t="shared" si="14"/>
        <v>2554.6208011707263</v>
      </c>
      <c r="K189" s="27">
        <f t="shared" si="15"/>
        <v>4.2961234271278714</v>
      </c>
      <c r="L189" s="23"/>
      <c r="M189" s="25">
        <v>1041401</v>
      </c>
      <c r="N189" s="26">
        <f t="shared" si="16"/>
        <v>3.5051011431613071</v>
      </c>
      <c r="O189" s="23"/>
      <c r="P189" s="25">
        <v>3762000</v>
      </c>
      <c r="Q189" s="25">
        <f t="shared" si="17"/>
        <v>2169.5480146882805</v>
      </c>
      <c r="R189" s="27">
        <f t="shared" si="18"/>
        <v>2.857521581295019</v>
      </c>
      <c r="S189" s="28">
        <f t="shared" si="19"/>
        <v>0.84926420926895474</v>
      </c>
      <c r="T189" s="23"/>
      <c r="U189" s="43">
        <f t="shared" si="20"/>
        <v>3.6485438652615834</v>
      </c>
      <c r="V189" s="23"/>
      <c r="W189" s="57">
        <f>G189-'[7](A) Current Law'!G189</f>
        <v>1.2199999999999989E-2</v>
      </c>
      <c r="X189" s="58">
        <f>I189-'[7](A) Current Law'!I189</f>
        <v>230010</v>
      </c>
      <c r="Y189" s="59">
        <f>N189-'[7](A) Current Law'!N189</f>
        <v>0.1216353205588141</v>
      </c>
      <c r="Z189" s="58">
        <f>P189-'[7](A) Current Law'!P189</f>
        <v>0</v>
      </c>
      <c r="AA189" s="58">
        <f>M189-'[7](A) Current Law'!M189</f>
        <v>69874</v>
      </c>
      <c r="AB189" s="43">
        <f>R189-'[7](A) Current Law'!R189</f>
        <v>0</v>
      </c>
    </row>
    <row r="190" spans="1:28">
      <c r="A190" s="29" t="s">
        <v>386</v>
      </c>
      <c r="B190" s="30" t="s">
        <v>387</v>
      </c>
      <c r="C190" s="31">
        <v>964936273</v>
      </c>
      <c r="D190" s="22">
        <v>3432.79</v>
      </c>
      <c r="E190" s="23"/>
      <c r="F190" s="23"/>
      <c r="G190" s="56">
        <v>0.3</v>
      </c>
      <c r="H190" s="23"/>
      <c r="I190" s="24">
        <v>10247426</v>
      </c>
      <c r="J190" s="25">
        <f t="shared" si="14"/>
        <v>2985.159593217179</v>
      </c>
      <c r="K190" s="27">
        <f t="shared" si="15"/>
        <v>10.619795614212547</v>
      </c>
      <c r="L190" s="23"/>
      <c r="M190" s="25">
        <v>3814319</v>
      </c>
      <c r="N190" s="26">
        <f t="shared" si="16"/>
        <v>6.6668723935513201</v>
      </c>
      <c r="O190" s="23"/>
      <c r="P190" s="25">
        <v>2350000</v>
      </c>
      <c r="Q190" s="25">
        <f t="shared" si="17"/>
        <v>1795.7168950037724</v>
      </c>
      <c r="R190" s="27">
        <f t="shared" si="18"/>
        <v>2.4353939900029027</v>
      </c>
      <c r="S190" s="28">
        <f t="shared" si="19"/>
        <v>0.60154803752669206</v>
      </c>
      <c r="T190" s="23"/>
      <c r="U190" s="43">
        <f t="shared" si="20"/>
        <v>6.3883172106641286</v>
      </c>
      <c r="V190" s="23"/>
      <c r="W190" s="57">
        <f>G190-'[7](A) Current Law'!G190</f>
        <v>1.9999999999999962E-2</v>
      </c>
      <c r="X190" s="58">
        <f>I190-'[7](A) Current Law'!I190</f>
        <v>683162</v>
      </c>
      <c r="Y190" s="59">
        <f>N190-'[7](A) Current Law'!N190</f>
        <v>0.44399201479702288</v>
      </c>
      <c r="Z190" s="58">
        <f>P190-'[7](A) Current Law'!P190</f>
        <v>0</v>
      </c>
      <c r="AA190" s="58">
        <f>M190-'[7](A) Current Law'!M190</f>
        <v>254738</v>
      </c>
      <c r="AB190" s="43">
        <f>R190-'[7](A) Current Law'!R190</f>
        <v>0</v>
      </c>
    </row>
    <row r="191" spans="1:28">
      <c r="A191" s="29" t="s">
        <v>388</v>
      </c>
      <c r="B191" s="30" t="s">
        <v>389</v>
      </c>
      <c r="C191" s="31">
        <v>48179849</v>
      </c>
      <c r="D191" s="22">
        <v>41.33</v>
      </c>
      <c r="E191" s="23"/>
      <c r="F191" s="23"/>
      <c r="G191" s="56">
        <v>0.37730000000000002</v>
      </c>
      <c r="H191" s="23"/>
      <c r="I191" s="24">
        <v>273182</v>
      </c>
      <c r="J191" s="25">
        <f t="shared" si="14"/>
        <v>6609.7749818533757</v>
      </c>
      <c r="K191" s="27">
        <f t="shared" si="15"/>
        <v>5.6700468280836667</v>
      </c>
      <c r="L191" s="23"/>
      <c r="M191" s="25">
        <v>43221</v>
      </c>
      <c r="N191" s="26">
        <f t="shared" si="16"/>
        <v>4.7729705421036082</v>
      </c>
      <c r="O191" s="23"/>
      <c r="P191" s="25">
        <v>91646</v>
      </c>
      <c r="Q191" s="25">
        <f t="shared" si="17"/>
        <v>3263.1744495523835</v>
      </c>
      <c r="R191" s="27">
        <f t="shared" si="18"/>
        <v>1.9021645335584176</v>
      </c>
      <c r="S191" s="28">
        <f t="shared" si="19"/>
        <v>0.49368918889238678</v>
      </c>
      <c r="T191" s="23"/>
      <c r="U191" s="43">
        <f t="shared" si="20"/>
        <v>2.7992408195384755</v>
      </c>
      <c r="V191" s="23"/>
      <c r="W191" s="57">
        <f>G191-'[7](A) Current Law'!G191</f>
        <v>0</v>
      </c>
      <c r="X191" s="58">
        <f>I191-'[7](A) Current Law'!I191</f>
        <v>0</v>
      </c>
      <c r="Y191" s="59">
        <f>N191-'[7](A) Current Law'!N191</f>
        <v>-6.0108116984759263E-2</v>
      </c>
      <c r="Z191" s="58">
        <f>P191-'[7](A) Current Law'!P191</f>
        <v>0</v>
      </c>
      <c r="AA191" s="58">
        <f>M191-'[7](A) Current Law'!M191</f>
        <v>2896</v>
      </c>
      <c r="AB191" s="43">
        <f>R191-'[7](A) Current Law'!R191</f>
        <v>0</v>
      </c>
    </row>
    <row r="192" spans="1:28">
      <c r="A192" s="29" t="s">
        <v>390</v>
      </c>
      <c r="B192" s="30" t="s">
        <v>391</v>
      </c>
      <c r="C192" s="31">
        <v>103024759</v>
      </c>
      <c r="D192" s="22">
        <v>193.95</v>
      </c>
      <c r="E192" s="23"/>
      <c r="F192" s="23"/>
      <c r="G192" s="56">
        <v>0.32269999999999999</v>
      </c>
      <c r="H192" s="23"/>
      <c r="I192" s="24">
        <v>734102</v>
      </c>
      <c r="J192" s="25">
        <f t="shared" si="14"/>
        <v>3785.0064449600413</v>
      </c>
      <c r="K192" s="27">
        <f t="shared" si="15"/>
        <v>7.1254910676374399</v>
      </c>
      <c r="L192" s="23"/>
      <c r="M192" s="25">
        <v>201421</v>
      </c>
      <c r="N192" s="26">
        <f t="shared" si="16"/>
        <v>5.1704173362832133</v>
      </c>
      <c r="O192" s="23"/>
      <c r="P192" s="25">
        <v>330000</v>
      </c>
      <c r="Q192" s="25">
        <f t="shared" si="17"/>
        <v>2739.989688063934</v>
      </c>
      <c r="R192" s="27">
        <f t="shared" si="18"/>
        <v>3.2031135350678182</v>
      </c>
      <c r="S192" s="28">
        <f t="shared" si="19"/>
        <v>0.72390621466771643</v>
      </c>
      <c r="T192" s="23"/>
      <c r="U192" s="43">
        <f t="shared" si="20"/>
        <v>5.1581872664220452</v>
      </c>
      <c r="V192" s="23"/>
      <c r="W192" s="57">
        <f>G192-'[7](A) Current Law'!G192</f>
        <v>0</v>
      </c>
      <c r="X192" s="58">
        <f>I192-'[7](A) Current Law'!I192</f>
        <v>0</v>
      </c>
      <c r="Y192" s="59">
        <f>N192-'[7](A) Current Law'!N192</f>
        <v>-0.1308908667284534</v>
      </c>
      <c r="Z192" s="58">
        <f>P192-'[7](A) Current Law'!P192</f>
        <v>0</v>
      </c>
      <c r="AA192" s="58">
        <f>M192-'[7](A) Current Law'!M192</f>
        <v>13485</v>
      </c>
      <c r="AB192" s="43">
        <f>R192-'[7](A) Current Law'!R192</f>
        <v>0</v>
      </c>
    </row>
    <row r="193" spans="1:28">
      <c r="A193" s="29" t="s">
        <v>392</v>
      </c>
      <c r="B193" s="30" t="s">
        <v>393</v>
      </c>
      <c r="C193" s="31">
        <v>4293375173</v>
      </c>
      <c r="D193" s="22">
        <v>13606.7</v>
      </c>
      <c r="E193" s="23"/>
      <c r="F193" s="23"/>
      <c r="G193" s="56">
        <v>0.3</v>
      </c>
      <c r="H193" s="23"/>
      <c r="I193" s="24">
        <v>38094806</v>
      </c>
      <c r="J193" s="25">
        <f t="shared" si="14"/>
        <v>2799.7094078652426</v>
      </c>
      <c r="K193" s="27">
        <f t="shared" si="15"/>
        <v>8.872927350856509</v>
      </c>
      <c r="L193" s="23"/>
      <c r="M193" s="25">
        <v>13220684</v>
      </c>
      <c r="N193" s="26">
        <f t="shared" si="16"/>
        <v>5.7936054963068093</v>
      </c>
      <c r="O193" s="23"/>
      <c r="P193" s="25">
        <v>18450000</v>
      </c>
      <c r="Q193" s="25">
        <f t="shared" si="17"/>
        <v>2327.5800892207512</v>
      </c>
      <c r="R193" s="27">
        <f t="shared" si="18"/>
        <v>4.2973183699453052</v>
      </c>
      <c r="S193" s="28">
        <f t="shared" si="19"/>
        <v>0.8313648847562054</v>
      </c>
      <c r="T193" s="23"/>
      <c r="U193" s="43">
        <f t="shared" si="20"/>
        <v>7.3766402244950049</v>
      </c>
      <c r="V193" s="23"/>
      <c r="W193" s="57">
        <f>G193-'[7](A) Current Law'!G193</f>
        <v>1.9999999999999962E-2</v>
      </c>
      <c r="X193" s="58">
        <f>I193-'[7](A) Current Law'!I193</f>
        <v>2539654</v>
      </c>
      <c r="Y193" s="59">
        <f>N193-'[7](A) Current Law'!N193</f>
        <v>0.3859981793396372</v>
      </c>
      <c r="Z193" s="58">
        <f>P193-'[7](A) Current Law'!P193</f>
        <v>0</v>
      </c>
      <c r="AA193" s="58">
        <f>M193-'[7](A) Current Law'!M193</f>
        <v>882419</v>
      </c>
      <c r="AB193" s="43">
        <f>R193-'[7](A) Current Law'!R193</f>
        <v>0</v>
      </c>
    </row>
    <row r="194" spans="1:28">
      <c r="A194" s="29" t="s">
        <v>394</v>
      </c>
      <c r="B194" s="30" t="s">
        <v>395</v>
      </c>
      <c r="C194" s="31">
        <v>237403604</v>
      </c>
      <c r="D194" s="22">
        <v>289.82000000000005</v>
      </c>
      <c r="E194" s="23"/>
      <c r="F194" s="23"/>
      <c r="G194" s="56">
        <v>0.315</v>
      </c>
      <c r="H194" s="23"/>
      <c r="I194" s="24">
        <v>1080253</v>
      </c>
      <c r="J194" s="25">
        <f t="shared" si="14"/>
        <v>3727.3238561865978</v>
      </c>
      <c r="K194" s="27">
        <f t="shared" si="15"/>
        <v>4.5502805424975774</v>
      </c>
      <c r="L194" s="23"/>
      <c r="M194" s="25">
        <v>192279</v>
      </c>
      <c r="N194" s="26">
        <f t="shared" si="16"/>
        <v>3.7403560225648471</v>
      </c>
      <c r="O194" s="23"/>
      <c r="P194" s="25">
        <v>455000</v>
      </c>
      <c r="Q194" s="25">
        <f t="shared" si="17"/>
        <v>2233.3827893175071</v>
      </c>
      <c r="R194" s="27">
        <f t="shared" si="18"/>
        <v>1.9165673660118487</v>
      </c>
      <c r="S194" s="28">
        <f t="shared" si="19"/>
        <v>0.59919204112369973</v>
      </c>
      <c r="T194" s="23"/>
      <c r="U194" s="43">
        <f t="shared" si="20"/>
        <v>2.7264918859445793</v>
      </c>
      <c r="V194" s="23"/>
      <c r="W194" s="57">
        <f>G194-'[7](A) Current Law'!G194</f>
        <v>0</v>
      </c>
      <c r="X194" s="58">
        <f>I194-'[7](A) Current Law'!I194</f>
        <v>0</v>
      </c>
      <c r="Y194" s="59">
        <f>N194-'[7](A) Current Law'!N194</f>
        <v>-5.4796977724061779E-2</v>
      </c>
      <c r="Z194" s="58">
        <f>P194-'[7](A) Current Law'!P194</f>
        <v>0</v>
      </c>
      <c r="AA194" s="58">
        <f>M194-'[7](A) Current Law'!M194</f>
        <v>13009</v>
      </c>
      <c r="AB194" s="43">
        <f>R194-'[7](A) Current Law'!R194</f>
        <v>0</v>
      </c>
    </row>
    <row r="195" spans="1:28">
      <c r="A195" s="29" t="s">
        <v>396</v>
      </c>
      <c r="B195" s="30" t="s">
        <v>397</v>
      </c>
      <c r="C195" s="31">
        <v>364847941</v>
      </c>
      <c r="D195" s="22">
        <v>126.94</v>
      </c>
      <c r="E195" s="23"/>
      <c r="F195" s="23"/>
      <c r="G195" s="56">
        <v>0.3</v>
      </c>
      <c r="H195" s="23"/>
      <c r="I195" s="24">
        <v>468010</v>
      </c>
      <c r="J195" s="25">
        <f t="shared" si="14"/>
        <v>3686.8599338270051</v>
      </c>
      <c r="K195" s="27">
        <f t="shared" si="15"/>
        <v>1.2827535732207955</v>
      </c>
      <c r="L195" s="23"/>
      <c r="M195" s="25">
        <v>0</v>
      </c>
      <c r="N195" s="26">
        <f t="shared" si="16"/>
        <v>1.2827535732207955</v>
      </c>
      <c r="O195" s="23"/>
      <c r="P195" s="25">
        <v>137978</v>
      </c>
      <c r="Q195" s="25">
        <f t="shared" si="17"/>
        <v>1086.9544666771703</v>
      </c>
      <c r="R195" s="27">
        <f t="shared" si="18"/>
        <v>0.37817946737432728</v>
      </c>
      <c r="S195" s="28">
        <f t="shared" si="19"/>
        <v>0.29481848678447042</v>
      </c>
      <c r="T195" s="23"/>
      <c r="U195" s="43">
        <f t="shared" si="20"/>
        <v>0.37817946737432728</v>
      </c>
      <c r="V195" s="23"/>
      <c r="W195" s="57">
        <f>G195-'[7](A) Current Law'!G195</f>
        <v>1.9999999999999962E-2</v>
      </c>
      <c r="X195" s="58">
        <f>I195-'[7](A) Current Law'!I195</f>
        <v>31200</v>
      </c>
      <c r="Y195" s="59">
        <f>N195-'[7](A) Current Law'!N195</f>
        <v>8.5515077636137748E-2</v>
      </c>
      <c r="Z195" s="58">
        <f>P195-'[7](A) Current Law'!P195</f>
        <v>0</v>
      </c>
      <c r="AA195" s="58">
        <f>M195-'[7](A) Current Law'!M195</f>
        <v>0</v>
      </c>
      <c r="AB195" s="43">
        <f>R195-'[7](A) Current Law'!R195</f>
        <v>0</v>
      </c>
    </row>
    <row r="196" spans="1:28">
      <c r="A196" s="29" t="s">
        <v>398</v>
      </c>
      <c r="B196" s="30" t="s">
        <v>399</v>
      </c>
      <c r="C196" s="31">
        <v>213485655</v>
      </c>
      <c r="D196" s="22">
        <v>294.07</v>
      </c>
      <c r="E196" s="23"/>
      <c r="F196" s="23"/>
      <c r="G196" s="56">
        <v>0.3</v>
      </c>
      <c r="H196" s="23"/>
      <c r="I196" s="24">
        <v>1020840</v>
      </c>
      <c r="J196" s="25">
        <f t="shared" si="14"/>
        <v>3471.4183697759036</v>
      </c>
      <c r="K196" s="27">
        <f t="shared" si="15"/>
        <v>4.7817732765229586</v>
      </c>
      <c r="L196" s="23"/>
      <c r="M196" s="25">
        <v>220734</v>
      </c>
      <c r="N196" s="26">
        <f t="shared" si="16"/>
        <v>3.7478209015964095</v>
      </c>
      <c r="O196" s="23"/>
      <c r="P196" s="25">
        <v>400000</v>
      </c>
      <c r="Q196" s="25">
        <f t="shared" si="17"/>
        <v>2110.837555684021</v>
      </c>
      <c r="R196" s="27">
        <f t="shared" si="18"/>
        <v>1.8736621905579558</v>
      </c>
      <c r="S196" s="28">
        <f t="shared" si="19"/>
        <v>0.60806198816660784</v>
      </c>
      <c r="T196" s="23"/>
      <c r="U196" s="43">
        <f t="shared" si="20"/>
        <v>2.9076145654845051</v>
      </c>
      <c r="V196" s="23"/>
      <c r="W196" s="57">
        <f>G196-'[7](A) Current Law'!G196</f>
        <v>1.9999999999999962E-2</v>
      </c>
      <c r="X196" s="58">
        <f>I196-'[7](A) Current Law'!I196</f>
        <v>68056</v>
      </c>
      <c r="Y196" s="59">
        <f>N196-'[7](A) Current Law'!N196</f>
        <v>0.24904717836896362</v>
      </c>
      <c r="Z196" s="58">
        <f>P196-'[7](A) Current Law'!P196</f>
        <v>0</v>
      </c>
      <c r="AA196" s="58">
        <f>M196-'[7](A) Current Law'!M196</f>
        <v>14888</v>
      </c>
      <c r="AB196" s="43">
        <f>R196-'[7](A) Current Law'!R196</f>
        <v>0</v>
      </c>
    </row>
    <row r="197" spans="1:28">
      <c r="A197" s="29" t="s">
        <v>400</v>
      </c>
      <c r="B197" s="30" t="s">
        <v>401</v>
      </c>
      <c r="C197" s="31">
        <v>12484637191</v>
      </c>
      <c r="D197" s="22">
        <v>8928.56</v>
      </c>
      <c r="E197" s="23"/>
      <c r="F197" s="23"/>
      <c r="G197" s="56">
        <v>0.3</v>
      </c>
      <c r="H197" s="23"/>
      <c r="I197" s="24">
        <v>22412414</v>
      </c>
      <c r="J197" s="25">
        <f t="shared" si="14"/>
        <v>2510.1935810477839</v>
      </c>
      <c r="K197" s="27">
        <f t="shared" si="15"/>
        <v>1.7951994645192249</v>
      </c>
      <c r="L197" s="23"/>
      <c r="M197" s="25">
        <v>0</v>
      </c>
      <c r="N197" s="26">
        <f t="shared" si="16"/>
        <v>1.7951994645192249</v>
      </c>
      <c r="O197" s="23"/>
      <c r="P197" s="25">
        <v>17162841</v>
      </c>
      <c r="Q197" s="25">
        <f t="shared" si="17"/>
        <v>1922.2406524680353</v>
      </c>
      <c r="R197" s="27">
        <f t="shared" si="18"/>
        <v>1.3747168409805655</v>
      </c>
      <c r="S197" s="28">
        <f t="shared" si="19"/>
        <v>0.7657738697848433</v>
      </c>
      <c r="T197" s="23"/>
      <c r="U197" s="43">
        <f t="shared" si="20"/>
        <v>1.3747168409805655</v>
      </c>
      <c r="V197" s="23"/>
      <c r="W197" s="57">
        <f>G197-'[7](A) Current Law'!G197</f>
        <v>1.0899999999999965E-2</v>
      </c>
      <c r="X197" s="58">
        <f>I197-'[7](A) Current Law'!I197</f>
        <v>814317</v>
      </c>
      <c r="Y197" s="59">
        <f>N197-'[7](A) Current Law'!N197</f>
        <v>6.5225523781101913E-2</v>
      </c>
      <c r="Z197" s="58">
        <f>P197-'[7](A) Current Law'!P197</f>
        <v>0</v>
      </c>
      <c r="AA197" s="58">
        <f>M197-'[7](A) Current Law'!M197</f>
        <v>0</v>
      </c>
      <c r="AB197" s="43">
        <f>R197-'[7](A) Current Law'!R197</f>
        <v>0</v>
      </c>
    </row>
    <row r="198" spans="1:28">
      <c r="A198" s="29" t="s">
        <v>402</v>
      </c>
      <c r="B198" s="30" t="s">
        <v>403</v>
      </c>
      <c r="C198" s="31">
        <v>1597567789</v>
      </c>
      <c r="D198" s="22">
        <v>1065.8599999999999</v>
      </c>
      <c r="E198" s="23"/>
      <c r="F198" s="23"/>
      <c r="G198" s="56">
        <v>0.3</v>
      </c>
      <c r="H198" s="23"/>
      <c r="I198" s="24">
        <v>3342976</v>
      </c>
      <c r="J198" s="25">
        <f t="shared" si="14"/>
        <v>3136.4119115080784</v>
      </c>
      <c r="K198" s="27">
        <f t="shared" si="15"/>
        <v>2.0925409381798699</v>
      </c>
      <c r="L198" s="23"/>
      <c r="M198" s="25">
        <v>0</v>
      </c>
      <c r="N198" s="26">
        <f t="shared" si="16"/>
        <v>2.0925409381798699</v>
      </c>
      <c r="O198" s="23"/>
      <c r="P198" s="25">
        <v>1850000</v>
      </c>
      <c r="Q198" s="25">
        <f t="shared" si="17"/>
        <v>1735.6876137579045</v>
      </c>
      <c r="R198" s="27">
        <f t="shared" si="18"/>
        <v>1.1580103284117982</v>
      </c>
      <c r="S198" s="28">
        <f t="shared" si="19"/>
        <v>0.55339912700539873</v>
      </c>
      <c r="T198" s="23"/>
      <c r="U198" s="43">
        <f t="shared" si="20"/>
        <v>1.1580103284117982</v>
      </c>
      <c r="V198" s="23"/>
      <c r="W198" s="57">
        <f>G198-'[7](A) Current Law'!G198</f>
        <v>1.9999999999999962E-2</v>
      </c>
      <c r="X198" s="58">
        <f>I198-'[7](A) Current Law'!I198</f>
        <v>222865</v>
      </c>
      <c r="Y198" s="59">
        <f>N198-'[7](A) Current Law'!N198</f>
        <v>0.13950268748188965</v>
      </c>
      <c r="Z198" s="58">
        <f>P198-'[7](A) Current Law'!P198</f>
        <v>0</v>
      </c>
      <c r="AA198" s="58">
        <f>M198-'[7](A) Current Law'!M198</f>
        <v>0</v>
      </c>
      <c r="AB198" s="43">
        <f>R198-'[7](A) Current Law'!R198</f>
        <v>0</v>
      </c>
    </row>
    <row r="199" spans="1:28">
      <c r="A199" s="29" t="s">
        <v>404</v>
      </c>
      <c r="B199" s="30" t="s">
        <v>405</v>
      </c>
      <c r="C199" s="31">
        <v>223225090</v>
      </c>
      <c r="D199" s="22">
        <v>320.04999999999995</v>
      </c>
      <c r="E199" s="23"/>
      <c r="F199" s="23"/>
      <c r="G199" s="56">
        <v>0.3</v>
      </c>
      <c r="H199" s="23"/>
      <c r="I199" s="24">
        <v>1115055</v>
      </c>
      <c r="J199" s="25">
        <f t="shared" si="14"/>
        <v>3484.0024996094367</v>
      </c>
      <c r="K199" s="27">
        <f t="shared" si="15"/>
        <v>4.9952046161119252</v>
      </c>
      <c r="L199" s="23"/>
      <c r="M199" s="25">
        <v>254659</v>
      </c>
      <c r="N199" s="26">
        <f t="shared" si="16"/>
        <v>3.8543875153102189</v>
      </c>
      <c r="O199" s="23"/>
      <c r="P199" s="25">
        <v>593579</v>
      </c>
      <c r="Q199" s="25">
        <f t="shared" si="17"/>
        <v>2650.3296359943761</v>
      </c>
      <c r="R199" s="27">
        <f t="shared" si="18"/>
        <v>2.6591052107986606</v>
      </c>
      <c r="S199" s="28">
        <f t="shared" si="19"/>
        <v>0.76071404549551369</v>
      </c>
      <c r="T199" s="23"/>
      <c r="U199" s="43">
        <f t="shared" si="20"/>
        <v>3.7999223116003673</v>
      </c>
      <c r="V199" s="23"/>
      <c r="W199" s="57">
        <f>G199-'[7](A) Current Law'!G199</f>
        <v>1.9999999999999962E-2</v>
      </c>
      <c r="X199" s="58">
        <f>I199-'[7](A) Current Law'!I199</f>
        <v>74337</v>
      </c>
      <c r="Y199" s="59">
        <f>N199-'[7](A) Current Law'!N199</f>
        <v>0.25623911720676196</v>
      </c>
      <c r="Z199" s="58">
        <f>P199-'[7](A) Current Law'!P199</f>
        <v>0</v>
      </c>
      <c r="AA199" s="58">
        <f>M199-'[7](A) Current Law'!M199</f>
        <v>17138</v>
      </c>
      <c r="AB199" s="43">
        <f>R199-'[7](A) Current Law'!R199</f>
        <v>0</v>
      </c>
    </row>
    <row r="200" spans="1:28">
      <c r="A200" s="29" t="s">
        <v>406</v>
      </c>
      <c r="B200" s="30" t="s">
        <v>407</v>
      </c>
      <c r="C200" s="31">
        <v>3599855180</v>
      </c>
      <c r="D200" s="22">
        <v>3921.79</v>
      </c>
      <c r="E200" s="23"/>
      <c r="F200" s="23"/>
      <c r="G200" s="56">
        <v>0.3</v>
      </c>
      <c r="H200" s="23"/>
      <c r="I200" s="24">
        <v>10814220</v>
      </c>
      <c r="J200" s="25">
        <f t="shared" ref="J200:J263" si="21">I200/D200</f>
        <v>2757.4704407936174</v>
      </c>
      <c r="K200" s="27">
        <f t="shared" ref="K200:K263" si="22">I200/C200*1000</f>
        <v>3.0040708470944657</v>
      </c>
      <c r="L200" s="23"/>
      <c r="M200" s="25">
        <v>521991</v>
      </c>
      <c r="N200" s="26">
        <f t="shared" ref="N200:N263" si="23">(I200-M200)/C200*1000</f>
        <v>2.8590675139326023</v>
      </c>
      <c r="O200" s="23"/>
      <c r="P200" s="25">
        <v>7439312</v>
      </c>
      <c r="Q200" s="25">
        <f t="shared" ref="Q200:Q263" si="24">(M200+P200)/D200</f>
        <v>2030.0176705025001</v>
      </c>
      <c r="R200" s="27">
        <f t="shared" ref="R200:R263" si="25">P200/C200*1000</f>
        <v>2.0665586886192457</v>
      </c>
      <c r="S200" s="28">
        <f t="shared" ref="S200:S263" si="26">(M200+P200)/I200</f>
        <v>0.73618837049736363</v>
      </c>
      <c r="T200" s="23"/>
      <c r="U200" s="43">
        <f t="shared" ref="U200:U263" si="27">(P200+M200)/C200*1000</f>
        <v>2.2115620217811096</v>
      </c>
      <c r="V200" s="23"/>
      <c r="W200" s="57">
        <f>G200-'[7](A) Current Law'!G200</f>
        <v>1.9999999999999962E-2</v>
      </c>
      <c r="X200" s="58">
        <f>I200-'[7](A) Current Law'!I200</f>
        <v>720948</v>
      </c>
      <c r="Y200" s="59">
        <f>N200-'[7](A) Current Law'!N200</f>
        <v>0.19025848700946923</v>
      </c>
      <c r="Z200" s="58">
        <f>P200-'[7](A) Current Law'!P200</f>
        <v>0</v>
      </c>
      <c r="AA200" s="58">
        <f>M200-'[7](A) Current Law'!M200</f>
        <v>36045</v>
      </c>
      <c r="AB200" s="43">
        <f>R200-'[7](A) Current Law'!R200</f>
        <v>0</v>
      </c>
    </row>
    <row r="201" spans="1:28">
      <c r="A201" s="29" t="s">
        <v>408</v>
      </c>
      <c r="B201" s="30" t="s">
        <v>409</v>
      </c>
      <c r="C201" s="31">
        <v>2618114713</v>
      </c>
      <c r="D201" s="22">
        <v>1344.28</v>
      </c>
      <c r="E201" s="23"/>
      <c r="F201" s="23"/>
      <c r="G201" s="56">
        <v>0.3</v>
      </c>
      <c r="H201" s="23"/>
      <c r="I201" s="24">
        <v>3612324</v>
      </c>
      <c r="J201" s="25">
        <f t="shared" si="21"/>
        <v>2687.1812420031542</v>
      </c>
      <c r="K201" s="27">
        <f t="shared" si="22"/>
        <v>1.3797424467550439</v>
      </c>
      <c r="L201" s="23"/>
      <c r="M201" s="25">
        <v>0</v>
      </c>
      <c r="N201" s="26">
        <f t="shared" si="23"/>
        <v>1.3797424467550439</v>
      </c>
      <c r="O201" s="23"/>
      <c r="P201" s="25">
        <v>2954172</v>
      </c>
      <c r="Q201" s="25">
        <f t="shared" si="24"/>
        <v>2197.5868122712532</v>
      </c>
      <c r="R201" s="27">
        <f t="shared" si="25"/>
        <v>1.128358503671111</v>
      </c>
      <c r="S201" s="28">
        <f t="shared" si="26"/>
        <v>0.81780371860331469</v>
      </c>
      <c r="T201" s="23"/>
      <c r="U201" s="43">
        <f t="shared" si="27"/>
        <v>1.128358503671111</v>
      </c>
      <c r="V201" s="23"/>
      <c r="W201" s="57">
        <f>G201-'[7](A) Current Law'!G201</f>
        <v>1.9999999999999962E-2</v>
      </c>
      <c r="X201" s="58">
        <f>I201-'[7](A) Current Law'!I201</f>
        <v>240821</v>
      </c>
      <c r="Y201" s="59">
        <f>N201-'[7](A) Current Law'!N201</f>
        <v>9.198260061112884E-2</v>
      </c>
      <c r="Z201" s="58">
        <f>P201-'[7](A) Current Law'!P201</f>
        <v>0</v>
      </c>
      <c r="AA201" s="58">
        <f>M201-'[7](A) Current Law'!M201</f>
        <v>0</v>
      </c>
      <c r="AB201" s="43">
        <f>R201-'[7](A) Current Law'!R201</f>
        <v>0</v>
      </c>
    </row>
    <row r="202" spans="1:28">
      <c r="A202" s="29" t="s">
        <v>410</v>
      </c>
      <c r="B202" s="30" t="s">
        <v>411</v>
      </c>
      <c r="C202" s="31">
        <v>273216012</v>
      </c>
      <c r="D202" s="22">
        <v>227.05</v>
      </c>
      <c r="E202" s="23"/>
      <c r="F202" s="23"/>
      <c r="G202" s="56">
        <v>0.3</v>
      </c>
      <c r="H202" s="23"/>
      <c r="I202" s="24">
        <v>968678</v>
      </c>
      <c r="J202" s="25">
        <f t="shared" si="21"/>
        <v>4266.3642369522131</v>
      </c>
      <c r="K202" s="27">
        <f t="shared" si="22"/>
        <v>3.5454657027934364</v>
      </c>
      <c r="L202" s="23"/>
      <c r="M202" s="25">
        <v>113641</v>
      </c>
      <c r="N202" s="26">
        <f t="shared" si="23"/>
        <v>3.1295274158382784</v>
      </c>
      <c r="O202" s="23"/>
      <c r="P202" s="25">
        <v>585000</v>
      </c>
      <c r="Q202" s="25">
        <f t="shared" si="24"/>
        <v>3077.0358951772737</v>
      </c>
      <c r="R202" s="27">
        <f t="shared" si="25"/>
        <v>2.1411629417971301</v>
      </c>
      <c r="S202" s="28">
        <f t="shared" si="26"/>
        <v>0.72123141023126369</v>
      </c>
      <c r="T202" s="23"/>
      <c r="U202" s="43">
        <f t="shared" si="27"/>
        <v>2.5571012287522885</v>
      </c>
      <c r="V202" s="23"/>
      <c r="W202" s="57">
        <f>G202-'[7](A) Current Law'!G202</f>
        <v>1.9999999999999962E-2</v>
      </c>
      <c r="X202" s="58">
        <f>I202-'[7](A) Current Law'!I202</f>
        <v>64579</v>
      </c>
      <c r="Y202" s="59">
        <f>N202-'[7](A) Current Law'!N202</f>
        <v>0.20832234386028636</v>
      </c>
      <c r="Z202" s="58">
        <f>P202-'[7](A) Current Law'!P202</f>
        <v>0</v>
      </c>
      <c r="AA202" s="58">
        <f>M202-'[7](A) Current Law'!M202</f>
        <v>7662</v>
      </c>
      <c r="AB202" s="43">
        <f>R202-'[7](A) Current Law'!R202</f>
        <v>0</v>
      </c>
    </row>
    <row r="203" spans="1:28">
      <c r="A203" s="29" t="s">
        <v>412</v>
      </c>
      <c r="B203" s="30" t="s">
        <v>413</v>
      </c>
      <c r="C203" s="31">
        <v>1066121439</v>
      </c>
      <c r="D203" s="22">
        <v>2766.87</v>
      </c>
      <c r="E203" s="23"/>
      <c r="F203" s="23"/>
      <c r="G203" s="56">
        <v>0.3</v>
      </c>
      <c r="H203" s="23"/>
      <c r="I203" s="24">
        <v>7963027</v>
      </c>
      <c r="J203" s="25">
        <f t="shared" si="21"/>
        <v>2877.9910151181662</v>
      </c>
      <c r="K203" s="27">
        <f t="shared" si="22"/>
        <v>7.4691556784273621</v>
      </c>
      <c r="L203" s="23"/>
      <c r="M203" s="25">
        <v>2534951</v>
      </c>
      <c r="N203" s="26">
        <f t="shared" si="23"/>
        <v>5.0914237360158747</v>
      </c>
      <c r="O203" s="23"/>
      <c r="P203" s="25">
        <v>3368291</v>
      </c>
      <c r="Q203" s="25">
        <f t="shared" si="24"/>
        <v>2133.5451249968378</v>
      </c>
      <c r="R203" s="27">
        <f t="shared" si="25"/>
        <v>3.1593877365034397</v>
      </c>
      <c r="S203" s="28">
        <f t="shared" si="26"/>
        <v>0.74133140575813694</v>
      </c>
      <c r="T203" s="23"/>
      <c r="U203" s="43">
        <f t="shared" si="27"/>
        <v>5.5371196789149266</v>
      </c>
      <c r="V203" s="23"/>
      <c r="W203" s="57">
        <f>G203-'[7](A) Current Law'!G203</f>
        <v>1.9999999999999962E-2</v>
      </c>
      <c r="X203" s="58">
        <f>I203-'[7](A) Current Law'!I203</f>
        <v>530868</v>
      </c>
      <c r="Y203" s="59">
        <f>N203-'[7](A) Current Law'!N203</f>
        <v>0.33896138542993981</v>
      </c>
      <c r="Z203" s="58">
        <f>P203-'[7](A) Current Law'!P203</f>
        <v>0</v>
      </c>
      <c r="AA203" s="58">
        <f>M203-'[7](A) Current Law'!M203</f>
        <v>169494</v>
      </c>
      <c r="AB203" s="43">
        <f>R203-'[7](A) Current Law'!R203</f>
        <v>0</v>
      </c>
    </row>
    <row r="204" spans="1:28">
      <c r="A204" s="29" t="s">
        <v>414</v>
      </c>
      <c r="B204" s="30" t="s">
        <v>415</v>
      </c>
      <c r="C204" s="31">
        <v>1696891967</v>
      </c>
      <c r="D204" s="22">
        <v>2249.58</v>
      </c>
      <c r="E204" s="23"/>
      <c r="F204" s="23"/>
      <c r="G204" s="56">
        <v>0.31269999999999998</v>
      </c>
      <c r="H204" s="23"/>
      <c r="I204" s="24">
        <v>5793086</v>
      </c>
      <c r="J204" s="25">
        <f t="shared" si="21"/>
        <v>2575.1855901990593</v>
      </c>
      <c r="K204" s="27">
        <f t="shared" si="22"/>
        <v>3.41393919746218</v>
      </c>
      <c r="L204" s="23"/>
      <c r="M204" s="25">
        <v>476723</v>
      </c>
      <c r="N204" s="26">
        <f t="shared" si="23"/>
        <v>3.1330002754382771</v>
      </c>
      <c r="O204" s="23"/>
      <c r="P204" s="25">
        <v>4200000</v>
      </c>
      <c r="Q204" s="25">
        <f t="shared" si="24"/>
        <v>2078.9316227918102</v>
      </c>
      <c r="R204" s="27">
        <f t="shared" si="25"/>
        <v>2.4751133729658346</v>
      </c>
      <c r="S204" s="28">
        <f t="shared" si="26"/>
        <v>0.80729390173044213</v>
      </c>
      <c r="T204" s="23"/>
      <c r="U204" s="43">
        <f t="shared" si="27"/>
        <v>2.7560522949897375</v>
      </c>
      <c r="V204" s="23"/>
      <c r="W204" s="57">
        <f>G204-'[7](A) Current Law'!G204</f>
        <v>0</v>
      </c>
      <c r="X204" s="58">
        <f>I204-'[7](A) Current Law'!I204</f>
        <v>0</v>
      </c>
      <c r="Y204" s="59">
        <f>N204-'[7](A) Current Law'!N204</f>
        <v>-1.9859248941803909E-2</v>
      </c>
      <c r="Z204" s="58">
        <f>P204-'[7](A) Current Law'!P204</f>
        <v>0</v>
      </c>
      <c r="AA204" s="58">
        <f>M204-'[7](A) Current Law'!M204</f>
        <v>33699</v>
      </c>
      <c r="AB204" s="43">
        <f>R204-'[7](A) Current Law'!R204</f>
        <v>0</v>
      </c>
    </row>
    <row r="205" spans="1:28">
      <c r="A205" s="29" t="s">
        <v>416</v>
      </c>
      <c r="B205" s="30" t="s">
        <v>417</v>
      </c>
      <c r="C205" s="31">
        <v>14537068518</v>
      </c>
      <c r="D205" s="22">
        <v>20770.07</v>
      </c>
      <c r="E205" s="23"/>
      <c r="F205" s="23"/>
      <c r="G205" s="56">
        <v>0.3</v>
      </c>
      <c r="H205" s="23"/>
      <c r="I205" s="24">
        <v>51100923</v>
      </c>
      <c r="J205" s="25">
        <f t="shared" si="21"/>
        <v>2460.3153961445482</v>
      </c>
      <c r="K205" s="27">
        <f t="shared" si="22"/>
        <v>3.5152151162200362</v>
      </c>
      <c r="L205" s="23"/>
      <c r="M205" s="25">
        <v>5828063</v>
      </c>
      <c r="N205" s="26">
        <f t="shared" si="23"/>
        <v>3.1143046442921083</v>
      </c>
      <c r="O205" s="23"/>
      <c r="P205" s="25">
        <v>42000000</v>
      </c>
      <c r="Q205" s="25">
        <f t="shared" si="24"/>
        <v>2302.7396152251772</v>
      </c>
      <c r="R205" s="27">
        <f t="shared" si="25"/>
        <v>2.8891657178333459</v>
      </c>
      <c r="S205" s="28">
        <f t="shared" si="26"/>
        <v>0.9359530159562871</v>
      </c>
      <c r="T205" s="23"/>
      <c r="U205" s="43">
        <f t="shared" si="27"/>
        <v>3.2900761897612734</v>
      </c>
      <c r="V205" s="23"/>
      <c r="W205" s="57">
        <f>G205-'[7](A) Current Law'!G205</f>
        <v>1.1299999999999977E-2</v>
      </c>
      <c r="X205" s="58">
        <f>I205-'[7](A) Current Law'!I205</f>
        <v>1924801</v>
      </c>
      <c r="Y205" s="59">
        <f>N205-'[7](A) Current Law'!N205</f>
        <v>0.1045945403722417</v>
      </c>
      <c r="Z205" s="58">
        <f>P205-'[7](A) Current Law'!P205</f>
        <v>0</v>
      </c>
      <c r="AA205" s="58">
        <f>M205-'[7](A) Current Law'!M205</f>
        <v>404303</v>
      </c>
      <c r="AB205" s="43">
        <f>R205-'[7](A) Current Law'!R205</f>
        <v>0</v>
      </c>
    </row>
    <row r="206" spans="1:28" ht="31.2">
      <c r="A206" s="29" t="s">
        <v>418</v>
      </c>
      <c r="B206" s="30" t="s">
        <v>419</v>
      </c>
      <c r="C206" s="31">
        <v>34753464</v>
      </c>
      <c r="D206" s="22">
        <v>38.72</v>
      </c>
      <c r="E206" s="23"/>
      <c r="F206" s="23"/>
      <c r="G206" s="56">
        <v>0.3</v>
      </c>
      <c r="H206" s="23"/>
      <c r="I206" s="24">
        <v>248773</v>
      </c>
      <c r="J206" s="25">
        <f t="shared" si="21"/>
        <v>6424.9225206611573</v>
      </c>
      <c r="K206" s="27">
        <f t="shared" si="22"/>
        <v>7.1582216955409104</v>
      </c>
      <c r="L206" s="23"/>
      <c r="M206" s="25">
        <v>77225</v>
      </c>
      <c r="N206" s="26">
        <f t="shared" si="23"/>
        <v>4.936141041940453</v>
      </c>
      <c r="O206" s="23"/>
      <c r="P206" s="25">
        <v>75000</v>
      </c>
      <c r="Q206" s="25">
        <f t="shared" si="24"/>
        <v>3931.4307851239669</v>
      </c>
      <c r="R206" s="27">
        <f t="shared" si="25"/>
        <v>2.1580582585954597</v>
      </c>
      <c r="S206" s="28">
        <f t="shared" si="26"/>
        <v>0.61190322100871075</v>
      </c>
      <c r="T206" s="23"/>
      <c r="U206" s="43">
        <f t="shared" si="27"/>
        <v>4.3801389121959184</v>
      </c>
      <c r="V206" s="23"/>
      <c r="W206" s="57">
        <f>G206-'[7](A) Current Law'!G206</f>
        <v>1.9999999999999962E-2</v>
      </c>
      <c r="X206" s="58">
        <f>I206-'[7](A) Current Law'!I206</f>
        <v>16584</v>
      </c>
      <c r="Y206" s="59">
        <f>N206-'[7](A) Current Law'!N206</f>
        <v>0.32883053038971966</v>
      </c>
      <c r="Z206" s="58">
        <f>P206-'[7](A) Current Law'!P206</f>
        <v>0</v>
      </c>
      <c r="AA206" s="58">
        <f>M206-'[7](A) Current Law'!M206</f>
        <v>5156</v>
      </c>
      <c r="AB206" s="43">
        <f>R206-'[7](A) Current Law'!R206</f>
        <v>0</v>
      </c>
    </row>
    <row r="207" spans="1:28">
      <c r="A207" s="29" t="s">
        <v>420</v>
      </c>
      <c r="B207" s="30" t="s">
        <v>421</v>
      </c>
      <c r="C207" s="31">
        <v>351430117</v>
      </c>
      <c r="D207" s="22">
        <v>273.02000000000004</v>
      </c>
      <c r="E207" s="23"/>
      <c r="F207" s="23"/>
      <c r="G207" s="56">
        <v>0.3</v>
      </c>
      <c r="H207" s="23"/>
      <c r="I207" s="24">
        <v>938849</v>
      </c>
      <c r="J207" s="25">
        <f t="shared" si="21"/>
        <v>3438.7554025346126</v>
      </c>
      <c r="K207" s="27">
        <f t="shared" si="22"/>
        <v>2.6715097955022453</v>
      </c>
      <c r="L207" s="23"/>
      <c r="M207" s="25">
        <v>0</v>
      </c>
      <c r="N207" s="26">
        <f t="shared" si="23"/>
        <v>2.6715097955022453</v>
      </c>
      <c r="O207" s="23"/>
      <c r="P207" s="25">
        <v>477000</v>
      </c>
      <c r="Q207" s="25">
        <f t="shared" si="24"/>
        <v>1747.124752765365</v>
      </c>
      <c r="R207" s="27">
        <f t="shared" si="25"/>
        <v>1.3573111037606376</v>
      </c>
      <c r="S207" s="28">
        <f t="shared" si="26"/>
        <v>0.50806892269150838</v>
      </c>
      <c r="T207" s="23"/>
      <c r="U207" s="43">
        <f t="shared" si="27"/>
        <v>1.3573111037606376</v>
      </c>
      <c r="V207" s="23"/>
      <c r="W207" s="57">
        <f>G207-'[7](A) Current Law'!G207</f>
        <v>1.9999999999999962E-2</v>
      </c>
      <c r="X207" s="58">
        <f>I207-'[7](A) Current Law'!I207</f>
        <v>62590</v>
      </c>
      <c r="Y207" s="59">
        <f>N207-'[7](A) Current Law'!N207</f>
        <v>0.17810084273454585</v>
      </c>
      <c r="Z207" s="58">
        <f>P207-'[7](A) Current Law'!P207</f>
        <v>0</v>
      </c>
      <c r="AA207" s="58">
        <f>M207-'[7](A) Current Law'!M207</f>
        <v>0</v>
      </c>
      <c r="AB207" s="43">
        <f>R207-'[7](A) Current Law'!R207</f>
        <v>0</v>
      </c>
    </row>
    <row r="208" spans="1:28">
      <c r="A208" s="29" t="s">
        <v>422</v>
      </c>
      <c r="B208" s="30" t="s">
        <v>423</v>
      </c>
      <c r="C208" s="31">
        <v>494385132</v>
      </c>
      <c r="D208" s="22">
        <v>3336.2000000000003</v>
      </c>
      <c r="E208" s="23"/>
      <c r="F208" s="23"/>
      <c r="G208" s="56">
        <v>0.3</v>
      </c>
      <c r="H208" s="23"/>
      <c r="I208" s="24">
        <v>7624013</v>
      </c>
      <c r="J208" s="25">
        <f t="shared" si="21"/>
        <v>2285.2385948084643</v>
      </c>
      <c r="K208" s="27">
        <f t="shared" si="22"/>
        <v>15.421202027572303</v>
      </c>
      <c r="L208" s="23"/>
      <c r="M208" s="25">
        <v>3141161</v>
      </c>
      <c r="N208" s="26">
        <f t="shared" si="23"/>
        <v>9.0675299677094667</v>
      </c>
      <c r="O208" s="23"/>
      <c r="P208" s="25">
        <v>570000</v>
      </c>
      <c r="Q208" s="25">
        <f t="shared" si="24"/>
        <v>1112.3916431868593</v>
      </c>
      <c r="R208" s="27">
        <f t="shared" si="25"/>
        <v>1.1529472937305081</v>
      </c>
      <c r="S208" s="28">
        <f t="shared" si="26"/>
        <v>0.48677264847266133</v>
      </c>
      <c r="T208" s="23"/>
      <c r="U208" s="43">
        <f t="shared" si="27"/>
        <v>7.5066193535933436</v>
      </c>
      <c r="V208" s="23"/>
      <c r="W208" s="57">
        <f>G208-'[7](A) Current Law'!G208</f>
        <v>1.9999999999999962E-2</v>
      </c>
      <c r="X208" s="58">
        <f>I208-'[7](A) Current Law'!I208</f>
        <v>508267</v>
      </c>
      <c r="Y208" s="59">
        <f>N208-'[7](A) Current Law'!N208</f>
        <v>0.60404526890181742</v>
      </c>
      <c r="Z208" s="58">
        <f>P208-'[7](A) Current Law'!P208</f>
        <v>0</v>
      </c>
      <c r="AA208" s="58">
        <f>M208-'[7](A) Current Law'!M208</f>
        <v>209636</v>
      </c>
      <c r="AB208" s="43">
        <f>R208-'[7](A) Current Law'!R208</f>
        <v>0</v>
      </c>
    </row>
    <row r="209" spans="1:28">
      <c r="A209" s="29" t="s">
        <v>424</v>
      </c>
      <c r="B209" s="30" t="s">
        <v>425</v>
      </c>
      <c r="C209" s="31">
        <v>118495940</v>
      </c>
      <c r="D209" s="22">
        <v>186.16</v>
      </c>
      <c r="E209" s="23"/>
      <c r="F209" s="23"/>
      <c r="G209" s="56">
        <v>0.3</v>
      </c>
      <c r="H209" s="23"/>
      <c r="I209" s="24">
        <v>806712</v>
      </c>
      <c r="J209" s="25">
        <f t="shared" si="21"/>
        <v>4333.4336055006443</v>
      </c>
      <c r="K209" s="27">
        <f t="shared" si="22"/>
        <v>6.8079294531103764</v>
      </c>
      <c r="L209" s="23"/>
      <c r="M209" s="25">
        <v>242559</v>
      </c>
      <c r="N209" s="26">
        <f t="shared" si="23"/>
        <v>4.7609479278361775</v>
      </c>
      <c r="O209" s="23"/>
      <c r="P209" s="25">
        <v>470000</v>
      </c>
      <c r="Q209" s="25">
        <f t="shared" si="24"/>
        <v>3827.6697464546628</v>
      </c>
      <c r="R209" s="27">
        <f t="shared" si="25"/>
        <v>3.9663806202980458</v>
      </c>
      <c r="S209" s="28">
        <f t="shared" si="26"/>
        <v>0.88328796398218945</v>
      </c>
      <c r="T209" s="23"/>
      <c r="U209" s="43">
        <f t="shared" si="27"/>
        <v>6.0133621455722448</v>
      </c>
      <c r="V209" s="23"/>
      <c r="W209" s="57">
        <f>G209-'[7](A) Current Law'!G209</f>
        <v>1.9999999999999962E-2</v>
      </c>
      <c r="X209" s="58">
        <f>I209-'[7](A) Current Law'!I209</f>
        <v>53781</v>
      </c>
      <c r="Y209" s="59">
        <f>N209-'[7](A) Current Law'!N209</f>
        <v>0.31690537245411132</v>
      </c>
      <c r="Z209" s="58">
        <f>P209-'[7](A) Current Law'!P209</f>
        <v>0</v>
      </c>
      <c r="AA209" s="58">
        <f>M209-'[7](A) Current Law'!M209</f>
        <v>16229</v>
      </c>
      <c r="AB209" s="43">
        <f>R209-'[7](A) Current Law'!R209</f>
        <v>0</v>
      </c>
    </row>
    <row r="210" spans="1:28">
      <c r="A210" s="29" t="s">
        <v>426</v>
      </c>
      <c r="B210" s="30" t="s">
        <v>427</v>
      </c>
      <c r="C210" s="31">
        <v>2171337360</v>
      </c>
      <c r="D210" s="22">
        <v>2419.1800000000003</v>
      </c>
      <c r="E210" s="23"/>
      <c r="F210" s="23"/>
      <c r="G210" s="56">
        <v>0.30670000000000003</v>
      </c>
      <c r="H210" s="23"/>
      <c r="I210" s="24">
        <v>7524848</v>
      </c>
      <c r="J210" s="25">
        <f t="shared" si="21"/>
        <v>3110.4952917930864</v>
      </c>
      <c r="K210" s="27">
        <f t="shared" si="22"/>
        <v>3.4655360970715301</v>
      </c>
      <c r="L210" s="23"/>
      <c r="M210" s="25">
        <v>733875</v>
      </c>
      <c r="N210" s="26">
        <f t="shared" si="23"/>
        <v>3.1275531500088958</v>
      </c>
      <c r="O210" s="23"/>
      <c r="P210" s="25">
        <v>4243812</v>
      </c>
      <c r="Q210" s="25">
        <f t="shared" si="24"/>
        <v>2057.5926553625604</v>
      </c>
      <c r="R210" s="27">
        <f t="shared" si="25"/>
        <v>1.9544692032563749</v>
      </c>
      <c r="S210" s="28">
        <f t="shared" si="26"/>
        <v>0.66150000637886641</v>
      </c>
      <c r="T210" s="23"/>
      <c r="U210" s="43">
        <f t="shared" si="27"/>
        <v>2.2924521503190087</v>
      </c>
      <c r="V210" s="23"/>
      <c r="W210" s="57">
        <f>G210-'[7](A) Current Law'!G210</f>
        <v>0</v>
      </c>
      <c r="X210" s="58">
        <f>I210-'[7](A) Current Law'!I210</f>
        <v>0</v>
      </c>
      <c r="Y210" s="59">
        <f>N210-'[7](A) Current Law'!N210</f>
        <v>-2.2998729225568226E-2</v>
      </c>
      <c r="Z210" s="58">
        <f>P210-'[7](A) Current Law'!P210</f>
        <v>0</v>
      </c>
      <c r="AA210" s="58">
        <f>M210-'[7](A) Current Law'!M210</f>
        <v>49938</v>
      </c>
      <c r="AB210" s="43">
        <f>R210-'[7](A) Current Law'!R210</f>
        <v>0</v>
      </c>
    </row>
    <row r="211" spans="1:28">
      <c r="A211" s="29" t="s">
        <v>428</v>
      </c>
      <c r="B211" s="30" t="s">
        <v>429</v>
      </c>
      <c r="C211" s="31">
        <v>537627542</v>
      </c>
      <c r="D211" s="22">
        <v>878.6400000000001</v>
      </c>
      <c r="E211" s="23"/>
      <c r="F211" s="23"/>
      <c r="G211" s="56">
        <v>0.3</v>
      </c>
      <c r="H211" s="23"/>
      <c r="I211" s="24">
        <v>2175293</v>
      </c>
      <c r="J211" s="25">
        <f t="shared" si="21"/>
        <v>2475.750022762451</v>
      </c>
      <c r="K211" s="27">
        <f t="shared" si="22"/>
        <v>4.0460966562609624</v>
      </c>
      <c r="L211" s="23"/>
      <c r="M211" s="25">
        <v>358069</v>
      </c>
      <c r="N211" s="26">
        <f t="shared" si="23"/>
        <v>3.3800798099737235</v>
      </c>
      <c r="O211" s="23"/>
      <c r="P211" s="25">
        <v>1439136</v>
      </c>
      <c r="Q211" s="25">
        <f t="shared" si="24"/>
        <v>2045.4395429299825</v>
      </c>
      <c r="R211" s="27">
        <f t="shared" si="25"/>
        <v>2.6768271481151165</v>
      </c>
      <c r="S211" s="28">
        <f t="shared" si="26"/>
        <v>0.82618985120625132</v>
      </c>
      <c r="T211" s="23"/>
      <c r="U211" s="43">
        <f t="shared" si="27"/>
        <v>3.3428439944023549</v>
      </c>
      <c r="V211" s="23"/>
      <c r="W211" s="57">
        <f>G211-'[7](A) Current Law'!G211</f>
        <v>1.9999999999999962E-2</v>
      </c>
      <c r="X211" s="58">
        <f>I211-'[7](A) Current Law'!I211</f>
        <v>145019</v>
      </c>
      <c r="Y211" s="59">
        <f>N211-'[7](A) Current Law'!N211</f>
        <v>0.22478015086511327</v>
      </c>
      <c r="Z211" s="58">
        <f>P211-'[7](A) Current Law'!P211</f>
        <v>0</v>
      </c>
      <c r="AA211" s="58">
        <f>M211-'[7](A) Current Law'!M211</f>
        <v>24171</v>
      </c>
      <c r="AB211" s="43">
        <f>R211-'[7](A) Current Law'!R211</f>
        <v>0</v>
      </c>
    </row>
    <row r="212" spans="1:28">
      <c r="A212" s="29" t="s">
        <v>430</v>
      </c>
      <c r="B212" s="30" t="s">
        <v>431</v>
      </c>
      <c r="C212" s="31">
        <v>254720848</v>
      </c>
      <c r="D212" s="22">
        <v>676</v>
      </c>
      <c r="E212" s="23"/>
      <c r="F212" s="23"/>
      <c r="G212" s="56">
        <v>0.3</v>
      </c>
      <c r="H212" s="23"/>
      <c r="I212" s="24">
        <v>2028808</v>
      </c>
      <c r="J212" s="25">
        <f t="shared" si="21"/>
        <v>3001.1952662721892</v>
      </c>
      <c r="K212" s="27">
        <f t="shared" si="22"/>
        <v>7.964829011561708</v>
      </c>
      <c r="L212" s="23"/>
      <c r="M212" s="25">
        <v>668712</v>
      </c>
      <c r="N212" s="26">
        <f t="shared" si="23"/>
        <v>5.3395550881645937</v>
      </c>
      <c r="O212" s="23"/>
      <c r="P212" s="25">
        <v>860371</v>
      </c>
      <c r="Q212" s="25">
        <f t="shared" si="24"/>
        <v>2261.957100591716</v>
      </c>
      <c r="R212" s="27">
        <f t="shared" si="25"/>
        <v>3.3777015378026696</v>
      </c>
      <c r="S212" s="28">
        <f t="shared" si="26"/>
        <v>0.75368541527833088</v>
      </c>
      <c r="T212" s="23"/>
      <c r="U212" s="43">
        <f t="shared" si="27"/>
        <v>6.0029754611997843</v>
      </c>
      <c r="V212" s="23"/>
      <c r="W212" s="57">
        <f>G212-'[7](A) Current Law'!G212</f>
        <v>1.9999999999999962E-2</v>
      </c>
      <c r="X212" s="58">
        <f>I212-'[7](A) Current Law'!I212</f>
        <v>135254</v>
      </c>
      <c r="Y212" s="59">
        <f>N212-'[7](A) Current Law'!N212</f>
        <v>0.35566385991302951</v>
      </c>
      <c r="Z212" s="58">
        <f>P212-'[7](A) Current Law'!P212</f>
        <v>0</v>
      </c>
      <c r="AA212" s="58">
        <f>M212-'[7](A) Current Law'!M212</f>
        <v>44659</v>
      </c>
      <c r="AB212" s="43">
        <f>R212-'[7](A) Current Law'!R212</f>
        <v>0</v>
      </c>
    </row>
    <row r="213" spans="1:28">
      <c r="A213" s="29" t="s">
        <v>432</v>
      </c>
      <c r="B213" s="30" t="s">
        <v>433</v>
      </c>
      <c r="C213" s="31">
        <v>404654285</v>
      </c>
      <c r="D213" s="22">
        <v>649.67999999999995</v>
      </c>
      <c r="E213" s="23"/>
      <c r="F213" s="23"/>
      <c r="G213" s="56">
        <v>0.30020000000000002</v>
      </c>
      <c r="H213" s="23"/>
      <c r="I213" s="24">
        <v>1858083</v>
      </c>
      <c r="J213" s="25">
        <f t="shared" si="21"/>
        <v>2859.9972294052459</v>
      </c>
      <c r="K213" s="27">
        <f t="shared" si="22"/>
        <v>4.591778881076225</v>
      </c>
      <c r="L213" s="23"/>
      <c r="M213" s="25">
        <v>379221</v>
      </c>
      <c r="N213" s="26">
        <f t="shared" si="23"/>
        <v>3.6546307671003659</v>
      </c>
      <c r="O213" s="23"/>
      <c r="P213" s="25">
        <v>1050000</v>
      </c>
      <c r="Q213" s="25">
        <f t="shared" si="24"/>
        <v>2199.8845585519025</v>
      </c>
      <c r="R213" s="27">
        <f t="shared" si="25"/>
        <v>2.5948075651787552</v>
      </c>
      <c r="S213" s="28">
        <f t="shared" si="26"/>
        <v>0.76919115023387008</v>
      </c>
      <c r="T213" s="23"/>
      <c r="U213" s="43">
        <f t="shared" si="27"/>
        <v>3.5319556791546147</v>
      </c>
      <c r="V213" s="23"/>
      <c r="W213" s="57">
        <f>G213-'[7](A) Current Law'!G213</f>
        <v>0</v>
      </c>
      <c r="X213" s="58">
        <f>I213-'[7](A) Current Law'!I213</f>
        <v>0</v>
      </c>
      <c r="Y213" s="59">
        <f>N213-'[7](A) Current Law'!N213</f>
        <v>-6.2984628965438993E-2</v>
      </c>
      <c r="Z213" s="58">
        <f>P213-'[7](A) Current Law'!P213</f>
        <v>0</v>
      </c>
      <c r="AA213" s="58">
        <f>M213-'[7](A) Current Law'!M213</f>
        <v>25487</v>
      </c>
      <c r="AB213" s="43">
        <f>R213-'[7](A) Current Law'!R213</f>
        <v>0</v>
      </c>
    </row>
    <row r="214" spans="1:28">
      <c r="A214" s="29" t="s">
        <v>434</v>
      </c>
      <c r="B214" s="30" t="s">
        <v>435</v>
      </c>
      <c r="C214" s="31">
        <v>19123067735</v>
      </c>
      <c r="D214" s="22">
        <v>13535.579999999998</v>
      </c>
      <c r="E214" s="23"/>
      <c r="F214" s="23"/>
      <c r="G214" s="56">
        <v>0.3</v>
      </c>
      <c r="H214" s="23"/>
      <c r="I214" s="24">
        <v>36056132</v>
      </c>
      <c r="J214" s="25">
        <f t="shared" si="21"/>
        <v>2663.8039891899721</v>
      </c>
      <c r="K214" s="27">
        <f t="shared" si="22"/>
        <v>1.8854784441310248</v>
      </c>
      <c r="L214" s="23"/>
      <c r="M214" s="25">
        <v>0</v>
      </c>
      <c r="N214" s="26">
        <f t="shared" si="23"/>
        <v>1.8854784441310248</v>
      </c>
      <c r="O214" s="23"/>
      <c r="P214" s="25">
        <v>29000000</v>
      </c>
      <c r="Q214" s="25">
        <f t="shared" si="24"/>
        <v>2142.5014665053145</v>
      </c>
      <c r="R214" s="27">
        <f t="shared" si="25"/>
        <v>1.5164930858307186</v>
      </c>
      <c r="S214" s="28">
        <f t="shared" si="26"/>
        <v>0.80430147082887316</v>
      </c>
      <c r="T214" s="23"/>
      <c r="U214" s="43">
        <f t="shared" si="27"/>
        <v>1.5164930858307186</v>
      </c>
      <c r="V214" s="23"/>
      <c r="W214" s="57">
        <f>G214-'[7](A) Current Law'!G214</f>
        <v>1.0699999999999987E-2</v>
      </c>
      <c r="X214" s="58">
        <f>I214-'[7](A) Current Law'!I214</f>
        <v>1286002</v>
      </c>
      <c r="Y214" s="59">
        <f>N214-'[7](A) Current Law'!N214</f>
        <v>6.7248729012568287E-2</v>
      </c>
      <c r="Z214" s="58">
        <f>P214-'[7](A) Current Law'!P214</f>
        <v>0</v>
      </c>
      <c r="AA214" s="58">
        <f>M214-'[7](A) Current Law'!M214</f>
        <v>0</v>
      </c>
      <c r="AB214" s="43">
        <f>R214-'[7](A) Current Law'!R214</f>
        <v>0</v>
      </c>
    </row>
    <row r="215" spans="1:28">
      <c r="A215" s="29" t="s">
        <v>436</v>
      </c>
      <c r="B215" s="30" t="s">
        <v>437</v>
      </c>
      <c r="C215" s="31">
        <v>292503063</v>
      </c>
      <c r="D215" s="22">
        <v>381.31</v>
      </c>
      <c r="E215" s="23"/>
      <c r="F215" s="23"/>
      <c r="G215" s="56">
        <v>0.3</v>
      </c>
      <c r="H215" s="23"/>
      <c r="I215" s="24">
        <v>1234066</v>
      </c>
      <c r="J215" s="25">
        <f t="shared" si="21"/>
        <v>3236.3850934934831</v>
      </c>
      <c r="K215" s="27">
        <f t="shared" si="22"/>
        <v>4.218984879484835</v>
      </c>
      <c r="L215" s="23"/>
      <c r="M215" s="25">
        <v>220014</v>
      </c>
      <c r="N215" s="26">
        <f t="shared" si="23"/>
        <v>3.4668081407407345</v>
      </c>
      <c r="O215" s="23"/>
      <c r="P215" s="25">
        <v>399800</v>
      </c>
      <c r="Q215" s="25">
        <f t="shared" si="24"/>
        <v>1625.4858251816108</v>
      </c>
      <c r="R215" s="27">
        <f t="shared" si="25"/>
        <v>1.3668232937444487</v>
      </c>
      <c r="S215" s="28">
        <f t="shared" si="26"/>
        <v>0.50225352614852037</v>
      </c>
      <c r="T215" s="23"/>
      <c r="U215" s="43">
        <f t="shared" si="27"/>
        <v>2.1190000324885485</v>
      </c>
      <c r="V215" s="23"/>
      <c r="W215" s="57">
        <f>G215-'[7](A) Current Law'!G215</f>
        <v>1.9999999999999962E-2</v>
      </c>
      <c r="X215" s="58">
        <f>I215-'[7](A) Current Law'!I215</f>
        <v>82271</v>
      </c>
      <c r="Y215" s="59">
        <f>N215-'[7](A) Current Law'!N215</f>
        <v>0.23104031563594241</v>
      </c>
      <c r="Z215" s="58">
        <f>P215-'[7](A) Current Law'!P215</f>
        <v>0</v>
      </c>
      <c r="AA215" s="58">
        <f>M215-'[7](A) Current Law'!M215</f>
        <v>14691</v>
      </c>
      <c r="AB215" s="43">
        <f>R215-'[7](A) Current Law'!R215</f>
        <v>0</v>
      </c>
    </row>
    <row r="216" spans="1:28">
      <c r="A216" s="29" t="s">
        <v>438</v>
      </c>
      <c r="B216" s="30" t="s">
        <v>439</v>
      </c>
      <c r="C216" s="31">
        <v>5697076828</v>
      </c>
      <c r="D216" s="22">
        <v>10456.519999999999</v>
      </c>
      <c r="E216" s="23"/>
      <c r="F216" s="23"/>
      <c r="G216" s="56">
        <v>0.3</v>
      </c>
      <c r="H216" s="23"/>
      <c r="I216" s="24">
        <v>25636083</v>
      </c>
      <c r="J216" s="25">
        <f t="shared" si="21"/>
        <v>2451.684021070108</v>
      </c>
      <c r="K216" s="27">
        <f t="shared" si="22"/>
        <v>4.499866119762288</v>
      </c>
      <c r="L216" s="23"/>
      <c r="M216" s="25">
        <v>5087339</v>
      </c>
      <c r="N216" s="26">
        <f t="shared" si="23"/>
        <v>3.6068925556711835</v>
      </c>
      <c r="O216" s="23"/>
      <c r="P216" s="25">
        <v>17318000</v>
      </c>
      <c r="Q216" s="25">
        <f t="shared" si="24"/>
        <v>2142.7146890169965</v>
      </c>
      <c r="R216" s="27">
        <f t="shared" si="25"/>
        <v>3.039804538862013</v>
      </c>
      <c r="S216" s="28">
        <f t="shared" si="26"/>
        <v>0.87397669136895839</v>
      </c>
      <c r="T216" s="23"/>
      <c r="U216" s="43">
        <f t="shared" si="27"/>
        <v>3.932778102953117</v>
      </c>
      <c r="V216" s="23"/>
      <c r="W216" s="57">
        <f>G216-'[7](A) Current Law'!G216</f>
        <v>1.9999999999999962E-2</v>
      </c>
      <c r="X216" s="58">
        <f>I216-'[7](A) Current Law'!I216</f>
        <v>1709073</v>
      </c>
      <c r="Y216" s="59">
        <f>N216-'[7](A) Current Law'!N216</f>
        <v>0.23999290184752242</v>
      </c>
      <c r="Z216" s="58">
        <f>P216-'[7](A) Current Law'!P216</f>
        <v>0</v>
      </c>
      <c r="AA216" s="58">
        <f>M216-'[7](A) Current Law'!M216</f>
        <v>341815</v>
      </c>
      <c r="AB216" s="43">
        <f>R216-'[7](A) Current Law'!R216</f>
        <v>0</v>
      </c>
    </row>
    <row r="217" spans="1:28">
      <c r="A217" s="29" t="s">
        <v>440</v>
      </c>
      <c r="B217" s="30" t="s">
        <v>441</v>
      </c>
      <c r="C217" s="31">
        <v>2093254102</v>
      </c>
      <c r="D217" s="22">
        <v>2087.2800000000002</v>
      </c>
      <c r="E217" s="23"/>
      <c r="F217" s="23"/>
      <c r="G217" s="56">
        <v>0.3</v>
      </c>
      <c r="H217" s="23"/>
      <c r="I217" s="24">
        <v>5202302</v>
      </c>
      <c r="J217" s="25">
        <f t="shared" si="21"/>
        <v>2492.3833889080524</v>
      </c>
      <c r="K217" s="27">
        <f t="shared" si="22"/>
        <v>2.4852701805430404</v>
      </c>
      <c r="L217" s="23"/>
      <c r="M217" s="25">
        <v>0</v>
      </c>
      <c r="N217" s="26">
        <f t="shared" si="23"/>
        <v>2.4852701805430404</v>
      </c>
      <c r="O217" s="23"/>
      <c r="P217" s="25">
        <v>3688000</v>
      </c>
      <c r="Q217" s="25">
        <f t="shared" si="24"/>
        <v>1766.8927982829327</v>
      </c>
      <c r="R217" s="27">
        <f t="shared" si="25"/>
        <v>1.7618501243954567</v>
      </c>
      <c r="S217" s="28">
        <f t="shared" si="26"/>
        <v>0.70891693715589754</v>
      </c>
      <c r="T217" s="23"/>
      <c r="U217" s="43">
        <f t="shared" si="27"/>
        <v>1.7618501243954567</v>
      </c>
      <c r="V217" s="23"/>
      <c r="W217" s="57">
        <f>G217-'[7](A) Current Law'!G217</f>
        <v>1.9999999999999962E-2</v>
      </c>
      <c r="X217" s="58">
        <f>I217-'[7](A) Current Law'!I217</f>
        <v>346820</v>
      </c>
      <c r="Y217" s="59">
        <f>N217-'[7](A) Current Law'!N217</f>
        <v>0.16568461500619103</v>
      </c>
      <c r="Z217" s="58">
        <f>P217-'[7](A) Current Law'!P217</f>
        <v>0</v>
      </c>
      <c r="AA217" s="58">
        <f>M217-'[7](A) Current Law'!M217</f>
        <v>0</v>
      </c>
      <c r="AB217" s="43">
        <f>R217-'[7](A) Current Law'!R217</f>
        <v>0</v>
      </c>
    </row>
    <row r="218" spans="1:28">
      <c r="A218" s="29" t="s">
        <v>442</v>
      </c>
      <c r="B218" s="30" t="s">
        <v>443</v>
      </c>
      <c r="C218" s="31">
        <v>287979944</v>
      </c>
      <c r="D218" s="22">
        <v>330.88</v>
      </c>
      <c r="E218" s="23"/>
      <c r="F218" s="23"/>
      <c r="G218" s="56">
        <v>0.32119999999999999</v>
      </c>
      <c r="H218" s="23"/>
      <c r="I218" s="24">
        <v>1213026</v>
      </c>
      <c r="J218" s="25">
        <f t="shared" si="21"/>
        <v>3666.0602030947775</v>
      </c>
      <c r="K218" s="27">
        <f t="shared" si="22"/>
        <v>4.2121891655066088</v>
      </c>
      <c r="L218" s="23"/>
      <c r="M218" s="25">
        <v>175676</v>
      </c>
      <c r="N218" s="26">
        <f t="shared" si="23"/>
        <v>3.6021605726821031</v>
      </c>
      <c r="O218" s="23"/>
      <c r="P218" s="25">
        <v>881000</v>
      </c>
      <c r="Q218" s="25">
        <f t="shared" si="24"/>
        <v>3193.5323984526112</v>
      </c>
      <c r="R218" s="27">
        <f t="shared" si="25"/>
        <v>3.0592408199093195</v>
      </c>
      <c r="S218" s="28">
        <f t="shared" si="26"/>
        <v>0.87110746183511323</v>
      </c>
      <c r="T218" s="23"/>
      <c r="U218" s="43">
        <f t="shared" si="27"/>
        <v>3.6692694127338257</v>
      </c>
      <c r="V218" s="23"/>
      <c r="W218" s="57">
        <f>G218-'[7](A) Current Law'!G218</f>
        <v>0</v>
      </c>
      <c r="X218" s="58">
        <f>I218-'[7](A) Current Law'!I218</f>
        <v>0</v>
      </c>
      <c r="Y218" s="59">
        <f>N218-'[7](A) Current Law'!N218</f>
        <v>-4.1044524961780127E-2</v>
      </c>
      <c r="Z218" s="58">
        <f>P218-'[7](A) Current Law'!P218</f>
        <v>0</v>
      </c>
      <c r="AA218" s="58">
        <f>M218-'[7](A) Current Law'!M218</f>
        <v>11820</v>
      </c>
      <c r="AB218" s="43">
        <f>R218-'[7](A) Current Law'!R218</f>
        <v>0</v>
      </c>
    </row>
    <row r="219" spans="1:28">
      <c r="A219" s="29" t="s">
        <v>444</v>
      </c>
      <c r="B219" s="30" t="s">
        <v>445</v>
      </c>
      <c r="C219" s="31">
        <v>939121882</v>
      </c>
      <c r="D219" s="22">
        <v>1610.48</v>
      </c>
      <c r="E219" s="23"/>
      <c r="F219" s="23"/>
      <c r="G219" s="56">
        <v>0.3</v>
      </c>
      <c r="H219" s="23"/>
      <c r="I219" s="24">
        <v>4593826</v>
      </c>
      <c r="J219" s="25">
        <f t="shared" si="21"/>
        <v>2852.457652376931</v>
      </c>
      <c r="K219" s="27">
        <f t="shared" si="22"/>
        <v>4.8916185300855339</v>
      </c>
      <c r="L219" s="23"/>
      <c r="M219" s="25">
        <v>1022624</v>
      </c>
      <c r="N219" s="26">
        <f t="shared" si="23"/>
        <v>3.8027034280093583</v>
      </c>
      <c r="O219" s="23"/>
      <c r="P219" s="25">
        <v>2455000</v>
      </c>
      <c r="Q219" s="25">
        <f t="shared" si="24"/>
        <v>2159.3711191694401</v>
      </c>
      <c r="R219" s="27">
        <f t="shared" si="25"/>
        <v>2.6141441777202674</v>
      </c>
      <c r="S219" s="28">
        <f t="shared" si="26"/>
        <v>0.7570212715936564</v>
      </c>
      <c r="T219" s="23"/>
      <c r="U219" s="43">
        <f t="shared" si="27"/>
        <v>3.703059279796443</v>
      </c>
      <c r="V219" s="23"/>
      <c r="W219" s="57">
        <f>G219-'[7](A) Current Law'!G219</f>
        <v>1.9999999999999962E-2</v>
      </c>
      <c r="X219" s="58">
        <f>I219-'[7](A) Current Law'!I219</f>
        <v>306255</v>
      </c>
      <c r="Y219" s="59">
        <f>N219-'[7](A) Current Law'!N219</f>
        <v>0.25308429561222834</v>
      </c>
      <c r="Z219" s="58">
        <f>P219-'[7](A) Current Law'!P219</f>
        <v>0</v>
      </c>
      <c r="AA219" s="58">
        <f>M219-'[7](A) Current Law'!M219</f>
        <v>68578</v>
      </c>
      <c r="AB219" s="43">
        <f>R219-'[7](A) Current Law'!R219</f>
        <v>0</v>
      </c>
    </row>
    <row r="220" spans="1:28">
      <c r="A220" s="29" t="s">
        <v>446</v>
      </c>
      <c r="B220" s="30" t="s">
        <v>447</v>
      </c>
      <c r="C220" s="31">
        <v>3520104672</v>
      </c>
      <c r="D220" s="22">
        <v>3074.08</v>
      </c>
      <c r="E220" s="23"/>
      <c r="F220" s="23"/>
      <c r="G220" s="56">
        <v>0.3</v>
      </c>
      <c r="H220" s="23"/>
      <c r="I220" s="24">
        <v>7255949</v>
      </c>
      <c r="J220" s="25">
        <f t="shared" si="21"/>
        <v>2360.3644017071774</v>
      </c>
      <c r="K220" s="27">
        <f t="shared" si="22"/>
        <v>2.0612878525221308</v>
      </c>
      <c r="L220" s="23"/>
      <c r="M220" s="25">
        <v>0</v>
      </c>
      <c r="N220" s="26">
        <f t="shared" si="23"/>
        <v>2.0612878525221308</v>
      </c>
      <c r="O220" s="23"/>
      <c r="P220" s="25">
        <v>5829000</v>
      </c>
      <c r="Q220" s="25">
        <f t="shared" si="24"/>
        <v>1896.177067610472</v>
      </c>
      <c r="R220" s="27">
        <f t="shared" si="25"/>
        <v>1.6559166681507134</v>
      </c>
      <c r="S220" s="28">
        <f t="shared" si="26"/>
        <v>0.80334081730728812</v>
      </c>
      <c r="T220" s="23"/>
      <c r="U220" s="43">
        <f t="shared" si="27"/>
        <v>1.6559166681507134</v>
      </c>
      <c r="V220" s="23"/>
      <c r="W220" s="57">
        <f>G220-'[7](A) Current Law'!G220</f>
        <v>1.2799999999999978E-2</v>
      </c>
      <c r="X220" s="58">
        <f>I220-'[7](A) Current Law'!I220</f>
        <v>309588</v>
      </c>
      <c r="Y220" s="59">
        <f>N220-'[7](A) Current Law'!N220</f>
        <v>8.794852109443152E-2</v>
      </c>
      <c r="Z220" s="58">
        <f>P220-'[7](A) Current Law'!P220</f>
        <v>0</v>
      </c>
      <c r="AA220" s="58">
        <f>M220-'[7](A) Current Law'!M220</f>
        <v>0</v>
      </c>
      <c r="AB220" s="43">
        <f>R220-'[7](A) Current Law'!R220</f>
        <v>0</v>
      </c>
    </row>
    <row r="221" spans="1:28">
      <c r="A221" s="29" t="s">
        <v>448</v>
      </c>
      <c r="B221" s="30" t="s">
        <v>449</v>
      </c>
      <c r="C221" s="31">
        <v>1245526639</v>
      </c>
      <c r="D221" s="22">
        <v>2015.1399999999999</v>
      </c>
      <c r="E221" s="23"/>
      <c r="F221" s="23"/>
      <c r="G221" s="56">
        <v>0.3</v>
      </c>
      <c r="H221" s="23"/>
      <c r="I221" s="24">
        <v>5350138</v>
      </c>
      <c r="J221" s="25">
        <f t="shared" si="21"/>
        <v>2654.9708705102375</v>
      </c>
      <c r="K221" s="27">
        <f t="shared" si="22"/>
        <v>4.29548259545495</v>
      </c>
      <c r="L221" s="23"/>
      <c r="M221" s="25">
        <v>985093</v>
      </c>
      <c r="N221" s="26">
        <f t="shared" si="23"/>
        <v>3.504577793297603</v>
      </c>
      <c r="O221" s="23"/>
      <c r="P221" s="25">
        <v>3388000</v>
      </c>
      <c r="Q221" s="25">
        <f t="shared" si="24"/>
        <v>2170.1187014301736</v>
      </c>
      <c r="R221" s="27">
        <f t="shared" si="25"/>
        <v>2.7201345149230485</v>
      </c>
      <c r="S221" s="28">
        <f t="shared" si="26"/>
        <v>0.81737947694059476</v>
      </c>
      <c r="T221" s="23"/>
      <c r="U221" s="43">
        <f t="shared" si="27"/>
        <v>3.5110393170803955</v>
      </c>
      <c r="V221" s="23"/>
      <c r="W221" s="57">
        <f>G221-'[7](A) Current Law'!G221</f>
        <v>1.9999999999999962E-2</v>
      </c>
      <c r="X221" s="58">
        <f>I221-'[7](A) Current Law'!I221</f>
        <v>356675</v>
      </c>
      <c r="Y221" s="59">
        <f>N221-'[7](A) Current Law'!N221</f>
        <v>0.23329810130219153</v>
      </c>
      <c r="Z221" s="58">
        <f>P221-'[7](A) Current Law'!P221</f>
        <v>0</v>
      </c>
      <c r="AA221" s="58">
        <f>M221-'[7](A) Current Law'!M221</f>
        <v>66096</v>
      </c>
      <c r="AB221" s="43">
        <f>R221-'[7](A) Current Law'!R221</f>
        <v>0</v>
      </c>
    </row>
    <row r="222" spans="1:28">
      <c r="A222" s="29" t="s">
        <v>450</v>
      </c>
      <c r="B222" s="30" t="s">
        <v>451</v>
      </c>
      <c r="C222" s="31">
        <v>70767691</v>
      </c>
      <c r="D222" s="22">
        <v>34.129999999999995</v>
      </c>
      <c r="E222" s="23"/>
      <c r="F222" s="23"/>
      <c r="G222" s="56">
        <v>0.3</v>
      </c>
      <c r="H222" s="23"/>
      <c r="I222" s="24">
        <v>209393</v>
      </c>
      <c r="J222" s="25">
        <f t="shared" si="21"/>
        <v>6135.1596835628488</v>
      </c>
      <c r="K222" s="27">
        <f t="shared" si="22"/>
        <v>2.9588785085555496</v>
      </c>
      <c r="L222" s="23"/>
      <c r="M222" s="25">
        <v>8636</v>
      </c>
      <c r="N222" s="26">
        <f t="shared" si="23"/>
        <v>2.8368454186247223</v>
      </c>
      <c r="O222" s="23"/>
      <c r="P222" s="25">
        <v>0</v>
      </c>
      <c r="Q222" s="25">
        <f t="shared" si="24"/>
        <v>253.03252270729567</v>
      </c>
      <c r="R222" s="27">
        <f t="shared" si="25"/>
        <v>0</v>
      </c>
      <c r="S222" s="28">
        <f t="shared" si="26"/>
        <v>4.1243021495465465E-2</v>
      </c>
      <c r="T222" s="23"/>
      <c r="U222" s="43">
        <f t="shared" si="27"/>
        <v>0.12203308993082733</v>
      </c>
      <c r="V222" s="23"/>
      <c r="W222" s="57">
        <f>G222-'[7](A) Current Law'!G222</f>
        <v>1.8600000000000005E-2</v>
      </c>
      <c r="X222" s="58">
        <f>I222-'[7](A) Current Law'!I222</f>
        <v>12982</v>
      </c>
      <c r="Y222" s="59">
        <f>N222-'[7](A) Current Law'!N222</f>
        <v>0.17539077260553837</v>
      </c>
      <c r="Z222" s="58">
        <f>P222-'[7](A) Current Law'!P222</f>
        <v>0</v>
      </c>
      <c r="AA222" s="58">
        <f>M222-'[7](A) Current Law'!M222</f>
        <v>570</v>
      </c>
      <c r="AB222" s="43">
        <f>R222-'[7](A) Current Law'!R222</f>
        <v>0</v>
      </c>
    </row>
    <row r="223" spans="1:28">
      <c r="A223" s="29" t="s">
        <v>452</v>
      </c>
      <c r="B223" s="30" t="s">
        <v>453</v>
      </c>
      <c r="C223" s="31">
        <v>109282259</v>
      </c>
      <c r="D223" s="22">
        <v>209.23</v>
      </c>
      <c r="E223" s="23"/>
      <c r="F223" s="23"/>
      <c r="G223" s="56">
        <v>0.3</v>
      </c>
      <c r="H223" s="23"/>
      <c r="I223" s="24">
        <v>840819</v>
      </c>
      <c r="J223" s="25">
        <f t="shared" si="21"/>
        <v>4018.6349949815994</v>
      </c>
      <c r="K223" s="27">
        <f t="shared" si="22"/>
        <v>7.6940118889745861</v>
      </c>
      <c r="L223" s="23"/>
      <c r="M223" s="25">
        <v>272114</v>
      </c>
      <c r="N223" s="26">
        <f t="shared" si="23"/>
        <v>5.2040011361770988</v>
      </c>
      <c r="O223" s="23"/>
      <c r="P223" s="25">
        <v>526301</v>
      </c>
      <c r="Q223" s="25">
        <f t="shared" si="24"/>
        <v>3815.9680734120348</v>
      </c>
      <c r="R223" s="27">
        <f t="shared" si="25"/>
        <v>4.8159784105487793</v>
      </c>
      <c r="S223" s="28">
        <f t="shared" si="26"/>
        <v>0.9495682186059069</v>
      </c>
      <c r="T223" s="23"/>
      <c r="U223" s="43">
        <f t="shared" si="27"/>
        <v>7.3059891633462666</v>
      </c>
      <c r="V223" s="23"/>
      <c r="W223" s="57">
        <f>G223-'[7](A) Current Law'!G223</f>
        <v>1.9999999999999962E-2</v>
      </c>
      <c r="X223" s="58">
        <f>I223-'[7](A) Current Law'!I223</f>
        <v>56054</v>
      </c>
      <c r="Y223" s="59">
        <f>N223-'[7](A) Current Law'!N223</f>
        <v>0.3466253383360236</v>
      </c>
      <c r="Z223" s="58">
        <f>P223-'[7](A) Current Law'!P223</f>
        <v>0</v>
      </c>
      <c r="AA223" s="58">
        <f>M223-'[7](A) Current Law'!M223</f>
        <v>18174</v>
      </c>
      <c r="AB223" s="43">
        <f>R223-'[7](A) Current Law'!R223</f>
        <v>0</v>
      </c>
    </row>
    <row r="224" spans="1:28">
      <c r="A224" s="29" t="s">
        <v>454</v>
      </c>
      <c r="B224" s="30" t="s">
        <v>455</v>
      </c>
      <c r="C224" s="31">
        <v>481713851</v>
      </c>
      <c r="D224" s="22">
        <v>1398.8799999999999</v>
      </c>
      <c r="E224" s="23"/>
      <c r="F224" s="23"/>
      <c r="G224" s="56">
        <v>0.3</v>
      </c>
      <c r="H224" s="23"/>
      <c r="I224" s="24">
        <v>4288797</v>
      </c>
      <c r="J224" s="25">
        <f t="shared" si="21"/>
        <v>3065.8791318769304</v>
      </c>
      <c r="K224" s="27">
        <f t="shared" si="22"/>
        <v>8.903204653752006</v>
      </c>
      <c r="L224" s="23"/>
      <c r="M224" s="25">
        <v>1490772</v>
      </c>
      <c r="N224" s="26">
        <f t="shared" si="23"/>
        <v>5.8084794410447627</v>
      </c>
      <c r="O224" s="23"/>
      <c r="P224" s="25">
        <v>970000</v>
      </c>
      <c r="Q224" s="25">
        <f t="shared" si="24"/>
        <v>1759.1015669678602</v>
      </c>
      <c r="R224" s="27">
        <f t="shared" si="25"/>
        <v>2.0136435728106141</v>
      </c>
      <c r="S224" s="28">
        <f t="shared" si="26"/>
        <v>0.57376742242638201</v>
      </c>
      <c r="T224" s="23"/>
      <c r="U224" s="43">
        <f t="shared" si="27"/>
        <v>5.1083687855178566</v>
      </c>
      <c r="V224" s="23"/>
      <c r="W224" s="57">
        <f>G224-'[7](A) Current Law'!G224</f>
        <v>1.9999999999999962E-2</v>
      </c>
      <c r="X224" s="58">
        <f>I224-'[7](A) Current Law'!I224</f>
        <v>285920</v>
      </c>
      <c r="Y224" s="59">
        <f>N224-'[7](A) Current Law'!N224</f>
        <v>0.38670467874921055</v>
      </c>
      <c r="Z224" s="58">
        <f>P224-'[7](A) Current Law'!P224</f>
        <v>0</v>
      </c>
      <c r="AA224" s="58">
        <f>M224-'[7](A) Current Law'!M224</f>
        <v>99639</v>
      </c>
      <c r="AB224" s="43">
        <f>R224-'[7](A) Current Law'!R224</f>
        <v>0</v>
      </c>
    </row>
    <row r="225" spans="1:28">
      <c r="A225" s="29" t="s">
        <v>456</v>
      </c>
      <c r="B225" s="30" t="s">
        <v>457</v>
      </c>
      <c r="C225" s="31">
        <v>3780913047</v>
      </c>
      <c r="D225" s="22">
        <v>856.02</v>
      </c>
      <c r="E225" s="23"/>
      <c r="F225" s="23"/>
      <c r="G225" s="56">
        <v>0.3</v>
      </c>
      <c r="H225" s="23"/>
      <c r="I225" s="24">
        <v>2197376</v>
      </c>
      <c r="J225" s="25">
        <f t="shared" si="21"/>
        <v>2566.9680614938902</v>
      </c>
      <c r="K225" s="27">
        <f t="shared" si="22"/>
        <v>0.58117602089355858</v>
      </c>
      <c r="L225" s="23"/>
      <c r="M225" s="25">
        <v>0</v>
      </c>
      <c r="N225" s="26">
        <f t="shared" si="23"/>
        <v>0.58117602089355858</v>
      </c>
      <c r="O225" s="23"/>
      <c r="P225" s="25">
        <v>2197376</v>
      </c>
      <c r="Q225" s="25">
        <f t="shared" si="24"/>
        <v>2566.9680614938902</v>
      </c>
      <c r="R225" s="27">
        <f t="shared" si="25"/>
        <v>0.58117602089355858</v>
      </c>
      <c r="S225" s="28">
        <f t="shared" si="26"/>
        <v>1</v>
      </c>
      <c r="T225" s="23"/>
      <c r="U225" s="43">
        <f t="shared" si="27"/>
        <v>0.58117602089355858</v>
      </c>
      <c r="V225" s="23"/>
      <c r="W225" s="57">
        <f>G225-'[7](A) Current Law'!G225</f>
        <v>1.9999999999999962E-2</v>
      </c>
      <c r="X225" s="58">
        <f>I225-'[7](A) Current Law'!I225</f>
        <v>146492</v>
      </c>
      <c r="Y225" s="59">
        <f>N225-'[7](A) Current Law'!N225</f>
        <v>3.8745138589271644E-2</v>
      </c>
      <c r="Z225" s="58">
        <f>P225-'[7](A) Current Law'!P225</f>
        <v>146492</v>
      </c>
      <c r="AA225" s="58">
        <f>M225-'[7](A) Current Law'!M225</f>
        <v>0</v>
      </c>
      <c r="AB225" s="43">
        <f>R225-'[7](A) Current Law'!R225</f>
        <v>3.8745138589271644E-2</v>
      </c>
    </row>
    <row r="226" spans="1:28">
      <c r="A226" s="29" t="s">
        <v>458</v>
      </c>
      <c r="B226" s="30" t="s">
        <v>459</v>
      </c>
      <c r="C226" s="31">
        <v>43077352</v>
      </c>
      <c r="D226" s="22">
        <v>100.1</v>
      </c>
      <c r="E226" s="23"/>
      <c r="F226" s="23"/>
      <c r="G226" s="56">
        <v>0.3</v>
      </c>
      <c r="H226" s="23"/>
      <c r="I226" s="24">
        <v>299852</v>
      </c>
      <c r="J226" s="25">
        <f t="shared" si="21"/>
        <v>2995.5244755244757</v>
      </c>
      <c r="K226" s="27">
        <f t="shared" si="22"/>
        <v>6.9607806905122667</v>
      </c>
      <c r="L226" s="23"/>
      <c r="M226" s="25">
        <v>91463</v>
      </c>
      <c r="N226" s="26">
        <f t="shared" si="23"/>
        <v>4.8375536175018379</v>
      </c>
      <c r="O226" s="23"/>
      <c r="P226" s="25">
        <v>60000</v>
      </c>
      <c r="Q226" s="25">
        <f t="shared" si="24"/>
        <v>1513.1168831168832</v>
      </c>
      <c r="R226" s="27">
        <f t="shared" si="25"/>
        <v>1.3928432741176848</v>
      </c>
      <c r="S226" s="28">
        <f t="shared" si="26"/>
        <v>0.50512586209196542</v>
      </c>
      <c r="T226" s="23"/>
      <c r="U226" s="43">
        <f t="shared" si="27"/>
        <v>3.5160703471281147</v>
      </c>
      <c r="V226" s="23"/>
      <c r="W226" s="57">
        <f>G226-'[7](A) Current Law'!G226</f>
        <v>1.9999999999999962E-2</v>
      </c>
      <c r="X226" s="58">
        <f>I226-'[7](A) Current Law'!I226</f>
        <v>19990</v>
      </c>
      <c r="Y226" s="59">
        <f>N226-'[7](A) Current Law'!N226</f>
        <v>0.32204857903057871</v>
      </c>
      <c r="Z226" s="58">
        <f>P226-'[7](A) Current Law'!P226</f>
        <v>0</v>
      </c>
      <c r="AA226" s="58">
        <f>M226-'[7](A) Current Law'!M226</f>
        <v>6117</v>
      </c>
      <c r="AB226" s="43">
        <f>R226-'[7](A) Current Law'!R226</f>
        <v>0</v>
      </c>
    </row>
    <row r="227" spans="1:28">
      <c r="A227" s="29" t="s">
        <v>460</v>
      </c>
      <c r="B227" s="30" t="s">
        <v>461</v>
      </c>
      <c r="C227" s="31">
        <v>145447918173</v>
      </c>
      <c r="D227" s="22">
        <v>43467.380000000005</v>
      </c>
      <c r="E227" s="23"/>
      <c r="F227" s="23"/>
      <c r="G227" s="56">
        <v>0.36970000000000003</v>
      </c>
      <c r="H227" s="23"/>
      <c r="I227" s="24">
        <v>152743688</v>
      </c>
      <c r="J227" s="25">
        <f t="shared" si="21"/>
        <v>3513.9842336943238</v>
      </c>
      <c r="K227" s="27">
        <f t="shared" si="22"/>
        <v>1.0501607030106967</v>
      </c>
      <c r="L227" s="23"/>
      <c r="M227" s="25">
        <v>0</v>
      </c>
      <c r="N227" s="26">
        <f t="shared" si="23"/>
        <v>1.0501607030106967</v>
      </c>
      <c r="O227" s="23"/>
      <c r="P227" s="25">
        <v>152743688</v>
      </c>
      <c r="Q227" s="25">
        <f t="shared" si="24"/>
        <v>3513.9842336943238</v>
      </c>
      <c r="R227" s="27">
        <f t="shared" si="25"/>
        <v>1.0501607030106967</v>
      </c>
      <c r="S227" s="28">
        <f t="shared" si="26"/>
        <v>1</v>
      </c>
      <c r="T227" s="23"/>
      <c r="U227" s="43">
        <f t="shared" si="27"/>
        <v>1.0501607030106967</v>
      </c>
      <c r="V227" s="23"/>
      <c r="W227" s="57">
        <f>G227-'[7](A) Current Law'!G227</f>
        <v>0</v>
      </c>
      <c r="X227" s="58">
        <f>I227-'[7](A) Current Law'!I227</f>
        <v>0</v>
      </c>
      <c r="Y227" s="59">
        <f>N227-'[7](A) Current Law'!N227</f>
        <v>0</v>
      </c>
      <c r="Z227" s="58">
        <f>P227-'[7](A) Current Law'!P227</f>
        <v>0</v>
      </c>
      <c r="AA227" s="58">
        <f>M227-'[7](A) Current Law'!M227</f>
        <v>0</v>
      </c>
      <c r="AB227" s="43">
        <f>R227-'[7](A) Current Law'!R227</f>
        <v>0</v>
      </c>
    </row>
    <row r="228" spans="1:28">
      <c r="A228" s="29" t="s">
        <v>462</v>
      </c>
      <c r="B228" s="30" t="s">
        <v>463</v>
      </c>
      <c r="C228" s="31">
        <v>3043902169</v>
      </c>
      <c r="D228" s="22">
        <v>4064.26</v>
      </c>
      <c r="E228" s="23"/>
      <c r="F228" s="23"/>
      <c r="G228" s="56">
        <v>0.3</v>
      </c>
      <c r="H228" s="23"/>
      <c r="I228" s="24">
        <v>10789486</v>
      </c>
      <c r="J228" s="25">
        <f t="shared" si="21"/>
        <v>2654.7233690757971</v>
      </c>
      <c r="K228" s="27">
        <f t="shared" si="22"/>
        <v>3.5446231189304691</v>
      </c>
      <c r="L228" s="23"/>
      <c r="M228" s="25">
        <v>1263441</v>
      </c>
      <c r="N228" s="26">
        <f t="shared" si="23"/>
        <v>3.1295503176863106</v>
      </c>
      <c r="O228" s="23"/>
      <c r="P228" s="25">
        <v>7150000</v>
      </c>
      <c r="Q228" s="25">
        <f t="shared" si="24"/>
        <v>2070.1040287776864</v>
      </c>
      <c r="R228" s="27">
        <f t="shared" si="25"/>
        <v>2.3489585417092949</v>
      </c>
      <c r="S228" s="28">
        <f t="shared" si="26"/>
        <v>0.77978144649337322</v>
      </c>
      <c r="T228" s="23"/>
      <c r="U228" s="43">
        <f t="shared" si="27"/>
        <v>2.7640313429534533</v>
      </c>
      <c r="V228" s="23"/>
      <c r="W228" s="57">
        <f>G228-'[7](A) Current Law'!G228</f>
        <v>1.9999999999999962E-2</v>
      </c>
      <c r="X228" s="58">
        <f>I228-'[7](A) Current Law'!I228</f>
        <v>719299</v>
      </c>
      <c r="Y228" s="59">
        <f>N228-'[7](A) Current Law'!N228</f>
        <v>0.2082721338604232</v>
      </c>
      <c r="Z228" s="58">
        <f>P228-'[7](A) Current Law'!P228</f>
        <v>0</v>
      </c>
      <c r="AA228" s="58">
        <f>M228-'[7](A) Current Law'!M228</f>
        <v>85339</v>
      </c>
      <c r="AB228" s="43">
        <f>R228-'[7](A) Current Law'!R228</f>
        <v>0</v>
      </c>
    </row>
    <row r="229" spans="1:28">
      <c r="A229" s="29" t="s">
        <v>464</v>
      </c>
      <c r="B229" s="30" t="s">
        <v>465</v>
      </c>
      <c r="C229" s="31">
        <v>1537626377.5</v>
      </c>
      <c r="D229" s="22">
        <v>3304.77</v>
      </c>
      <c r="E229" s="23"/>
      <c r="F229" s="23"/>
      <c r="G229" s="56">
        <v>0.3</v>
      </c>
      <c r="H229" s="23"/>
      <c r="I229" s="24">
        <v>8338603</v>
      </c>
      <c r="J229" s="25">
        <f t="shared" si="21"/>
        <v>2523.2022198216519</v>
      </c>
      <c r="K229" s="27">
        <f t="shared" si="22"/>
        <v>5.423035870103627</v>
      </c>
      <c r="L229" s="23"/>
      <c r="M229" s="25">
        <v>2083114</v>
      </c>
      <c r="N229" s="26">
        <f t="shared" si="23"/>
        <v>4.0682763326229425</v>
      </c>
      <c r="O229" s="23"/>
      <c r="P229" s="25">
        <v>4849537</v>
      </c>
      <c r="Q229" s="25">
        <f t="shared" si="24"/>
        <v>2097.7711005607048</v>
      </c>
      <c r="R229" s="27">
        <f t="shared" si="25"/>
        <v>3.1539111652629019</v>
      </c>
      <c r="S229" s="28">
        <f t="shared" si="26"/>
        <v>0.83139238071413157</v>
      </c>
      <c r="T229" s="23"/>
      <c r="U229" s="43">
        <f t="shared" si="27"/>
        <v>4.5086707027435864</v>
      </c>
      <c r="V229" s="23"/>
      <c r="W229" s="57">
        <f>G229-'[7](A) Current Law'!G229</f>
        <v>1.9999999999999962E-2</v>
      </c>
      <c r="X229" s="58">
        <f>I229-'[7](A) Current Law'!I229</f>
        <v>555907</v>
      </c>
      <c r="Y229" s="59">
        <f>N229-'[7](A) Current Law'!N229</f>
        <v>0.2706515744589586</v>
      </c>
      <c r="Z229" s="58">
        <f>P229-'[7](A) Current Law'!P229</f>
        <v>0</v>
      </c>
      <c r="AA229" s="58">
        <f>M229-'[7](A) Current Law'!M229</f>
        <v>139746</v>
      </c>
      <c r="AB229" s="43">
        <f>R229-'[7](A) Current Law'!R229</f>
        <v>0</v>
      </c>
    </row>
    <row r="230" spans="1:28">
      <c r="A230" s="29" t="s">
        <v>466</v>
      </c>
      <c r="B230" s="30" t="s">
        <v>467</v>
      </c>
      <c r="C230" s="31">
        <v>298772823</v>
      </c>
      <c r="D230" s="22">
        <v>264.69</v>
      </c>
      <c r="E230" s="23"/>
      <c r="F230" s="23"/>
      <c r="G230" s="56">
        <v>0.3</v>
      </c>
      <c r="H230" s="23"/>
      <c r="I230" s="24">
        <v>1068004</v>
      </c>
      <c r="J230" s="25">
        <f t="shared" si="21"/>
        <v>4034.9238732101703</v>
      </c>
      <c r="K230" s="27">
        <f t="shared" si="22"/>
        <v>3.5746357023911779</v>
      </c>
      <c r="L230" s="23"/>
      <c r="M230" s="25">
        <v>128495</v>
      </c>
      <c r="N230" s="26">
        <f t="shared" si="23"/>
        <v>3.1445597714220481</v>
      </c>
      <c r="O230" s="23"/>
      <c r="P230" s="25">
        <v>352203</v>
      </c>
      <c r="Q230" s="25">
        <f t="shared" si="24"/>
        <v>1816.0791869734408</v>
      </c>
      <c r="R230" s="27">
        <f t="shared" si="25"/>
        <v>1.1788321188771578</v>
      </c>
      <c r="S230" s="28">
        <f t="shared" si="26"/>
        <v>0.45009007456900912</v>
      </c>
      <c r="T230" s="23"/>
      <c r="U230" s="43">
        <f t="shared" si="27"/>
        <v>1.6089080498462873</v>
      </c>
      <c r="V230" s="23"/>
      <c r="W230" s="57">
        <f>G230-'[7](A) Current Law'!G230</f>
        <v>5.2999999999999714E-3</v>
      </c>
      <c r="X230" s="58">
        <f>I230-'[7](A) Current Law'!I230</f>
        <v>18868</v>
      </c>
      <c r="Y230" s="59">
        <f>N230-'[7](A) Current Law'!N230</f>
        <v>3.4116222143806052E-2</v>
      </c>
      <c r="Z230" s="58">
        <f>P230-'[7](A) Current Law'!P230</f>
        <v>0</v>
      </c>
      <c r="AA230" s="58">
        <f>M230-'[7](A) Current Law'!M230</f>
        <v>8675</v>
      </c>
      <c r="AB230" s="43">
        <f>R230-'[7](A) Current Law'!R230</f>
        <v>0</v>
      </c>
    </row>
    <row r="231" spans="1:28">
      <c r="A231" s="29" t="s">
        <v>468</v>
      </c>
      <c r="B231" s="30" t="s">
        <v>469</v>
      </c>
      <c r="C231" s="31">
        <v>4813457334</v>
      </c>
      <c r="D231" s="22">
        <v>2827.75</v>
      </c>
      <c r="E231" s="23"/>
      <c r="F231" s="23"/>
      <c r="G231" s="56">
        <v>0.3</v>
      </c>
      <c r="H231" s="23"/>
      <c r="I231" s="24">
        <v>7178260</v>
      </c>
      <c r="J231" s="25">
        <f t="shared" si="21"/>
        <v>2538.5058792326054</v>
      </c>
      <c r="K231" s="27">
        <f t="shared" si="22"/>
        <v>1.4912898363710727</v>
      </c>
      <c r="L231" s="23"/>
      <c r="M231" s="25">
        <v>0</v>
      </c>
      <c r="N231" s="26">
        <f t="shared" si="23"/>
        <v>1.4912898363710727</v>
      </c>
      <c r="O231" s="23"/>
      <c r="P231" s="25">
        <v>4050000</v>
      </c>
      <c r="Q231" s="25">
        <f t="shared" si="24"/>
        <v>1432.2341083900628</v>
      </c>
      <c r="R231" s="27">
        <f t="shared" si="25"/>
        <v>0.84139106654019846</v>
      </c>
      <c r="S231" s="28">
        <f t="shared" si="26"/>
        <v>0.56420358136930115</v>
      </c>
      <c r="T231" s="23"/>
      <c r="U231" s="43">
        <f t="shared" si="27"/>
        <v>0.84139106654019846</v>
      </c>
      <c r="V231" s="23"/>
      <c r="W231" s="57">
        <f>G231-'[7](A) Current Law'!G231</f>
        <v>1.9999999999999962E-2</v>
      </c>
      <c r="X231" s="58">
        <f>I231-'[7](A) Current Law'!I231</f>
        <v>478550</v>
      </c>
      <c r="Y231" s="59">
        <f>N231-'[7](A) Current Law'!N231</f>
        <v>9.9419183924150945E-2</v>
      </c>
      <c r="Z231" s="58">
        <f>P231-'[7](A) Current Law'!P231</f>
        <v>0</v>
      </c>
      <c r="AA231" s="58">
        <f>M231-'[7](A) Current Law'!M231</f>
        <v>0</v>
      </c>
      <c r="AB231" s="43">
        <f>R231-'[7](A) Current Law'!R231</f>
        <v>0</v>
      </c>
    </row>
    <row r="232" spans="1:28">
      <c r="A232" s="29" t="s">
        <v>470</v>
      </c>
      <c r="B232" s="30" t="s">
        <v>471</v>
      </c>
      <c r="C232" s="31">
        <v>242031229</v>
      </c>
      <c r="D232" s="22">
        <v>16.02</v>
      </c>
      <c r="E232" s="23"/>
      <c r="F232" s="23"/>
      <c r="G232" s="56">
        <v>0.37820000000000004</v>
      </c>
      <c r="H232" s="23"/>
      <c r="I232" s="24">
        <v>132660</v>
      </c>
      <c r="J232" s="25">
        <f t="shared" si="21"/>
        <v>8280.8988764044952</v>
      </c>
      <c r="K232" s="27">
        <f t="shared" si="22"/>
        <v>0.54811108693746302</v>
      </c>
      <c r="L232" s="23"/>
      <c r="M232" s="25">
        <v>0</v>
      </c>
      <c r="N232" s="26">
        <f t="shared" si="23"/>
        <v>0.54811108693746302</v>
      </c>
      <c r="O232" s="23"/>
      <c r="P232" s="25">
        <v>0</v>
      </c>
      <c r="Q232" s="25">
        <f t="shared" si="24"/>
        <v>0</v>
      </c>
      <c r="R232" s="27">
        <f t="shared" si="25"/>
        <v>0</v>
      </c>
      <c r="S232" s="28">
        <f t="shared" si="26"/>
        <v>0</v>
      </c>
      <c r="T232" s="23"/>
      <c r="U232" s="43">
        <f t="shared" si="27"/>
        <v>0</v>
      </c>
      <c r="V232" s="23"/>
      <c r="W232" s="57">
        <f>G232-'[7](A) Current Law'!G232</f>
        <v>0</v>
      </c>
      <c r="X232" s="58">
        <f>I232-'[7](A) Current Law'!I232</f>
        <v>0</v>
      </c>
      <c r="Y232" s="59">
        <f>N232-'[7](A) Current Law'!N232</f>
        <v>0</v>
      </c>
      <c r="Z232" s="58">
        <f>P232-'[7](A) Current Law'!P232</f>
        <v>0</v>
      </c>
      <c r="AA232" s="58">
        <f>M232-'[7](A) Current Law'!M232</f>
        <v>0</v>
      </c>
      <c r="AB232" s="43">
        <f>R232-'[7](A) Current Law'!R232</f>
        <v>0</v>
      </c>
    </row>
    <row r="233" spans="1:28">
      <c r="A233" s="29" t="s">
        <v>472</v>
      </c>
      <c r="B233" s="30" t="s">
        <v>473</v>
      </c>
      <c r="C233" s="31">
        <v>2198671795</v>
      </c>
      <c r="D233" s="22">
        <v>3384.42</v>
      </c>
      <c r="E233" s="23"/>
      <c r="F233" s="23"/>
      <c r="G233" s="56">
        <v>0.3</v>
      </c>
      <c r="H233" s="23"/>
      <c r="I233" s="24">
        <v>8920155</v>
      </c>
      <c r="J233" s="25">
        <f t="shared" si="21"/>
        <v>2635.652489939192</v>
      </c>
      <c r="K233" s="27">
        <f t="shared" si="22"/>
        <v>4.0570652792678406</v>
      </c>
      <c r="L233" s="23"/>
      <c r="M233" s="25">
        <v>1477167</v>
      </c>
      <c r="N233" s="26">
        <f t="shared" si="23"/>
        <v>3.3852201210413035</v>
      </c>
      <c r="O233" s="23"/>
      <c r="P233" s="25">
        <v>6100000</v>
      </c>
      <c r="Q233" s="25">
        <f t="shared" si="24"/>
        <v>2238.8376738111701</v>
      </c>
      <c r="R233" s="27">
        <f t="shared" si="25"/>
        <v>2.7744022613434218</v>
      </c>
      <c r="S233" s="28">
        <f t="shared" si="26"/>
        <v>0.84944342334858536</v>
      </c>
      <c r="T233" s="23"/>
      <c r="U233" s="43">
        <f t="shared" si="27"/>
        <v>3.4462474195699588</v>
      </c>
      <c r="V233" s="23"/>
      <c r="W233" s="57">
        <f>G233-'[7](A) Current Law'!G233</f>
        <v>1.9999999999999962E-2</v>
      </c>
      <c r="X233" s="58">
        <f>I233-'[7](A) Current Law'!I233</f>
        <v>594678</v>
      </c>
      <c r="Y233" s="59">
        <f>N233-'[7](A) Current Law'!N233</f>
        <v>0.22472430906860286</v>
      </c>
      <c r="Z233" s="58">
        <f>P233-'[7](A) Current Law'!P233</f>
        <v>0</v>
      </c>
      <c r="AA233" s="58">
        <f>M233-'[7](A) Current Law'!M233</f>
        <v>100583</v>
      </c>
      <c r="AB233" s="43">
        <f>R233-'[7](A) Current Law'!R233</f>
        <v>0</v>
      </c>
    </row>
    <row r="234" spans="1:28">
      <c r="A234" s="29" t="s">
        <v>474</v>
      </c>
      <c r="B234" s="30" t="s">
        <v>475</v>
      </c>
      <c r="C234" s="31">
        <v>10254213641</v>
      </c>
      <c r="D234" s="22">
        <v>8624.83</v>
      </c>
      <c r="E234" s="23"/>
      <c r="F234" s="23"/>
      <c r="G234" s="56">
        <v>0.31930000000000003</v>
      </c>
      <c r="H234" s="23"/>
      <c r="I234" s="24">
        <v>22777619</v>
      </c>
      <c r="J234" s="25">
        <f t="shared" si="21"/>
        <v>2640.935415538625</v>
      </c>
      <c r="K234" s="27">
        <f t="shared" si="22"/>
        <v>2.2212935869530708</v>
      </c>
      <c r="L234" s="23"/>
      <c r="M234" s="25">
        <v>0</v>
      </c>
      <c r="N234" s="26">
        <f t="shared" si="23"/>
        <v>2.2212935869530708</v>
      </c>
      <c r="O234" s="23"/>
      <c r="P234" s="25">
        <v>21500000</v>
      </c>
      <c r="Q234" s="25">
        <f t="shared" si="24"/>
        <v>2492.8027566920159</v>
      </c>
      <c r="R234" s="27">
        <f t="shared" si="25"/>
        <v>2.0966990500407889</v>
      </c>
      <c r="S234" s="28">
        <f t="shared" si="26"/>
        <v>0.94390901876091615</v>
      </c>
      <c r="T234" s="23"/>
      <c r="U234" s="43">
        <f t="shared" si="27"/>
        <v>2.0966990500407889</v>
      </c>
      <c r="V234" s="23"/>
      <c r="W234" s="57">
        <f>G234-'[7](A) Current Law'!G234</f>
        <v>0</v>
      </c>
      <c r="X234" s="58">
        <f>I234-'[7](A) Current Law'!I234</f>
        <v>0</v>
      </c>
      <c r="Y234" s="59">
        <f>N234-'[7](A) Current Law'!N234</f>
        <v>0</v>
      </c>
      <c r="Z234" s="58">
        <f>P234-'[7](A) Current Law'!P234</f>
        <v>0</v>
      </c>
      <c r="AA234" s="58">
        <f>M234-'[7](A) Current Law'!M234</f>
        <v>0</v>
      </c>
      <c r="AB234" s="43">
        <f>R234-'[7](A) Current Law'!R234</f>
        <v>0</v>
      </c>
    </row>
    <row r="235" spans="1:28">
      <c r="A235" s="29" t="s">
        <v>476</v>
      </c>
      <c r="B235" s="30" t="s">
        <v>477</v>
      </c>
      <c r="C235" s="31">
        <v>141117066</v>
      </c>
      <c r="D235" s="22">
        <v>72.89</v>
      </c>
      <c r="E235" s="23"/>
      <c r="F235" s="23"/>
      <c r="G235" s="56">
        <v>0.3</v>
      </c>
      <c r="H235" s="23"/>
      <c r="I235" s="24">
        <v>305715</v>
      </c>
      <c r="J235" s="25">
        <f t="shared" si="21"/>
        <v>4194.1967348058715</v>
      </c>
      <c r="K235" s="27">
        <f t="shared" si="22"/>
        <v>2.1663928301910702</v>
      </c>
      <c r="L235" s="23"/>
      <c r="M235" s="25">
        <v>0</v>
      </c>
      <c r="N235" s="26">
        <f t="shared" si="23"/>
        <v>2.1663928301910702</v>
      </c>
      <c r="O235" s="23"/>
      <c r="P235" s="25">
        <v>0</v>
      </c>
      <c r="Q235" s="25">
        <f t="shared" si="24"/>
        <v>0</v>
      </c>
      <c r="R235" s="27">
        <f t="shared" si="25"/>
        <v>0</v>
      </c>
      <c r="S235" s="28">
        <f t="shared" si="26"/>
        <v>0</v>
      </c>
      <c r="T235" s="23"/>
      <c r="U235" s="43">
        <f t="shared" si="27"/>
        <v>0</v>
      </c>
      <c r="V235" s="23"/>
      <c r="W235" s="57">
        <f>G235-'[7](A) Current Law'!G235</f>
        <v>1.9999999999999962E-2</v>
      </c>
      <c r="X235" s="58">
        <f>I235-'[7](A) Current Law'!I235</f>
        <v>20381</v>
      </c>
      <c r="Y235" s="59">
        <f>N235-'[7](A) Current Law'!N235</f>
        <v>0.14442618867940515</v>
      </c>
      <c r="Z235" s="58">
        <f>P235-'[7](A) Current Law'!P235</f>
        <v>0</v>
      </c>
      <c r="AA235" s="58">
        <f>M235-'[7](A) Current Law'!M235</f>
        <v>0</v>
      </c>
      <c r="AB235" s="43">
        <f>R235-'[7](A) Current Law'!R235</f>
        <v>0</v>
      </c>
    </row>
    <row r="236" spans="1:28">
      <c r="A236" s="29" t="s">
        <v>478</v>
      </c>
      <c r="B236" s="30" t="s">
        <v>479</v>
      </c>
      <c r="C236" s="31">
        <v>160384478</v>
      </c>
      <c r="D236" s="22">
        <v>52.06</v>
      </c>
      <c r="E236" s="23"/>
      <c r="F236" s="23"/>
      <c r="G236" s="56">
        <v>0.3</v>
      </c>
      <c r="H236" s="23"/>
      <c r="I236" s="24">
        <v>521919</v>
      </c>
      <c r="J236" s="25">
        <f t="shared" si="21"/>
        <v>10025.336150595467</v>
      </c>
      <c r="K236" s="27">
        <f t="shared" si="22"/>
        <v>3.254174010529872</v>
      </c>
      <c r="L236" s="23"/>
      <c r="M236" s="25">
        <v>43306</v>
      </c>
      <c r="N236" s="26">
        <f t="shared" si="23"/>
        <v>2.9841603499809999</v>
      </c>
      <c r="O236" s="23"/>
      <c r="P236" s="25">
        <v>276725</v>
      </c>
      <c r="Q236" s="25">
        <f t="shared" si="24"/>
        <v>6147.3492124471759</v>
      </c>
      <c r="R236" s="27">
        <f t="shared" si="25"/>
        <v>1.7253851710013983</v>
      </c>
      <c r="S236" s="28">
        <f t="shared" si="26"/>
        <v>0.6131813557276129</v>
      </c>
      <c r="T236" s="23"/>
      <c r="U236" s="43">
        <f t="shared" si="27"/>
        <v>1.9953988315502702</v>
      </c>
      <c r="V236" s="23"/>
      <c r="W236" s="57">
        <f>G236-'[7](A) Current Law'!G236</f>
        <v>5.6999999999999829E-3</v>
      </c>
      <c r="X236" s="58">
        <f>I236-'[7](A) Current Law'!I236</f>
        <v>9917</v>
      </c>
      <c r="Y236" s="59">
        <f>N236-'[7](A) Current Law'!N236</f>
        <v>4.3757351630997476E-2</v>
      </c>
      <c r="Z236" s="58">
        <f>P236-'[7](A) Current Law'!P236</f>
        <v>0</v>
      </c>
      <c r="AA236" s="58">
        <f>M236-'[7](A) Current Law'!M236</f>
        <v>2899</v>
      </c>
      <c r="AB236" s="43">
        <f>R236-'[7](A) Current Law'!R236</f>
        <v>0</v>
      </c>
    </row>
    <row r="237" spans="1:28">
      <c r="A237" s="29" t="s">
        <v>480</v>
      </c>
      <c r="B237" s="30" t="s">
        <v>481</v>
      </c>
      <c r="C237" s="31">
        <v>7627046587</v>
      </c>
      <c r="D237" s="22">
        <v>9559.07</v>
      </c>
      <c r="E237" s="23"/>
      <c r="F237" s="23"/>
      <c r="G237" s="56">
        <v>0.3</v>
      </c>
      <c r="H237" s="23"/>
      <c r="I237" s="24">
        <v>23338236</v>
      </c>
      <c r="J237" s="25">
        <f t="shared" si="21"/>
        <v>2441.4755828757402</v>
      </c>
      <c r="K237" s="27">
        <f t="shared" si="22"/>
        <v>3.0599309619766979</v>
      </c>
      <c r="L237" s="23"/>
      <c r="M237" s="25">
        <v>1319449</v>
      </c>
      <c r="N237" s="26">
        <f t="shared" si="23"/>
        <v>2.8869349031550633</v>
      </c>
      <c r="O237" s="23"/>
      <c r="P237" s="25">
        <v>18685000</v>
      </c>
      <c r="Q237" s="25">
        <f t="shared" si="24"/>
        <v>2092.7191661950378</v>
      </c>
      <c r="R237" s="27">
        <f t="shared" si="25"/>
        <v>2.449834255876691</v>
      </c>
      <c r="S237" s="28">
        <f t="shared" si="26"/>
        <v>0.85715342839107467</v>
      </c>
      <c r="T237" s="23"/>
      <c r="U237" s="43">
        <f t="shared" si="27"/>
        <v>2.6228303146983256</v>
      </c>
      <c r="V237" s="23"/>
      <c r="W237" s="57">
        <f>G237-'[7](A) Current Law'!G237</f>
        <v>1.9999999999999962E-2</v>
      </c>
      <c r="X237" s="58">
        <f>I237-'[7](A) Current Law'!I237</f>
        <v>1555882</v>
      </c>
      <c r="Y237" s="59">
        <f>N237-'[7](A) Current Law'!N237</f>
        <v>0.19199568054244542</v>
      </c>
      <c r="Z237" s="58">
        <f>P237-'[7](A) Current Law'!P237</f>
        <v>0</v>
      </c>
      <c r="AA237" s="58">
        <f>M237-'[7](A) Current Law'!M237</f>
        <v>91522</v>
      </c>
      <c r="AB237" s="43">
        <f>R237-'[7](A) Current Law'!R237</f>
        <v>0</v>
      </c>
    </row>
    <row r="238" spans="1:28" ht="31.2">
      <c r="A238" s="29" t="s">
        <v>482</v>
      </c>
      <c r="B238" s="30" t="s">
        <v>483</v>
      </c>
      <c r="C238" s="31">
        <v>7106068787</v>
      </c>
      <c r="D238" s="22">
        <v>5723.68</v>
      </c>
      <c r="E238" s="23"/>
      <c r="F238" s="23"/>
      <c r="G238" s="56">
        <v>0.3</v>
      </c>
      <c r="H238" s="23"/>
      <c r="I238" s="24">
        <v>13141694</v>
      </c>
      <c r="J238" s="25">
        <f t="shared" si="21"/>
        <v>2296.0217901769488</v>
      </c>
      <c r="K238" s="27">
        <f t="shared" si="22"/>
        <v>1.849362058532519</v>
      </c>
      <c r="L238" s="23"/>
      <c r="M238" s="25">
        <v>0</v>
      </c>
      <c r="N238" s="26">
        <f t="shared" si="23"/>
        <v>1.849362058532519</v>
      </c>
      <c r="O238" s="23"/>
      <c r="P238" s="25">
        <v>12310000</v>
      </c>
      <c r="Q238" s="25">
        <f t="shared" si="24"/>
        <v>2150.7142258127637</v>
      </c>
      <c r="R238" s="27">
        <f t="shared" si="25"/>
        <v>1.7323220994595756</v>
      </c>
      <c r="S238" s="28">
        <f t="shared" si="26"/>
        <v>0.93671333391265998</v>
      </c>
      <c r="T238" s="23"/>
      <c r="U238" s="43">
        <f t="shared" si="27"/>
        <v>1.7323220994595756</v>
      </c>
      <c r="V238" s="23"/>
      <c r="W238" s="57">
        <f>G238-'[7](A) Current Law'!G238</f>
        <v>1.1699999999999988E-2</v>
      </c>
      <c r="X238" s="58">
        <f>I238-'[7](A) Current Law'!I238</f>
        <v>512526</v>
      </c>
      <c r="Y238" s="59">
        <f>N238-'[7](A) Current Law'!N238</f>
        <v>7.2125110994932351E-2</v>
      </c>
      <c r="Z238" s="58">
        <f>P238-'[7](A) Current Law'!P238</f>
        <v>0</v>
      </c>
      <c r="AA238" s="58">
        <f>M238-'[7](A) Current Law'!M238</f>
        <v>0</v>
      </c>
      <c r="AB238" s="43">
        <f>R238-'[7](A) Current Law'!R238</f>
        <v>0</v>
      </c>
    </row>
    <row r="239" spans="1:28">
      <c r="A239" s="29" t="s">
        <v>484</v>
      </c>
      <c r="B239" s="30" t="s">
        <v>485</v>
      </c>
      <c r="C239" s="31">
        <v>190125447</v>
      </c>
      <c r="D239" s="22">
        <v>451.41</v>
      </c>
      <c r="E239" s="23"/>
      <c r="F239" s="23"/>
      <c r="G239" s="56">
        <v>0.3</v>
      </c>
      <c r="H239" s="23"/>
      <c r="I239" s="24">
        <v>1598262</v>
      </c>
      <c r="J239" s="25">
        <f t="shared" si="21"/>
        <v>3540.5994550408718</v>
      </c>
      <c r="K239" s="27">
        <f t="shared" si="22"/>
        <v>8.40635498939813</v>
      </c>
      <c r="L239" s="23"/>
      <c r="M239" s="25">
        <v>541120</v>
      </c>
      <c r="N239" s="26">
        <f t="shared" si="23"/>
        <v>5.5602341332036422</v>
      </c>
      <c r="O239" s="23"/>
      <c r="P239" s="25">
        <v>624391</v>
      </c>
      <c r="Q239" s="25">
        <f t="shared" si="24"/>
        <v>2581.9343833765311</v>
      </c>
      <c r="R239" s="27">
        <f t="shared" si="25"/>
        <v>3.2841001026022574</v>
      </c>
      <c r="S239" s="28">
        <f t="shared" si="26"/>
        <v>0.72923650815698549</v>
      </c>
      <c r="T239" s="23"/>
      <c r="U239" s="43">
        <f t="shared" si="27"/>
        <v>6.1302209587967464</v>
      </c>
      <c r="V239" s="23"/>
      <c r="W239" s="57">
        <f>G239-'[7](A) Current Law'!G239</f>
        <v>1.9999999999999962E-2</v>
      </c>
      <c r="X239" s="58">
        <f>I239-'[7](A) Current Law'!I239</f>
        <v>106551</v>
      </c>
      <c r="Y239" s="59">
        <f>N239-'[7](A) Current Law'!N239</f>
        <v>0.37028183818024107</v>
      </c>
      <c r="Z239" s="58">
        <f>P239-'[7](A) Current Law'!P239</f>
        <v>0</v>
      </c>
      <c r="AA239" s="58">
        <f>M239-'[7](A) Current Law'!M239</f>
        <v>36151</v>
      </c>
      <c r="AB239" s="43">
        <f>R239-'[7](A) Current Law'!R239</f>
        <v>0</v>
      </c>
    </row>
    <row r="240" spans="1:28">
      <c r="A240" s="29" t="s">
        <v>486</v>
      </c>
      <c r="B240" s="30" t="s">
        <v>487</v>
      </c>
      <c r="C240" s="31">
        <v>195494575</v>
      </c>
      <c r="D240" s="22">
        <v>500.12</v>
      </c>
      <c r="E240" s="23"/>
      <c r="F240" s="23"/>
      <c r="G240" s="56">
        <v>0.3</v>
      </c>
      <c r="H240" s="23"/>
      <c r="I240" s="24">
        <v>1670251</v>
      </c>
      <c r="J240" s="25">
        <f t="shared" si="21"/>
        <v>3339.700471886747</v>
      </c>
      <c r="K240" s="27">
        <f t="shared" si="22"/>
        <v>8.543720458739072</v>
      </c>
      <c r="L240" s="23"/>
      <c r="M240" s="25">
        <v>569848</v>
      </c>
      <c r="N240" s="26">
        <f t="shared" si="23"/>
        <v>5.6288160425935096</v>
      </c>
      <c r="O240" s="23"/>
      <c r="P240" s="25">
        <v>669000</v>
      </c>
      <c r="Q240" s="25">
        <f t="shared" si="24"/>
        <v>2477.1014956410463</v>
      </c>
      <c r="R240" s="27">
        <f t="shared" si="25"/>
        <v>3.4220898457156679</v>
      </c>
      <c r="S240" s="28">
        <f t="shared" si="26"/>
        <v>0.74171367058005055</v>
      </c>
      <c r="T240" s="23"/>
      <c r="U240" s="43">
        <f t="shared" si="27"/>
        <v>6.3369942618612312</v>
      </c>
      <c r="V240" s="23"/>
      <c r="W240" s="57">
        <f>G240-'[7](A) Current Law'!G240</f>
        <v>1.9999999999999962E-2</v>
      </c>
      <c r="X240" s="58">
        <f>I240-'[7](A) Current Law'!I240</f>
        <v>111350</v>
      </c>
      <c r="Y240" s="59">
        <f>N240-'[7](A) Current Law'!N240</f>
        <v>0.37472651095305398</v>
      </c>
      <c r="Z240" s="58">
        <f>P240-'[7](A) Current Law'!P240</f>
        <v>0</v>
      </c>
      <c r="AA240" s="58">
        <f>M240-'[7](A) Current Law'!M240</f>
        <v>38093</v>
      </c>
      <c r="AB240" s="43">
        <f>R240-'[7](A) Current Law'!R240</f>
        <v>0</v>
      </c>
    </row>
    <row r="241" spans="1:28">
      <c r="A241" s="29" t="s">
        <v>488</v>
      </c>
      <c r="B241" s="30" t="s">
        <v>489</v>
      </c>
      <c r="C241" s="31">
        <v>7605358432</v>
      </c>
      <c r="D241" s="22">
        <v>9818.5700000000015</v>
      </c>
      <c r="E241" s="23"/>
      <c r="F241" s="23"/>
      <c r="G241" s="56">
        <v>0.3</v>
      </c>
      <c r="H241" s="23"/>
      <c r="I241" s="24">
        <v>25043803</v>
      </c>
      <c r="J241" s="25">
        <f t="shared" si="21"/>
        <v>2550.6568675479216</v>
      </c>
      <c r="K241" s="27">
        <f t="shared" si="22"/>
        <v>3.2929155442071871</v>
      </c>
      <c r="L241" s="23"/>
      <c r="M241" s="25">
        <v>2198560</v>
      </c>
      <c r="N241" s="26">
        <f t="shared" si="23"/>
        <v>3.0038351517894641</v>
      </c>
      <c r="O241" s="23"/>
      <c r="P241" s="25">
        <v>16882000</v>
      </c>
      <c r="Q241" s="25">
        <f t="shared" si="24"/>
        <v>1943.3135375110628</v>
      </c>
      <c r="R241" s="27">
        <f t="shared" si="25"/>
        <v>2.219750739027365</v>
      </c>
      <c r="S241" s="28">
        <f t="shared" si="26"/>
        <v>0.76188748170555409</v>
      </c>
      <c r="T241" s="23"/>
      <c r="U241" s="43">
        <f t="shared" si="27"/>
        <v>2.508831131445088</v>
      </c>
      <c r="V241" s="23"/>
      <c r="W241" s="57">
        <f>G241-'[7](A) Current Law'!G241</f>
        <v>1.9999999999999962E-2</v>
      </c>
      <c r="X241" s="58">
        <f>I241-'[7](A) Current Law'!I241</f>
        <v>1669587</v>
      </c>
      <c r="Y241" s="59">
        <f>N241-'[7](A) Current Law'!N241</f>
        <v>0.20039357955667247</v>
      </c>
      <c r="Z241" s="58">
        <f>P241-'[7](A) Current Law'!P241</f>
        <v>0</v>
      </c>
      <c r="AA241" s="58">
        <f>M241-'[7](A) Current Law'!M241</f>
        <v>145522</v>
      </c>
      <c r="AB241" s="43">
        <f>R241-'[7](A) Current Law'!R241</f>
        <v>0</v>
      </c>
    </row>
    <row r="242" spans="1:28">
      <c r="A242" s="29" t="s">
        <v>490</v>
      </c>
      <c r="B242" s="30" t="s">
        <v>491</v>
      </c>
      <c r="C242" s="31">
        <v>4766722281.0550003</v>
      </c>
      <c r="D242" s="22">
        <v>1647.1499999999999</v>
      </c>
      <c r="E242" s="23"/>
      <c r="F242" s="23"/>
      <c r="G242" s="56">
        <v>0.3</v>
      </c>
      <c r="H242" s="23"/>
      <c r="I242" s="24">
        <v>4349349</v>
      </c>
      <c r="J242" s="25">
        <f t="shared" si="21"/>
        <v>2640.5300063746472</v>
      </c>
      <c r="K242" s="27">
        <f t="shared" si="22"/>
        <v>0.91244019339792026</v>
      </c>
      <c r="L242" s="23"/>
      <c r="M242" s="25">
        <v>0</v>
      </c>
      <c r="N242" s="26">
        <f t="shared" si="23"/>
        <v>0.91244019339792026</v>
      </c>
      <c r="O242" s="23"/>
      <c r="P242" s="25">
        <v>3950000</v>
      </c>
      <c r="Q242" s="25">
        <f t="shared" si="24"/>
        <v>2398.0815347721823</v>
      </c>
      <c r="R242" s="27">
        <f t="shared" si="25"/>
        <v>0.82866166038222844</v>
      </c>
      <c r="S242" s="28">
        <f t="shared" si="26"/>
        <v>0.90818189112899428</v>
      </c>
      <c r="T242" s="23"/>
      <c r="U242" s="43">
        <f t="shared" si="27"/>
        <v>0.82866166038222844</v>
      </c>
      <c r="V242" s="23"/>
      <c r="W242" s="57">
        <f>G242-'[7](A) Current Law'!G242</f>
        <v>1.9999999999999962E-2</v>
      </c>
      <c r="X242" s="58">
        <f>I242-'[7](A) Current Law'!I242</f>
        <v>289956</v>
      </c>
      <c r="Y242" s="59">
        <f>N242-'[7](A) Current Law'!N242</f>
        <v>6.0829220353870839E-2</v>
      </c>
      <c r="Z242" s="58">
        <f>P242-'[7](A) Current Law'!P242</f>
        <v>0</v>
      </c>
      <c r="AA242" s="58">
        <f>M242-'[7](A) Current Law'!M242</f>
        <v>0</v>
      </c>
      <c r="AB242" s="43">
        <f>R242-'[7](A) Current Law'!R242</f>
        <v>0</v>
      </c>
    </row>
    <row r="243" spans="1:28">
      <c r="A243" s="29" t="s">
        <v>492</v>
      </c>
      <c r="B243" s="30" t="s">
        <v>493</v>
      </c>
      <c r="C243" s="31">
        <v>281131877</v>
      </c>
      <c r="D243" s="22">
        <v>351.17</v>
      </c>
      <c r="E243" s="23"/>
      <c r="F243" s="23"/>
      <c r="G243" s="56">
        <v>0.3</v>
      </c>
      <c r="H243" s="23"/>
      <c r="I243" s="24">
        <v>981828</v>
      </c>
      <c r="J243" s="25">
        <f t="shared" si="21"/>
        <v>2795.8766409431328</v>
      </c>
      <c r="K243" s="27">
        <f t="shared" si="22"/>
        <v>3.4924107876959112</v>
      </c>
      <c r="L243" s="23"/>
      <c r="M243" s="25">
        <v>109373</v>
      </c>
      <c r="N243" s="26">
        <f t="shared" si="23"/>
        <v>3.1033656137116035</v>
      </c>
      <c r="O243" s="23"/>
      <c r="P243" s="25">
        <v>514000</v>
      </c>
      <c r="Q243" s="25">
        <f t="shared" si="24"/>
        <v>1775.1317025941851</v>
      </c>
      <c r="R243" s="27">
        <f t="shared" si="25"/>
        <v>1.8283234383982716</v>
      </c>
      <c r="S243" s="28">
        <f t="shared" si="26"/>
        <v>0.63491059533849104</v>
      </c>
      <c r="T243" s="23"/>
      <c r="U243" s="43">
        <f t="shared" si="27"/>
        <v>2.2173686123825793</v>
      </c>
      <c r="V243" s="23"/>
      <c r="W243" s="57">
        <f>G243-'[7](A) Current Law'!G243</f>
        <v>1.9999999999999962E-2</v>
      </c>
      <c r="X243" s="58">
        <f>I243-'[7](A) Current Law'!I243</f>
        <v>65456</v>
      </c>
      <c r="Y243" s="59">
        <f>N243-'[7](A) Current Law'!N243</f>
        <v>0.20673927346915555</v>
      </c>
      <c r="Z243" s="58">
        <f>P243-'[7](A) Current Law'!P243</f>
        <v>0</v>
      </c>
      <c r="AA243" s="58">
        <f>M243-'[7](A) Current Law'!M243</f>
        <v>7335</v>
      </c>
      <c r="AB243" s="43">
        <f>R243-'[7](A) Current Law'!R243</f>
        <v>0</v>
      </c>
    </row>
    <row r="244" spans="1:28">
      <c r="A244" s="29" t="s">
        <v>494</v>
      </c>
      <c r="B244" s="30" t="s">
        <v>495</v>
      </c>
      <c r="C244" s="31">
        <v>17695680798</v>
      </c>
      <c r="D244" s="22">
        <v>27863.48</v>
      </c>
      <c r="E244" s="23"/>
      <c r="F244" s="23"/>
      <c r="G244" s="56">
        <v>0.3</v>
      </c>
      <c r="H244" s="23"/>
      <c r="I244" s="24">
        <v>78582316</v>
      </c>
      <c r="J244" s="25">
        <f t="shared" si="21"/>
        <v>2820.2620778165542</v>
      </c>
      <c r="K244" s="27">
        <f t="shared" si="22"/>
        <v>4.4407625169686336</v>
      </c>
      <c r="L244" s="23"/>
      <c r="M244" s="25">
        <v>15273994</v>
      </c>
      <c r="N244" s="26">
        <f t="shared" si="23"/>
        <v>3.577614375094019</v>
      </c>
      <c r="O244" s="23"/>
      <c r="P244" s="25">
        <v>61000000</v>
      </c>
      <c r="Q244" s="25">
        <f t="shared" si="24"/>
        <v>2737.4180827376913</v>
      </c>
      <c r="R244" s="27">
        <f t="shared" si="25"/>
        <v>3.4471688711120025</v>
      </c>
      <c r="S244" s="28">
        <f t="shared" si="26"/>
        <v>0.97062542671814356</v>
      </c>
      <c r="T244" s="23"/>
      <c r="U244" s="43">
        <f t="shared" si="27"/>
        <v>4.3103170129866175</v>
      </c>
      <c r="V244" s="23"/>
      <c r="W244" s="57">
        <f>G244-'[7](A) Current Law'!G244</f>
        <v>1.8199999999999994E-2</v>
      </c>
      <c r="X244" s="58">
        <f>I244-'[7](A) Current Law'!I244</f>
        <v>4767327</v>
      </c>
      <c r="Y244" s="59">
        <f>N244-'[7](A) Current Law'!N244</f>
        <v>0.21139633126874635</v>
      </c>
      <c r="Z244" s="58">
        <f>P244-'[7](A) Current Law'!P244</f>
        <v>1432480</v>
      </c>
      <c r="AA244" s="58">
        <f>M244-'[7](A) Current Law'!M244</f>
        <v>1026525</v>
      </c>
      <c r="AB244" s="43">
        <f>R244-'[7](A) Current Law'!R244</f>
        <v>8.0950827286729865E-2</v>
      </c>
    </row>
    <row r="245" spans="1:28">
      <c r="A245" s="29" t="s">
        <v>496</v>
      </c>
      <c r="B245" s="30" t="s">
        <v>497</v>
      </c>
      <c r="C245" s="31">
        <v>77257728</v>
      </c>
      <c r="D245" s="22">
        <v>74.03</v>
      </c>
      <c r="E245" s="23"/>
      <c r="F245" s="23"/>
      <c r="G245" s="56">
        <v>0.37770000000000004</v>
      </c>
      <c r="H245" s="23"/>
      <c r="I245" s="24">
        <v>625715</v>
      </c>
      <c r="J245" s="25">
        <f t="shared" si="21"/>
        <v>8452.1815480210716</v>
      </c>
      <c r="K245" s="27">
        <f t="shared" si="22"/>
        <v>8.0990603296022385</v>
      </c>
      <c r="L245" s="23"/>
      <c r="M245" s="25">
        <v>143643</v>
      </c>
      <c r="N245" s="26">
        <f t="shared" si="23"/>
        <v>6.239790018158442</v>
      </c>
      <c r="O245" s="23"/>
      <c r="P245" s="25">
        <v>285000</v>
      </c>
      <c r="Q245" s="25">
        <f t="shared" si="24"/>
        <v>5790.1256247467245</v>
      </c>
      <c r="R245" s="27">
        <f t="shared" si="25"/>
        <v>3.6889513499542725</v>
      </c>
      <c r="S245" s="28">
        <f t="shared" si="26"/>
        <v>0.68504510839599497</v>
      </c>
      <c r="T245" s="23"/>
      <c r="U245" s="43">
        <f t="shared" si="27"/>
        <v>5.5482216613980668</v>
      </c>
      <c r="V245" s="23"/>
      <c r="W245" s="57">
        <f>G245-'[7](A) Current Law'!G245</f>
        <v>0</v>
      </c>
      <c r="X245" s="58">
        <f>I245-'[7](A) Current Law'!I245</f>
        <v>0</v>
      </c>
      <c r="Y245" s="59">
        <f>N245-'[7](A) Current Law'!N245</f>
        <v>-0.1242594138931965</v>
      </c>
      <c r="Z245" s="58">
        <f>P245-'[7](A) Current Law'!P245</f>
        <v>0</v>
      </c>
      <c r="AA245" s="58">
        <f>M245-'[7](A) Current Law'!M245</f>
        <v>9600</v>
      </c>
      <c r="AB245" s="43">
        <f>R245-'[7](A) Current Law'!R245</f>
        <v>0</v>
      </c>
    </row>
    <row r="246" spans="1:28">
      <c r="A246" s="29" t="s">
        <v>498</v>
      </c>
      <c r="B246" s="30" t="s">
        <v>499</v>
      </c>
      <c r="C246" s="31">
        <v>171008894</v>
      </c>
      <c r="D246" s="22">
        <v>169.88</v>
      </c>
      <c r="E246" s="23"/>
      <c r="F246" s="23"/>
      <c r="G246" s="56">
        <v>0.3</v>
      </c>
      <c r="H246" s="23"/>
      <c r="I246" s="24">
        <v>798941</v>
      </c>
      <c r="J246" s="25">
        <f t="shared" si="21"/>
        <v>4702.9726866023075</v>
      </c>
      <c r="K246" s="27">
        <f t="shared" si="22"/>
        <v>4.6719265958178759</v>
      </c>
      <c r="L246" s="23"/>
      <c r="M246" s="25">
        <v>167415</v>
      </c>
      <c r="N246" s="26">
        <f t="shared" si="23"/>
        <v>3.6929424267254776</v>
      </c>
      <c r="O246" s="23"/>
      <c r="P246" s="25">
        <v>330000</v>
      </c>
      <c r="Q246" s="25">
        <f t="shared" si="24"/>
        <v>2928.0374381916649</v>
      </c>
      <c r="R246" s="27">
        <f t="shared" si="25"/>
        <v>1.92972419317559</v>
      </c>
      <c r="S246" s="28">
        <f t="shared" si="26"/>
        <v>0.62259290736111927</v>
      </c>
      <c r="T246" s="23"/>
      <c r="U246" s="43">
        <f t="shared" si="27"/>
        <v>2.9087083622679879</v>
      </c>
      <c r="V246" s="23"/>
      <c r="W246" s="57">
        <f>G246-'[7](A) Current Law'!G246</f>
        <v>1.9999999999999962E-2</v>
      </c>
      <c r="X246" s="58">
        <f>I246-'[7](A) Current Law'!I246</f>
        <v>53263</v>
      </c>
      <c r="Y246" s="59">
        <f>N246-'[7](A) Current Law'!N246</f>
        <v>0.24557787035333956</v>
      </c>
      <c r="Z246" s="58">
        <f>P246-'[7](A) Current Law'!P246</f>
        <v>0</v>
      </c>
      <c r="AA246" s="58">
        <f>M246-'[7](A) Current Law'!M246</f>
        <v>11267</v>
      </c>
      <c r="AB246" s="43">
        <f>R246-'[7](A) Current Law'!R246</f>
        <v>0</v>
      </c>
    </row>
    <row r="247" spans="1:28" ht="31.2">
      <c r="A247" s="29" t="s">
        <v>500</v>
      </c>
      <c r="B247" s="30" t="s">
        <v>501</v>
      </c>
      <c r="C247" s="31">
        <v>6230569176.8850002</v>
      </c>
      <c r="D247" s="22">
        <v>4940.75</v>
      </c>
      <c r="E247" s="23"/>
      <c r="F247" s="23"/>
      <c r="G247" s="56">
        <v>0.3</v>
      </c>
      <c r="H247" s="23"/>
      <c r="I247" s="24">
        <v>12515120</v>
      </c>
      <c r="J247" s="25">
        <f t="shared" si="21"/>
        <v>2533.040530283864</v>
      </c>
      <c r="K247" s="27">
        <f t="shared" si="22"/>
        <v>2.0086639991784807</v>
      </c>
      <c r="L247" s="23"/>
      <c r="M247" s="25">
        <v>0</v>
      </c>
      <c r="N247" s="26">
        <f t="shared" si="23"/>
        <v>2.0086639991784807</v>
      </c>
      <c r="O247" s="23"/>
      <c r="P247" s="25">
        <v>10374063</v>
      </c>
      <c r="Q247" s="25">
        <f t="shared" si="24"/>
        <v>2099.693973587006</v>
      </c>
      <c r="R247" s="27">
        <f t="shared" si="25"/>
        <v>1.6650265337695129</v>
      </c>
      <c r="S247" s="28">
        <f t="shared" si="26"/>
        <v>0.82892237549460168</v>
      </c>
      <c r="T247" s="23"/>
      <c r="U247" s="43">
        <f t="shared" si="27"/>
        <v>1.6650265337695129</v>
      </c>
      <c r="V247" s="23"/>
      <c r="W247" s="57">
        <f>G247-'[7](A) Current Law'!G247</f>
        <v>1.9999999999999962E-2</v>
      </c>
      <c r="X247" s="58">
        <f>I247-'[7](A) Current Law'!I247</f>
        <v>834342</v>
      </c>
      <c r="Y247" s="59">
        <f>N247-'[7](A) Current Law'!N247</f>
        <v>0.13391104027788558</v>
      </c>
      <c r="Z247" s="58">
        <f>P247-'[7](A) Current Law'!P247</f>
        <v>0</v>
      </c>
      <c r="AA247" s="58">
        <f>M247-'[7](A) Current Law'!M247</f>
        <v>0</v>
      </c>
      <c r="AB247" s="43">
        <f>R247-'[7](A) Current Law'!R247</f>
        <v>0</v>
      </c>
    </row>
    <row r="248" spans="1:28">
      <c r="A248" s="29" t="s">
        <v>502</v>
      </c>
      <c r="B248" s="30" t="s">
        <v>503</v>
      </c>
      <c r="C248" s="31">
        <v>25240991</v>
      </c>
      <c r="D248" s="22">
        <v>12.98</v>
      </c>
      <c r="E248" s="23"/>
      <c r="F248" s="23"/>
      <c r="G248" s="56">
        <v>0.3</v>
      </c>
      <c r="H248" s="23"/>
      <c r="I248" s="24">
        <v>114715</v>
      </c>
      <c r="J248" s="25">
        <f t="shared" si="21"/>
        <v>8837.8274268104778</v>
      </c>
      <c r="K248" s="27">
        <f t="shared" si="22"/>
        <v>4.5447898618560574</v>
      </c>
      <c r="L248" s="23"/>
      <c r="M248" s="25">
        <v>23100</v>
      </c>
      <c r="N248" s="26">
        <f t="shared" si="23"/>
        <v>3.6296118484412911</v>
      </c>
      <c r="O248" s="23"/>
      <c r="P248" s="25">
        <v>0</v>
      </c>
      <c r="Q248" s="25">
        <f t="shared" si="24"/>
        <v>1779.6610169491526</v>
      </c>
      <c r="R248" s="27">
        <f t="shared" si="25"/>
        <v>0</v>
      </c>
      <c r="S248" s="28">
        <f t="shared" si="26"/>
        <v>0.20136860916183585</v>
      </c>
      <c r="T248" s="23"/>
      <c r="U248" s="43">
        <f t="shared" si="27"/>
        <v>0.91517801341476646</v>
      </c>
      <c r="V248" s="23"/>
      <c r="W248" s="57">
        <f>G248-'[7](A) Current Law'!G248</f>
        <v>1.9999999999999962E-2</v>
      </c>
      <c r="X248" s="58">
        <f>I248-'[7](A) Current Law'!I248</f>
        <v>7647</v>
      </c>
      <c r="Y248" s="59">
        <f>N248-'[7](A) Current Law'!N248</f>
        <v>0.24174962068644623</v>
      </c>
      <c r="Z248" s="58">
        <f>P248-'[7](A) Current Law'!P248</f>
        <v>0</v>
      </c>
      <c r="AA248" s="58">
        <f>M248-'[7](A) Current Law'!M248</f>
        <v>1545</v>
      </c>
      <c r="AB248" s="43">
        <f>R248-'[7](A) Current Law'!R248</f>
        <v>0</v>
      </c>
    </row>
    <row r="249" spans="1:28">
      <c r="A249" s="29" t="s">
        <v>504</v>
      </c>
      <c r="B249" s="30" t="s">
        <v>505</v>
      </c>
      <c r="C249" s="31">
        <v>28420597</v>
      </c>
      <c r="D249" s="22">
        <v>28.29</v>
      </c>
      <c r="E249" s="23"/>
      <c r="F249" s="23"/>
      <c r="G249" s="56">
        <v>0.37609999999999999</v>
      </c>
      <c r="H249" s="23"/>
      <c r="I249" s="24">
        <v>233465</v>
      </c>
      <c r="J249" s="25">
        <f t="shared" si="21"/>
        <v>8252.5627430187342</v>
      </c>
      <c r="K249" s="27">
        <f t="shared" si="22"/>
        <v>8.2146409521235615</v>
      </c>
      <c r="L249" s="23"/>
      <c r="M249" s="25">
        <v>54543</v>
      </c>
      <c r="N249" s="26">
        <f t="shared" si="23"/>
        <v>6.2955046299695958</v>
      </c>
      <c r="O249" s="23"/>
      <c r="P249" s="25">
        <v>0</v>
      </c>
      <c r="Q249" s="25">
        <f t="shared" si="24"/>
        <v>1927.9957582184518</v>
      </c>
      <c r="R249" s="27">
        <f t="shared" si="25"/>
        <v>0</v>
      </c>
      <c r="S249" s="28">
        <f t="shared" si="26"/>
        <v>0.23362388366564582</v>
      </c>
      <c r="T249" s="23"/>
      <c r="U249" s="43">
        <f t="shared" si="27"/>
        <v>1.9191363221539646</v>
      </c>
      <c r="V249" s="23"/>
      <c r="W249" s="57">
        <f>G249-'[7](A) Current Law'!G249</f>
        <v>0</v>
      </c>
      <c r="X249" s="58">
        <f>I249-'[7](A) Current Law'!I249</f>
        <v>0</v>
      </c>
      <c r="Y249" s="59">
        <f>N249-'[7](A) Current Law'!N249</f>
        <v>-0.12825205607046186</v>
      </c>
      <c r="Z249" s="58">
        <f>P249-'[7](A) Current Law'!P249</f>
        <v>0</v>
      </c>
      <c r="AA249" s="58">
        <f>M249-'[7](A) Current Law'!M249</f>
        <v>3645</v>
      </c>
      <c r="AB249" s="43">
        <f>R249-'[7](A) Current Law'!R249</f>
        <v>0</v>
      </c>
    </row>
    <row r="250" spans="1:28">
      <c r="A250" s="29" t="s">
        <v>506</v>
      </c>
      <c r="B250" s="30" t="s">
        <v>507</v>
      </c>
      <c r="C250" s="31">
        <v>28469819</v>
      </c>
      <c r="D250" s="22">
        <v>20.88</v>
      </c>
      <c r="E250" s="23"/>
      <c r="F250" s="23"/>
      <c r="G250" s="56">
        <v>0.3</v>
      </c>
      <c r="H250" s="23"/>
      <c r="I250" s="24">
        <v>132166</v>
      </c>
      <c r="J250" s="25">
        <f t="shared" si="21"/>
        <v>6329.7892720306518</v>
      </c>
      <c r="K250" s="27">
        <f t="shared" si="22"/>
        <v>4.6423196438305423</v>
      </c>
      <c r="L250" s="23"/>
      <c r="M250" s="25">
        <v>27447</v>
      </c>
      <c r="N250" s="26">
        <f t="shared" si="23"/>
        <v>3.678246075256046</v>
      </c>
      <c r="O250" s="23"/>
      <c r="P250" s="25">
        <v>0</v>
      </c>
      <c r="Q250" s="25">
        <f t="shared" si="24"/>
        <v>1314.5114942528737</v>
      </c>
      <c r="R250" s="27">
        <f t="shared" si="25"/>
        <v>0</v>
      </c>
      <c r="S250" s="28">
        <f t="shared" si="26"/>
        <v>0.20767065659852005</v>
      </c>
      <c r="T250" s="23"/>
      <c r="U250" s="43">
        <f t="shared" si="27"/>
        <v>0.96407356857449633</v>
      </c>
      <c r="V250" s="23"/>
      <c r="W250" s="57">
        <f>G250-'[7](A) Current Law'!G250</f>
        <v>1.9999999999999962E-2</v>
      </c>
      <c r="X250" s="58">
        <f>I250-'[7](A) Current Law'!I250</f>
        <v>8811</v>
      </c>
      <c r="Y250" s="59">
        <f>N250-'[7](A) Current Law'!N250</f>
        <v>0.24460991480135519</v>
      </c>
      <c r="Z250" s="58">
        <f>P250-'[7](A) Current Law'!P250</f>
        <v>0</v>
      </c>
      <c r="AA250" s="58">
        <f>M250-'[7](A) Current Law'!M250</f>
        <v>1847</v>
      </c>
      <c r="AB250" s="43">
        <f>R250-'[7](A) Current Law'!R250</f>
        <v>0</v>
      </c>
    </row>
    <row r="251" spans="1:28">
      <c r="A251" s="29" t="s">
        <v>508</v>
      </c>
      <c r="B251" s="30" t="s">
        <v>509</v>
      </c>
      <c r="C251" s="31">
        <v>2993453115</v>
      </c>
      <c r="D251" s="22">
        <v>5101.53</v>
      </c>
      <c r="E251" s="23"/>
      <c r="F251" s="23"/>
      <c r="G251" s="56">
        <v>0.3</v>
      </c>
      <c r="H251" s="23"/>
      <c r="I251" s="24">
        <v>10715935</v>
      </c>
      <c r="J251" s="25">
        <f t="shared" si="21"/>
        <v>2100.5335654205701</v>
      </c>
      <c r="K251" s="27">
        <f t="shared" si="22"/>
        <v>3.5797904922255648</v>
      </c>
      <c r="L251" s="23"/>
      <c r="M251" s="25">
        <v>1296089</v>
      </c>
      <c r="N251" s="26">
        <f t="shared" si="23"/>
        <v>3.1468159473745425</v>
      </c>
      <c r="O251" s="23"/>
      <c r="P251" s="25">
        <v>6280495</v>
      </c>
      <c r="Q251" s="25">
        <f t="shared" si="24"/>
        <v>1485.1591581349126</v>
      </c>
      <c r="R251" s="27">
        <f t="shared" si="25"/>
        <v>2.0980769561844297</v>
      </c>
      <c r="S251" s="28">
        <f t="shared" si="26"/>
        <v>0.70703900312945156</v>
      </c>
      <c r="T251" s="23"/>
      <c r="U251" s="43">
        <f t="shared" si="27"/>
        <v>2.531051501035452</v>
      </c>
      <c r="V251" s="23"/>
      <c r="W251" s="57">
        <f>G251-'[7](A) Current Law'!G251</f>
        <v>1.0699999999999987E-2</v>
      </c>
      <c r="X251" s="58">
        <f>I251-'[7](A) Current Law'!I251</f>
        <v>382201</v>
      </c>
      <c r="Y251" s="59">
        <f>N251-'[7](A) Current Law'!N251</f>
        <v>9.8600174668177498E-2</v>
      </c>
      <c r="Z251" s="58">
        <f>P251-'[7](A) Current Law'!P251</f>
        <v>0</v>
      </c>
      <c r="AA251" s="58">
        <f>M251-'[7](A) Current Law'!M251</f>
        <v>87046</v>
      </c>
      <c r="AB251" s="43">
        <f>R251-'[7](A) Current Law'!R251</f>
        <v>0</v>
      </c>
    </row>
    <row r="252" spans="1:28">
      <c r="A252" s="29" t="s">
        <v>510</v>
      </c>
      <c r="B252" s="30" t="s">
        <v>511</v>
      </c>
      <c r="C252" s="31">
        <v>32954253</v>
      </c>
      <c r="D252" s="22">
        <v>50</v>
      </c>
      <c r="E252" s="23"/>
      <c r="F252" s="23"/>
      <c r="G252" s="56">
        <v>0.36420000000000002</v>
      </c>
      <c r="H252" s="23"/>
      <c r="I252" s="24">
        <v>248968</v>
      </c>
      <c r="J252" s="25">
        <f t="shared" si="21"/>
        <v>4979.3599999999997</v>
      </c>
      <c r="K252" s="27">
        <f t="shared" si="22"/>
        <v>7.5549580808279888</v>
      </c>
      <c r="L252" s="23"/>
      <c r="M252" s="25">
        <v>57827</v>
      </c>
      <c r="N252" s="26">
        <f t="shared" si="23"/>
        <v>5.8001921633605233</v>
      </c>
      <c r="O252" s="23"/>
      <c r="P252" s="25">
        <v>110000</v>
      </c>
      <c r="Q252" s="25">
        <f t="shared" si="24"/>
        <v>3356.54</v>
      </c>
      <c r="R252" s="27">
        <f t="shared" si="25"/>
        <v>3.3379606571570597</v>
      </c>
      <c r="S252" s="28">
        <f t="shared" si="26"/>
        <v>0.67409064618746184</v>
      </c>
      <c r="T252" s="23"/>
      <c r="U252" s="43">
        <f t="shared" si="27"/>
        <v>5.0927265746245256</v>
      </c>
      <c r="V252" s="23"/>
      <c r="W252" s="57">
        <f>G252-'[7](A) Current Law'!G252</f>
        <v>0</v>
      </c>
      <c r="X252" s="58">
        <f>I252-'[7](A) Current Law'!I252</f>
        <v>0</v>
      </c>
      <c r="Y252" s="59">
        <f>N252-'[7](A) Current Law'!N252</f>
        <v>-0.11767828571322791</v>
      </c>
      <c r="Z252" s="58">
        <f>P252-'[7](A) Current Law'!P252</f>
        <v>0</v>
      </c>
      <c r="AA252" s="58">
        <f>M252-'[7](A) Current Law'!M252</f>
        <v>3878</v>
      </c>
      <c r="AB252" s="43">
        <f>R252-'[7](A) Current Law'!R252</f>
        <v>0</v>
      </c>
    </row>
    <row r="253" spans="1:28" ht="31.2">
      <c r="A253" s="29" t="s">
        <v>512</v>
      </c>
      <c r="B253" s="30" t="s">
        <v>513</v>
      </c>
      <c r="C253" s="31">
        <v>778114723</v>
      </c>
      <c r="D253" s="22">
        <v>1250.81</v>
      </c>
      <c r="E253" s="23"/>
      <c r="F253" s="23"/>
      <c r="G253" s="56">
        <v>0.3</v>
      </c>
      <c r="H253" s="23"/>
      <c r="I253" s="24">
        <v>3249304</v>
      </c>
      <c r="J253" s="25">
        <f t="shared" si="21"/>
        <v>2597.7598516161529</v>
      </c>
      <c r="K253" s="27">
        <f t="shared" si="22"/>
        <v>4.1758675217870156</v>
      </c>
      <c r="L253" s="23"/>
      <c r="M253" s="25">
        <v>568784</v>
      </c>
      <c r="N253" s="26">
        <f t="shared" si="23"/>
        <v>3.4448904779302061</v>
      </c>
      <c r="O253" s="23"/>
      <c r="P253" s="25">
        <v>0</v>
      </c>
      <c r="Q253" s="25">
        <f t="shared" si="24"/>
        <v>454.73253331840971</v>
      </c>
      <c r="R253" s="27">
        <f t="shared" si="25"/>
        <v>0</v>
      </c>
      <c r="S253" s="28">
        <f t="shared" si="26"/>
        <v>0.17504794872994339</v>
      </c>
      <c r="T253" s="23"/>
      <c r="U253" s="43">
        <f t="shared" si="27"/>
        <v>0.73097704385680928</v>
      </c>
      <c r="V253" s="23"/>
      <c r="W253" s="57">
        <f>G253-'[7](A) Current Law'!G253</f>
        <v>1.9999999999999962E-2</v>
      </c>
      <c r="X253" s="58">
        <f>I253-'[7](A) Current Law'!I253</f>
        <v>216620</v>
      </c>
      <c r="Y253" s="59">
        <f>N253-'[7](A) Current Law'!N253</f>
        <v>0.22932222553511528</v>
      </c>
      <c r="Z253" s="58">
        <f>P253-'[7](A) Current Law'!P253</f>
        <v>0</v>
      </c>
      <c r="AA253" s="58">
        <f>M253-'[7](A) Current Law'!M253</f>
        <v>38181</v>
      </c>
      <c r="AB253" s="43">
        <f>R253-'[7](A) Current Law'!R253</f>
        <v>0</v>
      </c>
    </row>
    <row r="254" spans="1:28">
      <c r="A254" s="29" t="s">
        <v>514</v>
      </c>
      <c r="B254" s="30" t="s">
        <v>515</v>
      </c>
      <c r="C254" s="31">
        <v>1409075454</v>
      </c>
      <c r="D254" s="22">
        <v>2117.2399999999998</v>
      </c>
      <c r="E254" s="23"/>
      <c r="F254" s="23"/>
      <c r="G254" s="56">
        <v>0.3</v>
      </c>
      <c r="H254" s="23"/>
      <c r="I254" s="24">
        <v>5401867</v>
      </c>
      <c r="J254" s="25">
        <f t="shared" si="21"/>
        <v>2551.3720692977654</v>
      </c>
      <c r="K254" s="27">
        <f t="shared" si="22"/>
        <v>3.8336250799526028</v>
      </c>
      <c r="L254" s="23"/>
      <c r="M254" s="25">
        <v>789005</v>
      </c>
      <c r="N254" s="26">
        <f t="shared" si="23"/>
        <v>3.273679906143621</v>
      </c>
      <c r="O254" s="23"/>
      <c r="P254" s="25">
        <v>4064000</v>
      </c>
      <c r="Q254" s="25">
        <f t="shared" si="24"/>
        <v>2292.1374053012414</v>
      </c>
      <c r="R254" s="27">
        <f t="shared" si="25"/>
        <v>2.8841606661044001</v>
      </c>
      <c r="S254" s="28">
        <f t="shared" si="26"/>
        <v>0.8983940182162945</v>
      </c>
      <c r="T254" s="23"/>
      <c r="U254" s="43">
        <f t="shared" si="27"/>
        <v>3.4441058399133824</v>
      </c>
      <c r="V254" s="23"/>
      <c r="W254" s="57">
        <f>G254-'[7](A) Current Law'!G254</f>
        <v>1.9999999999999962E-2</v>
      </c>
      <c r="X254" s="58">
        <f>I254-'[7](A) Current Law'!I254</f>
        <v>360125</v>
      </c>
      <c r="Y254" s="59">
        <f>N254-'[7](A) Current Law'!N254</f>
        <v>0.21763774191754548</v>
      </c>
      <c r="Z254" s="58">
        <f>P254-'[7](A) Current Law'!P254</f>
        <v>0</v>
      </c>
      <c r="AA254" s="58">
        <f>M254-'[7](A) Current Law'!M254</f>
        <v>53457</v>
      </c>
      <c r="AB254" s="43">
        <f>R254-'[7](A) Current Law'!R254</f>
        <v>0</v>
      </c>
    </row>
    <row r="255" spans="1:28">
      <c r="A255" s="29" t="s">
        <v>516</v>
      </c>
      <c r="B255" s="30" t="s">
        <v>517</v>
      </c>
      <c r="C255" s="31">
        <v>46378730</v>
      </c>
      <c r="D255" s="22">
        <v>149.66</v>
      </c>
      <c r="E255" s="23"/>
      <c r="F255" s="23"/>
      <c r="G255" s="56">
        <v>0.3</v>
      </c>
      <c r="H255" s="23"/>
      <c r="I255" s="24">
        <v>432320</v>
      </c>
      <c r="J255" s="25">
        <f t="shared" si="21"/>
        <v>2888.6810102899908</v>
      </c>
      <c r="K255" s="27">
        <f t="shared" si="22"/>
        <v>9.3215144097304954</v>
      </c>
      <c r="L255" s="23"/>
      <c r="M255" s="25">
        <v>153227</v>
      </c>
      <c r="N255" s="26">
        <f t="shared" si="23"/>
        <v>6.0176938868313128</v>
      </c>
      <c r="O255" s="23"/>
      <c r="P255" s="25">
        <v>48500</v>
      </c>
      <c r="Q255" s="25">
        <f t="shared" si="24"/>
        <v>1347.9019109982628</v>
      </c>
      <c r="R255" s="27">
        <f t="shared" si="25"/>
        <v>1.0457379923943584</v>
      </c>
      <c r="S255" s="28">
        <f t="shared" si="26"/>
        <v>0.46661500740192452</v>
      </c>
      <c r="T255" s="23"/>
      <c r="U255" s="43">
        <f t="shared" si="27"/>
        <v>4.3495585152935412</v>
      </c>
      <c r="V255" s="23"/>
      <c r="W255" s="57">
        <f>G255-'[7](A) Current Law'!G255</f>
        <v>1.9999999999999962E-2</v>
      </c>
      <c r="X255" s="58">
        <f>I255-'[7](A) Current Law'!I255</f>
        <v>28821</v>
      </c>
      <c r="Y255" s="59">
        <f>N255-'[7](A) Current Law'!N255</f>
        <v>0.40063623993153819</v>
      </c>
      <c r="Z255" s="58">
        <f>P255-'[7](A) Current Law'!P255</f>
        <v>0</v>
      </c>
      <c r="AA255" s="58">
        <f>M255-'[7](A) Current Law'!M255</f>
        <v>10240</v>
      </c>
      <c r="AB255" s="43">
        <f>R255-'[7](A) Current Law'!R255</f>
        <v>0</v>
      </c>
    </row>
    <row r="256" spans="1:28">
      <c r="A256" s="29" t="s">
        <v>518</v>
      </c>
      <c r="B256" s="30" t="s">
        <v>519</v>
      </c>
      <c r="C256" s="31">
        <v>6416556440</v>
      </c>
      <c r="D256" s="22">
        <v>7841.28</v>
      </c>
      <c r="E256" s="23"/>
      <c r="F256" s="23"/>
      <c r="G256" s="56">
        <v>0.3</v>
      </c>
      <c r="H256" s="23"/>
      <c r="I256" s="24">
        <v>19024341</v>
      </c>
      <c r="J256" s="25">
        <f t="shared" si="21"/>
        <v>2426.1779964495595</v>
      </c>
      <c r="K256" s="27">
        <f t="shared" si="22"/>
        <v>2.9648832949406736</v>
      </c>
      <c r="L256" s="23"/>
      <c r="M256" s="25">
        <v>802309</v>
      </c>
      <c r="N256" s="26">
        <f t="shared" si="23"/>
        <v>2.8398459781957439</v>
      </c>
      <c r="O256" s="23"/>
      <c r="P256" s="25">
        <v>17000000</v>
      </c>
      <c r="Q256" s="25">
        <f t="shared" si="24"/>
        <v>2270.3320121204702</v>
      </c>
      <c r="R256" s="27">
        <f t="shared" si="25"/>
        <v>2.6493961611596144</v>
      </c>
      <c r="S256" s="28">
        <f t="shared" si="26"/>
        <v>0.93576481834508751</v>
      </c>
      <c r="T256" s="23"/>
      <c r="U256" s="43">
        <f t="shared" si="27"/>
        <v>2.7744334779045441</v>
      </c>
      <c r="V256" s="23"/>
      <c r="W256" s="57">
        <f>G256-'[7](A) Current Law'!G256</f>
        <v>1.1399999999999966E-2</v>
      </c>
      <c r="X256" s="58">
        <f>I256-'[7](A) Current Law'!I256</f>
        <v>722925</v>
      </c>
      <c r="Y256" s="59">
        <f>N256-'[7](A) Current Law'!N256</f>
        <v>0.10459551104642051</v>
      </c>
      <c r="Z256" s="58">
        <f>P256-'[7](A) Current Law'!P256</f>
        <v>0</v>
      </c>
      <c r="AA256" s="58">
        <f>M256-'[7](A) Current Law'!M256</f>
        <v>51782</v>
      </c>
      <c r="AB256" s="43">
        <f>R256-'[7](A) Current Law'!R256</f>
        <v>0</v>
      </c>
    </row>
    <row r="257" spans="1:28">
      <c r="A257" s="29" t="s">
        <v>520</v>
      </c>
      <c r="B257" s="30" t="s">
        <v>521</v>
      </c>
      <c r="C257" s="31">
        <v>1295742489</v>
      </c>
      <c r="D257" s="22">
        <v>5673.53</v>
      </c>
      <c r="E257" s="23"/>
      <c r="F257" s="23"/>
      <c r="G257" s="56">
        <v>0.3</v>
      </c>
      <c r="H257" s="23"/>
      <c r="I257" s="24">
        <v>19281354</v>
      </c>
      <c r="J257" s="25">
        <f t="shared" si="21"/>
        <v>3398.4757285146993</v>
      </c>
      <c r="K257" s="27">
        <f t="shared" si="22"/>
        <v>14.880544678966686</v>
      </c>
      <c r="L257" s="23"/>
      <c r="M257" s="25">
        <v>7882290</v>
      </c>
      <c r="N257" s="26">
        <f t="shared" si="23"/>
        <v>8.7973220734602311</v>
      </c>
      <c r="O257" s="23"/>
      <c r="P257" s="25">
        <v>1422595</v>
      </c>
      <c r="Q257" s="25">
        <f t="shared" si="24"/>
        <v>1640.0521368530704</v>
      </c>
      <c r="R257" s="27">
        <f t="shared" si="25"/>
        <v>1.0978994762284129</v>
      </c>
      <c r="S257" s="28">
        <f t="shared" si="26"/>
        <v>0.48258462554030179</v>
      </c>
      <c r="T257" s="23"/>
      <c r="U257" s="43">
        <f t="shared" si="27"/>
        <v>7.1811220817348689</v>
      </c>
      <c r="V257" s="23"/>
      <c r="W257" s="57">
        <f>G257-'[7](A) Current Law'!G257</f>
        <v>1.9999999999999962E-2</v>
      </c>
      <c r="X257" s="58">
        <f>I257-'[7](A) Current Law'!I257</f>
        <v>1285423</v>
      </c>
      <c r="Y257" s="59">
        <f>N257-'[7](A) Current Law'!N257</f>
        <v>0.58602153317209016</v>
      </c>
      <c r="Z257" s="58">
        <f>P257-'[7](A) Current Law'!P257</f>
        <v>0</v>
      </c>
      <c r="AA257" s="58">
        <f>M257-'[7](A) Current Law'!M257</f>
        <v>526090</v>
      </c>
      <c r="AB257" s="43">
        <f>R257-'[7](A) Current Law'!R257</f>
        <v>0</v>
      </c>
    </row>
    <row r="258" spans="1:28">
      <c r="A258" s="29" t="s">
        <v>522</v>
      </c>
      <c r="B258" s="30" t="s">
        <v>523</v>
      </c>
      <c r="C258" s="31">
        <v>24347776884</v>
      </c>
      <c r="D258" s="22">
        <v>27226.45</v>
      </c>
      <c r="E258" s="23"/>
      <c r="F258" s="23"/>
      <c r="G258" s="56">
        <v>0.35470000000000002</v>
      </c>
      <c r="H258" s="23"/>
      <c r="I258" s="24">
        <v>94450794</v>
      </c>
      <c r="J258" s="25">
        <f t="shared" si="21"/>
        <v>3469.0822343713558</v>
      </c>
      <c r="K258" s="27">
        <f t="shared" si="22"/>
        <v>3.8792368785861426</v>
      </c>
      <c r="L258" s="23"/>
      <c r="M258" s="25">
        <v>6912664</v>
      </c>
      <c r="N258" s="26">
        <f t="shared" si="23"/>
        <v>3.5953233191291964</v>
      </c>
      <c r="O258" s="23"/>
      <c r="P258" s="25">
        <v>82000000</v>
      </c>
      <c r="Q258" s="25">
        <f t="shared" si="24"/>
        <v>3265.6723149731233</v>
      </c>
      <c r="R258" s="27">
        <f t="shared" si="25"/>
        <v>3.3678639487568911</v>
      </c>
      <c r="S258" s="28">
        <f t="shared" si="26"/>
        <v>0.94136491854160587</v>
      </c>
      <c r="T258" s="23"/>
      <c r="U258" s="43">
        <f t="shared" si="27"/>
        <v>3.6517775082138377</v>
      </c>
      <c r="V258" s="23"/>
      <c r="W258" s="57">
        <f>G258-'[7](A) Current Law'!G258</f>
        <v>0</v>
      </c>
      <c r="X258" s="58">
        <f>I258-'[7](A) Current Law'!I258</f>
        <v>0</v>
      </c>
      <c r="Y258" s="59">
        <f>N258-'[7](A) Current Law'!N258</f>
        <v>-1.9890522338334993E-2</v>
      </c>
      <c r="Z258" s="58">
        <f>P258-'[7](A) Current Law'!P258</f>
        <v>0</v>
      </c>
      <c r="AA258" s="58">
        <f>M258-'[7](A) Current Law'!M258</f>
        <v>484290</v>
      </c>
      <c r="AB258" s="43">
        <f>R258-'[7](A) Current Law'!R258</f>
        <v>0</v>
      </c>
    </row>
    <row r="259" spans="1:28">
      <c r="A259" s="29" t="s">
        <v>524</v>
      </c>
      <c r="B259" s="30" t="s">
        <v>525</v>
      </c>
      <c r="C259" s="31">
        <v>16868596</v>
      </c>
      <c r="D259" s="22">
        <v>182.05</v>
      </c>
      <c r="E259" s="23"/>
      <c r="F259" s="23"/>
      <c r="G259" s="56">
        <v>0.3</v>
      </c>
      <c r="H259" s="23"/>
      <c r="I259" s="24">
        <v>722126</v>
      </c>
      <c r="J259" s="25">
        <f t="shared" si="21"/>
        <v>3966.6355396868989</v>
      </c>
      <c r="K259" s="27">
        <f t="shared" si="22"/>
        <v>42.808897669966129</v>
      </c>
      <c r="L259" s="23"/>
      <c r="M259" s="25">
        <v>338172</v>
      </c>
      <c r="N259" s="26">
        <f t="shared" si="23"/>
        <v>22.761467522252591</v>
      </c>
      <c r="O259" s="23"/>
      <c r="P259" s="25">
        <v>100000</v>
      </c>
      <c r="Q259" s="25">
        <f t="shared" si="24"/>
        <v>2406.8772315297992</v>
      </c>
      <c r="R259" s="27">
        <f t="shared" si="25"/>
        <v>5.928175646627615</v>
      </c>
      <c r="S259" s="28">
        <f t="shared" si="26"/>
        <v>0.60678053414501065</v>
      </c>
      <c r="T259" s="23"/>
      <c r="U259" s="43">
        <f t="shared" si="27"/>
        <v>25.975605794341153</v>
      </c>
      <c r="V259" s="23"/>
      <c r="W259" s="57">
        <f>G259-'[7](A) Current Law'!G259</f>
        <v>1.9999999999999962E-2</v>
      </c>
      <c r="X259" s="58">
        <f>I259-'[7](A) Current Law'!I259</f>
        <v>48141</v>
      </c>
      <c r="Y259" s="59">
        <f>N259-'[7](A) Current Law'!N259</f>
        <v>1.5170201479720049</v>
      </c>
      <c r="Z259" s="58">
        <f>P259-'[7](A) Current Law'!P259</f>
        <v>0</v>
      </c>
      <c r="AA259" s="58">
        <f>M259-'[7](A) Current Law'!M259</f>
        <v>22551</v>
      </c>
      <c r="AB259" s="43">
        <f>R259-'[7](A) Current Law'!R259</f>
        <v>0</v>
      </c>
    </row>
    <row r="260" spans="1:28">
      <c r="A260" s="29" t="s">
        <v>526</v>
      </c>
      <c r="B260" s="30" t="s">
        <v>527</v>
      </c>
      <c r="C260" s="31">
        <v>5483178215</v>
      </c>
      <c r="D260" s="22">
        <v>7102.23</v>
      </c>
      <c r="E260" s="23"/>
      <c r="F260" s="23"/>
      <c r="G260" s="56">
        <v>0.3</v>
      </c>
      <c r="H260" s="23"/>
      <c r="I260" s="24">
        <v>16681640</v>
      </c>
      <c r="J260" s="25">
        <f t="shared" si="21"/>
        <v>2348.7890423148788</v>
      </c>
      <c r="K260" s="27">
        <f t="shared" si="22"/>
        <v>3.0423304415612544</v>
      </c>
      <c r="L260" s="23"/>
      <c r="M260" s="25">
        <v>899339</v>
      </c>
      <c r="N260" s="26">
        <f t="shared" si="23"/>
        <v>2.8783126101619878</v>
      </c>
      <c r="O260" s="23"/>
      <c r="P260" s="25">
        <v>15782301</v>
      </c>
      <c r="Q260" s="25">
        <f t="shared" si="24"/>
        <v>2348.7890423148788</v>
      </c>
      <c r="R260" s="27">
        <f t="shared" si="25"/>
        <v>2.8783126101619878</v>
      </c>
      <c r="S260" s="28">
        <f t="shared" si="26"/>
        <v>1</v>
      </c>
      <c r="T260" s="23"/>
      <c r="U260" s="43">
        <f t="shared" si="27"/>
        <v>3.0423304415612544</v>
      </c>
      <c r="V260" s="23"/>
      <c r="W260" s="57">
        <f>G260-'[7](A) Current Law'!G260</f>
        <v>1.1099999999999999E-2</v>
      </c>
      <c r="X260" s="58">
        <f>I260-'[7](A) Current Law'!I260</f>
        <v>617221</v>
      </c>
      <c r="Y260" s="59">
        <f>N260-'[7](A) Current Law'!N260</f>
        <v>0.10152196010648895</v>
      </c>
      <c r="Z260" s="58">
        <f>P260-'[7](A) Current Law'!P260</f>
        <v>556663</v>
      </c>
      <c r="AA260" s="58">
        <f>M260-'[7](A) Current Law'!M260</f>
        <v>60558</v>
      </c>
      <c r="AB260" s="43">
        <f>R260-'[7](A) Current Law'!R260</f>
        <v>0.10152196010648895</v>
      </c>
    </row>
    <row r="261" spans="1:28">
      <c r="A261" s="29" t="s">
        <v>528</v>
      </c>
      <c r="B261" s="30" t="s">
        <v>529</v>
      </c>
      <c r="C261" s="31">
        <v>61150881</v>
      </c>
      <c r="D261" s="22">
        <v>199.38</v>
      </c>
      <c r="E261" s="23"/>
      <c r="F261" s="23"/>
      <c r="G261" s="56">
        <v>0.3</v>
      </c>
      <c r="H261" s="23"/>
      <c r="I261" s="24">
        <v>795680</v>
      </c>
      <c r="J261" s="25">
        <f t="shared" si="21"/>
        <v>3990.7713913130706</v>
      </c>
      <c r="K261" s="27">
        <f t="shared" si="22"/>
        <v>13.011750394896191</v>
      </c>
      <c r="L261" s="23"/>
      <c r="M261" s="25">
        <v>314860</v>
      </c>
      <c r="N261" s="26">
        <f t="shared" si="23"/>
        <v>7.862846653018785</v>
      </c>
      <c r="O261" s="23"/>
      <c r="P261" s="25">
        <v>290000</v>
      </c>
      <c r="Q261" s="25">
        <f t="shared" si="24"/>
        <v>3033.7044839000905</v>
      </c>
      <c r="R261" s="27">
        <f t="shared" si="25"/>
        <v>4.7423683070077116</v>
      </c>
      <c r="S261" s="28">
        <f t="shared" si="26"/>
        <v>0.76017997184797914</v>
      </c>
      <c r="T261" s="23"/>
      <c r="U261" s="43">
        <f t="shared" si="27"/>
        <v>9.8912720488851171</v>
      </c>
      <c r="V261" s="23"/>
      <c r="W261" s="57">
        <f>G261-'[7](A) Current Law'!G261</f>
        <v>1.8600000000000005E-2</v>
      </c>
      <c r="X261" s="58">
        <f>I261-'[7](A) Current Law'!I261</f>
        <v>49333</v>
      </c>
      <c r="Y261" s="59">
        <f>N261-'[7](A) Current Law'!N261</f>
        <v>0.46295326472892562</v>
      </c>
      <c r="Z261" s="58">
        <f>P261-'[7](A) Current Law'!P261</f>
        <v>0</v>
      </c>
      <c r="AA261" s="58">
        <f>M261-'[7](A) Current Law'!M261</f>
        <v>21023</v>
      </c>
      <c r="AB261" s="43">
        <f>R261-'[7](A) Current Law'!R261</f>
        <v>0</v>
      </c>
    </row>
    <row r="262" spans="1:28">
      <c r="A262" s="29" t="s">
        <v>530</v>
      </c>
      <c r="B262" s="30" t="s">
        <v>531</v>
      </c>
      <c r="C262" s="31">
        <v>1030170709</v>
      </c>
      <c r="D262" s="22">
        <v>1216.05</v>
      </c>
      <c r="E262" s="23"/>
      <c r="F262" s="23"/>
      <c r="G262" s="56">
        <v>0.3</v>
      </c>
      <c r="H262" s="23"/>
      <c r="I262" s="24">
        <v>3258685</v>
      </c>
      <c r="J262" s="25">
        <f t="shared" si="21"/>
        <v>2679.7294519139841</v>
      </c>
      <c r="K262" s="27">
        <f t="shared" si="22"/>
        <v>3.1632475778342095</v>
      </c>
      <c r="L262" s="23"/>
      <c r="M262" s="25">
        <v>231733</v>
      </c>
      <c r="N262" s="26">
        <f t="shared" si="23"/>
        <v>2.9383013645751017</v>
      </c>
      <c r="O262" s="23"/>
      <c r="P262" s="25">
        <v>2746860</v>
      </c>
      <c r="Q262" s="25">
        <f t="shared" si="24"/>
        <v>2449.4001069034989</v>
      </c>
      <c r="R262" s="27">
        <f t="shared" si="25"/>
        <v>2.6664124460172358</v>
      </c>
      <c r="S262" s="28">
        <f t="shared" si="26"/>
        <v>0.91404753758034296</v>
      </c>
      <c r="T262" s="23"/>
      <c r="U262" s="43">
        <f t="shared" si="27"/>
        <v>2.8913586592763432</v>
      </c>
      <c r="V262" s="23"/>
      <c r="W262" s="57">
        <f>G262-'[7](A) Current Law'!G262</f>
        <v>1.9999999999999962E-2</v>
      </c>
      <c r="X262" s="58">
        <f>I262-'[7](A) Current Law'!I262</f>
        <v>217246</v>
      </c>
      <c r="Y262" s="59">
        <f>N262-'[7](A) Current Law'!N262</f>
        <v>0.19496283309682028</v>
      </c>
      <c r="Z262" s="58">
        <f>P262-'[7](A) Current Law'!P262</f>
        <v>0</v>
      </c>
      <c r="AA262" s="58">
        <f>M262-'[7](A) Current Law'!M262</f>
        <v>16401</v>
      </c>
      <c r="AB262" s="43">
        <f>R262-'[7](A) Current Law'!R262</f>
        <v>0</v>
      </c>
    </row>
    <row r="263" spans="1:28">
      <c r="A263" s="29" t="s">
        <v>532</v>
      </c>
      <c r="B263" s="30" t="s">
        <v>533</v>
      </c>
      <c r="C263" s="31">
        <v>220110806.19999999</v>
      </c>
      <c r="D263" s="22">
        <v>154.66999999999999</v>
      </c>
      <c r="E263" s="23"/>
      <c r="F263" s="23"/>
      <c r="G263" s="56">
        <v>0.3</v>
      </c>
      <c r="H263" s="23"/>
      <c r="I263" s="24">
        <v>792288</v>
      </c>
      <c r="J263" s="25">
        <f t="shared" si="21"/>
        <v>5122.4413266955462</v>
      </c>
      <c r="K263" s="27">
        <f t="shared" si="22"/>
        <v>3.5994961523156697</v>
      </c>
      <c r="L263" s="23"/>
      <c r="M263" s="25">
        <v>97495</v>
      </c>
      <c r="N263" s="26">
        <f t="shared" si="23"/>
        <v>3.1565601525655582</v>
      </c>
      <c r="O263" s="23"/>
      <c r="P263" s="25">
        <v>600000</v>
      </c>
      <c r="Q263" s="25">
        <f t="shared" si="24"/>
        <v>4509.5687592939812</v>
      </c>
      <c r="R263" s="27">
        <f t="shared" si="25"/>
        <v>2.7258997881949516</v>
      </c>
      <c r="S263" s="28">
        <f t="shared" si="26"/>
        <v>0.88035537582293311</v>
      </c>
      <c r="T263" s="23"/>
      <c r="U263" s="43">
        <f t="shared" si="27"/>
        <v>3.168835787945063</v>
      </c>
      <c r="V263" s="23"/>
      <c r="W263" s="57">
        <f>G263-'[7](A) Current Law'!G263</f>
        <v>1.9999999999999962E-2</v>
      </c>
      <c r="X263" s="58">
        <f>I263-'[7](A) Current Law'!I263</f>
        <v>52819</v>
      </c>
      <c r="Y263" s="59">
        <f>N263-'[7](A) Current Law'!N263</f>
        <v>0.2099715175183432</v>
      </c>
      <c r="Z263" s="58">
        <f>P263-'[7](A) Current Law'!P263</f>
        <v>0</v>
      </c>
      <c r="AA263" s="58">
        <f>M263-'[7](A) Current Law'!M263</f>
        <v>6602</v>
      </c>
      <c r="AB263" s="43">
        <f>R263-'[7](A) Current Law'!R263</f>
        <v>0</v>
      </c>
    </row>
    <row r="264" spans="1:28">
      <c r="A264" s="29" t="s">
        <v>534</v>
      </c>
      <c r="B264" s="30" t="s">
        <v>535</v>
      </c>
      <c r="C264" s="31">
        <v>480955591</v>
      </c>
      <c r="D264" s="22">
        <v>848.41</v>
      </c>
      <c r="E264" s="23"/>
      <c r="F264" s="23"/>
      <c r="G264" s="56">
        <v>0.3</v>
      </c>
      <c r="H264" s="23"/>
      <c r="I264" s="24">
        <v>2391996</v>
      </c>
      <c r="J264" s="25">
        <f t="shared" ref="J264:J273" si="28">I264/D264</f>
        <v>2819.3868530545374</v>
      </c>
      <c r="K264" s="27">
        <f t="shared" ref="K264:K303" si="29">I264/C264*1000</f>
        <v>4.9734238352995872</v>
      </c>
      <c r="L264" s="23"/>
      <c r="M264" s="25">
        <v>543417</v>
      </c>
      <c r="N264" s="26">
        <f t="shared" ref="N264:N273" si="30">(I264-M264)/C264*1000</f>
        <v>3.8435544457575501</v>
      </c>
      <c r="O264" s="23"/>
      <c r="P264" s="25">
        <v>995000</v>
      </c>
      <c r="Q264" s="25">
        <f t="shared" ref="Q264:Q273" si="31">(M264+P264)/D264</f>
        <v>1813.2942798882616</v>
      </c>
      <c r="R264" s="27">
        <f t="shared" ref="R264:R273" si="32">P264/C264*1000</f>
        <v>2.0687980732923843</v>
      </c>
      <c r="S264" s="28">
        <f t="shared" ref="S264:S273" si="33">(M264+P264)/I264</f>
        <v>0.64315199523745026</v>
      </c>
      <c r="T264" s="23"/>
      <c r="U264" s="43">
        <f t="shared" ref="U264:U303" si="34">(P264+M264)/C264*1000</f>
        <v>3.1986674628344218</v>
      </c>
      <c r="V264" s="23"/>
      <c r="W264" s="57">
        <f>G264-'[7](A) Current Law'!G264</f>
        <v>1.9999999999999962E-2</v>
      </c>
      <c r="X264" s="58">
        <f>I264-'[7](A) Current Law'!I264</f>
        <v>159466</v>
      </c>
      <c r="Y264" s="59">
        <f>N264-'[7](A) Current Law'!N264</f>
        <v>0.2556597787840249</v>
      </c>
      <c r="Z264" s="58">
        <f>P264-'[7](A) Current Law'!P264</f>
        <v>0</v>
      </c>
      <c r="AA264" s="58">
        <f>M264-'[7](A) Current Law'!M264</f>
        <v>36505</v>
      </c>
      <c r="AB264" s="43">
        <f>R264-'[7](A) Current Law'!R264</f>
        <v>0</v>
      </c>
    </row>
    <row r="265" spans="1:28">
      <c r="A265" s="29" t="s">
        <v>536</v>
      </c>
      <c r="B265" s="30" t="s">
        <v>537</v>
      </c>
      <c r="C265" s="31">
        <v>550452497</v>
      </c>
      <c r="D265" s="22">
        <v>997.51</v>
      </c>
      <c r="E265" s="23"/>
      <c r="F265" s="23"/>
      <c r="G265" s="56">
        <v>0.3</v>
      </c>
      <c r="H265" s="23"/>
      <c r="I265" s="24">
        <v>3103997</v>
      </c>
      <c r="J265" s="25">
        <f t="shared" si="28"/>
        <v>3111.7452456616975</v>
      </c>
      <c r="K265" s="27">
        <f t="shared" si="29"/>
        <v>5.6389915876791816</v>
      </c>
      <c r="L265" s="23"/>
      <c r="M265" s="25">
        <v>804903</v>
      </c>
      <c r="N265" s="26">
        <f t="shared" si="30"/>
        <v>4.1767346183916034</v>
      </c>
      <c r="O265" s="23"/>
      <c r="P265" s="25">
        <v>974801</v>
      </c>
      <c r="Q265" s="25">
        <f t="shared" si="31"/>
        <v>1784.1465248468687</v>
      </c>
      <c r="R265" s="27">
        <f t="shared" si="32"/>
        <v>1.7709084894931451</v>
      </c>
      <c r="S265" s="28">
        <f t="shared" si="33"/>
        <v>0.57335880157100672</v>
      </c>
      <c r="T265" s="23"/>
      <c r="U265" s="43">
        <f t="shared" si="34"/>
        <v>3.2331654587807241</v>
      </c>
      <c r="V265" s="23"/>
      <c r="W265" s="57">
        <f>G265-'[7](A) Current Law'!G265</f>
        <v>1.9999999999999962E-2</v>
      </c>
      <c r="X265" s="58">
        <f>I265-'[7](A) Current Law'!I265</f>
        <v>206933</v>
      </c>
      <c r="Y265" s="59">
        <f>N265-'[7](A) Current Law'!N265</f>
        <v>0.27843092880001974</v>
      </c>
      <c r="Z265" s="58">
        <f>P265-'[7](A) Current Law'!P265</f>
        <v>0</v>
      </c>
      <c r="AA265" s="58">
        <f>M265-'[7](A) Current Law'!M265</f>
        <v>53670</v>
      </c>
      <c r="AB265" s="43">
        <f>R265-'[7](A) Current Law'!R265</f>
        <v>0</v>
      </c>
    </row>
    <row r="266" spans="1:28">
      <c r="A266" s="29" t="s">
        <v>538</v>
      </c>
      <c r="B266" s="30" t="s">
        <v>539</v>
      </c>
      <c r="C266" s="31">
        <v>596778694</v>
      </c>
      <c r="D266" s="22">
        <v>3416.0699999999997</v>
      </c>
      <c r="E266" s="23"/>
      <c r="F266" s="23"/>
      <c r="G266" s="56">
        <v>0.3</v>
      </c>
      <c r="H266" s="23"/>
      <c r="I266" s="24">
        <v>10592665</v>
      </c>
      <c r="J266" s="25">
        <f t="shared" si="28"/>
        <v>3100.8337065692449</v>
      </c>
      <c r="K266" s="27">
        <f t="shared" si="29"/>
        <v>17.749737225035716</v>
      </c>
      <c r="L266" s="23"/>
      <c r="M266" s="25">
        <v>4486516</v>
      </c>
      <c r="N266" s="26">
        <f t="shared" si="30"/>
        <v>10.23184818994225</v>
      </c>
      <c r="O266" s="23"/>
      <c r="P266" s="25">
        <v>1091000</v>
      </c>
      <c r="Q266" s="25">
        <f t="shared" si="31"/>
        <v>1632.7288375238213</v>
      </c>
      <c r="R266" s="27">
        <f t="shared" si="32"/>
        <v>1.8281483755517585</v>
      </c>
      <c r="S266" s="28">
        <f t="shared" si="33"/>
        <v>0.52654511400105641</v>
      </c>
      <c r="T266" s="23"/>
      <c r="U266" s="43">
        <f t="shared" si="34"/>
        <v>9.3460374106452253</v>
      </c>
      <c r="V266" s="23"/>
      <c r="W266" s="57">
        <f>G266-'[7](A) Current Law'!G266</f>
        <v>1.9999999999999962E-2</v>
      </c>
      <c r="X266" s="58">
        <f>I266-'[7](A) Current Law'!I266</f>
        <v>706178</v>
      </c>
      <c r="Y266" s="59">
        <f>N266-'[7](A) Current Law'!N266</f>
        <v>0.68160610304898128</v>
      </c>
      <c r="Z266" s="58">
        <f>P266-'[7](A) Current Law'!P266</f>
        <v>0</v>
      </c>
      <c r="AA266" s="58">
        <f>M266-'[7](A) Current Law'!M266</f>
        <v>299410</v>
      </c>
      <c r="AB266" s="43">
        <f>R266-'[7](A) Current Law'!R266</f>
        <v>0</v>
      </c>
    </row>
    <row r="267" spans="1:28">
      <c r="A267" s="29" t="s">
        <v>540</v>
      </c>
      <c r="B267" s="30" t="s">
        <v>541</v>
      </c>
      <c r="C267" s="31">
        <v>263519576</v>
      </c>
      <c r="D267" s="22">
        <v>290.08999999999997</v>
      </c>
      <c r="E267" s="23"/>
      <c r="F267" s="23"/>
      <c r="G267" s="56">
        <v>0.3</v>
      </c>
      <c r="H267" s="23"/>
      <c r="I267" s="24">
        <v>931950</v>
      </c>
      <c r="J267" s="25">
        <f t="shared" si="28"/>
        <v>3212.6236685166673</v>
      </c>
      <c r="K267" s="27">
        <f t="shared" si="29"/>
        <v>3.536549406105602</v>
      </c>
      <c r="L267" s="23"/>
      <c r="M267" s="25">
        <v>108323</v>
      </c>
      <c r="N267" s="26">
        <f t="shared" si="30"/>
        <v>3.1254869657197686</v>
      </c>
      <c r="O267" s="23"/>
      <c r="P267" s="25">
        <v>676546</v>
      </c>
      <c r="Q267" s="25">
        <f t="shared" si="31"/>
        <v>2705.6051570202353</v>
      </c>
      <c r="R267" s="27">
        <f t="shared" si="32"/>
        <v>2.5673462680434791</v>
      </c>
      <c r="S267" s="28">
        <f t="shared" si="33"/>
        <v>0.8421793014646709</v>
      </c>
      <c r="T267" s="23"/>
      <c r="U267" s="43">
        <f t="shared" si="34"/>
        <v>2.9784087084293125</v>
      </c>
      <c r="V267" s="23"/>
      <c r="W267" s="57">
        <f>G267-'[7](A) Current Law'!G267</f>
        <v>1.9999999999999962E-2</v>
      </c>
      <c r="X267" s="58">
        <f>I267-'[7](A) Current Law'!I267</f>
        <v>62130</v>
      </c>
      <c r="Y267" s="59">
        <f>N267-'[7](A) Current Law'!N267</f>
        <v>0.20779860392610816</v>
      </c>
      <c r="Z267" s="58">
        <f>P267-'[7](A) Current Law'!P267</f>
        <v>0</v>
      </c>
      <c r="AA267" s="58">
        <f>M267-'[7](A) Current Law'!M267</f>
        <v>7371</v>
      </c>
      <c r="AB267" s="43">
        <f>R267-'[7](A) Current Law'!R267</f>
        <v>0</v>
      </c>
    </row>
    <row r="268" spans="1:28">
      <c r="A268" s="29" t="s">
        <v>542</v>
      </c>
      <c r="B268" s="30" t="s">
        <v>543</v>
      </c>
      <c r="C268" s="31">
        <v>409113192</v>
      </c>
      <c r="D268" s="22">
        <v>604.57000000000005</v>
      </c>
      <c r="E268" s="23"/>
      <c r="F268" s="23"/>
      <c r="G268" s="56">
        <v>0.35189999999999999</v>
      </c>
      <c r="H268" s="23"/>
      <c r="I268" s="24">
        <v>2072243</v>
      </c>
      <c r="J268" s="25">
        <f t="shared" si="28"/>
        <v>3427.631208958433</v>
      </c>
      <c r="K268" s="27">
        <f t="shared" si="29"/>
        <v>5.0652069904409247</v>
      </c>
      <c r="L268" s="23"/>
      <c r="M268" s="25">
        <v>328121</v>
      </c>
      <c r="N268" s="26">
        <f t="shared" si="30"/>
        <v>4.2631771209176748</v>
      </c>
      <c r="O268" s="23"/>
      <c r="P268" s="25">
        <v>1055000</v>
      </c>
      <c r="Q268" s="25">
        <f t="shared" si="31"/>
        <v>2287.7764361446975</v>
      </c>
      <c r="R268" s="27">
        <f t="shared" si="32"/>
        <v>2.5787484261812805</v>
      </c>
      <c r="S268" s="28">
        <f t="shared" si="33"/>
        <v>0.6674511628221208</v>
      </c>
      <c r="T268" s="23"/>
      <c r="U268" s="43">
        <f t="shared" si="34"/>
        <v>3.3807782957045296</v>
      </c>
      <c r="V268" s="23"/>
      <c r="W268" s="57">
        <f>G268-'[7](A) Current Law'!G268</f>
        <v>0</v>
      </c>
      <c r="X268" s="58">
        <f>I268-'[7](A) Current Law'!I268</f>
        <v>0</v>
      </c>
      <c r="Y268" s="59">
        <f>N268-'[7](A) Current Law'!N268</f>
        <v>-5.3975282224582699E-2</v>
      </c>
      <c r="Z268" s="58">
        <f>P268-'[7](A) Current Law'!P268</f>
        <v>0</v>
      </c>
      <c r="AA268" s="58">
        <f>M268-'[7](A) Current Law'!M268</f>
        <v>22082</v>
      </c>
      <c r="AB268" s="43">
        <f>R268-'[7](A) Current Law'!R268</f>
        <v>0</v>
      </c>
    </row>
    <row r="269" spans="1:28">
      <c r="A269" s="29" t="s">
        <v>544</v>
      </c>
      <c r="B269" s="30" t="s">
        <v>545</v>
      </c>
      <c r="C269" s="31">
        <v>193966990</v>
      </c>
      <c r="D269" s="22">
        <v>171.62</v>
      </c>
      <c r="E269" s="23"/>
      <c r="F269" s="23"/>
      <c r="G269" s="56">
        <v>0.3</v>
      </c>
      <c r="H269" s="23"/>
      <c r="I269" s="24">
        <v>687868</v>
      </c>
      <c r="J269" s="25">
        <f t="shared" si="28"/>
        <v>4008.0876354737211</v>
      </c>
      <c r="K269" s="27">
        <f t="shared" si="29"/>
        <v>3.5463147621149349</v>
      </c>
      <c r="L269" s="23"/>
      <c r="M269" s="25">
        <v>80697</v>
      </c>
      <c r="N269" s="26">
        <f t="shared" si="30"/>
        <v>3.1302800543535785</v>
      </c>
      <c r="O269" s="23"/>
      <c r="P269" s="25">
        <v>412000</v>
      </c>
      <c r="Q269" s="25">
        <f t="shared" si="31"/>
        <v>2870.8600396224215</v>
      </c>
      <c r="R269" s="27">
        <f t="shared" si="32"/>
        <v>2.1240727610404222</v>
      </c>
      <c r="S269" s="28">
        <f t="shared" si="33"/>
        <v>0.71626678374339259</v>
      </c>
      <c r="T269" s="23"/>
      <c r="U269" s="43">
        <f t="shared" si="34"/>
        <v>2.5401074688017795</v>
      </c>
      <c r="V269" s="23"/>
      <c r="W269" s="57">
        <f>G269-'[7](A) Current Law'!G269</f>
        <v>1.9999999999999962E-2</v>
      </c>
      <c r="X269" s="58">
        <f>I269-'[7](A) Current Law'!I269</f>
        <v>45858</v>
      </c>
      <c r="Y269" s="59">
        <f>N269-'[7](A) Current Law'!N269</f>
        <v>0.20837566227119364</v>
      </c>
      <c r="Z269" s="58">
        <f>P269-'[7](A) Current Law'!P269</f>
        <v>0</v>
      </c>
      <c r="AA269" s="58">
        <f>M269-'[7](A) Current Law'!M269</f>
        <v>5440</v>
      </c>
      <c r="AB269" s="43">
        <f>R269-'[7](A) Current Law'!R269</f>
        <v>0</v>
      </c>
    </row>
    <row r="270" spans="1:28">
      <c r="A270" s="29" t="s">
        <v>546</v>
      </c>
      <c r="B270" s="30" t="s">
        <v>547</v>
      </c>
      <c r="C270" s="31">
        <v>3560460762</v>
      </c>
      <c r="D270" s="22">
        <v>2773.2599999999998</v>
      </c>
      <c r="E270" s="23"/>
      <c r="F270" s="23"/>
      <c r="G270" s="56">
        <v>0.37540000000000001</v>
      </c>
      <c r="H270" s="23"/>
      <c r="I270" s="24">
        <v>9577329</v>
      </c>
      <c r="J270" s="25">
        <f t="shared" si="28"/>
        <v>3453.4551394387836</v>
      </c>
      <c r="K270" s="27">
        <f t="shared" si="29"/>
        <v>2.6899128062908844</v>
      </c>
      <c r="L270" s="23"/>
      <c r="M270" s="25">
        <v>0</v>
      </c>
      <c r="N270" s="26">
        <f t="shared" si="30"/>
        <v>2.6899128062908844</v>
      </c>
      <c r="O270" s="23"/>
      <c r="P270" s="25">
        <v>9416543</v>
      </c>
      <c r="Q270" s="25">
        <f t="shared" si="31"/>
        <v>3395.4778852325426</v>
      </c>
      <c r="R270" s="27">
        <f t="shared" si="32"/>
        <v>2.6447540443362425</v>
      </c>
      <c r="S270" s="28">
        <f t="shared" si="33"/>
        <v>0.98321181197805774</v>
      </c>
      <c r="T270" s="23"/>
      <c r="U270" s="43">
        <f t="shared" si="34"/>
        <v>2.6447540443362425</v>
      </c>
      <c r="V270" s="23"/>
      <c r="W270" s="57">
        <f>G270-'[7](A) Current Law'!G270</f>
        <v>0</v>
      </c>
      <c r="X270" s="58">
        <f>I270-'[7](A) Current Law'!I270</f>
        <v>0</v>
      </c>
      <c r="Y270" s="59">
        <f>N270-'[7](A) Current Law'!N270</f>
        <v>0</v>
      </c>
      <c r="Z270" s="58">
        <f>P270-'[7](A) Current Law'!P270</f>
        <v>0</v>
      </c>
      <c r="AA270" s="58">
        <f>M270-'[7](A) Current Law'!M270</f>
        <v>0</v>
      </c>
      <c r="AB270" s="43">
        <f>R270-'[7](A) Current Law'!R270</f>
        <v>0</v>
      </c>
    </row>
    <row r="271" spans="1:28">
      <c r="A271" s="29" t="s">
        <v>548</v>
      </c>
      <c r="B271" s="30" t="s">
        <v>549</v>
      </c>
      <c r="C271" s="31">
        <v>5114049770</v>
      </c>
      <c r="D271" s="22">
        <v>6159.13</v>
      </c>
      <c r="E271" s="23"/>
      <c r="F271" s="23"/>
      <c r="G271" s="56">
        <v>0.3</v>
      </c>
      <c r="H271" s="23"/>
      <c r="I271" s="24">
        <v>15624814</v>
      </c>
      <c r="J271" s="25">
        <f t="shared" si="28"/>
        <v>2536.8540686752835</v>
      </c>
      <c r="K271" s="27">
        <f t="shared" si="29"/>
        <v>3.0552721820695146</v>
      </c>
      <c r="L271" s="23"/>
      <c r="M271" s="25">
        <v>874294</v>
      </c>
      <c r="N271" s="26">
        <f t="shared" si="30"/>
        <v>2.884312954193248</v>
      </c>
      <c r="O271" s="23"/>
      <c r="P271" s="25">
        <v>11700000</v>
      </c>
      <c r="Q271" s="25">
        <f t="shared" si="31"/>
        <v>2041.5698321029106</v>
      </c>
      <c r="R271" s="27">
        <f t="shared" si="32"/>
        <v>2.2878150440839375</v>
      </c>
      <c r="S271" s="28">
        <f t="shared" si="33"/>
        <v>0.80476439591536897</v>
      </c>
      <c r="T271" s="23"/>
      <c r="U271" s="43">
        <f t="shared" si="34"/>
        <v>2.4587742719602041</v>
      </c>
      <c r="V271" s="23"/>
      <c r="W271" s="57">
        <f>G271-'[7](A) Current Law'!G271</f>
        <v>1.9999999999999962E-2</v>
      </c>
      <c r="X271" s="58">
        <f>I271-'[7](A) Current Law'!I271</f>
        <v>1041654</v>
      </c>
      <c r="Y271" s="59">
        <f>N271-'[7](A) Current Law'!N271</f>
        <v>0.1917024753554557</v>
      </c>
      <c r="Z271" s="58">
        <f>P271-'[7](A) Current Law'!P271</f>
        <v>0</v>
      </c>
      <c r="AA271" s="58">
        <f>M271-'[7](A) Current Law'!M271</f>
        <v>61278</v>
      </c>
      <c r="AB271" s="43">
        <f>R271-'[7](A) Current Law'!R271</f>
        <v>0</v>
      </c>
    </row>
    <row r="272" spans="1:28">
      <c r="A272" s="29" t="s">
        <v>550</v>
      </c>
      <c r="B272" s="30" t="s">
        <v>551</v>
      </c>
      <c r="C272" s="31">
        <v>377661180</v>
      </c>
      <c r="D272" s="22">
        <v>735.27</v>
      </c>
      <c r="E272" s="23"/>
      <c r="F272" s="23"/>
      <c r="G272" s="56">
        <v>0.3</v>
      </c>
      <c r="H272" s="23"/>
      <c r="I272" s="24">
        <v>2321930</v>
      </c>
      <c r="J272" s="25">
        <f t="shared" si="28"/>
        <v>3157.9283800508656</v>
      </c>
      <c r="K272" s="27">
        <f t="shared" si="29"/>
        <v>6.1481828765138102</v>
      </c>
      <c r="L272" s="23"/>
      <c r="M272" s="25">
        <v>648464</v>
      </c>
      <c r="N272" s="26">
        <f t="shared" si="30"/>
        <v>4.4311305705288531</v>
      </c>
      <c r="O272" s="23"/>
      <c r="P272" s="25">
        <v>982130</v>
      </c>
      <c r="Q272" s="25">
        <f t="shared" si="31"/>
        <v>2217.6805799230215</v>
      </c>
      <c r="R272" s="27">
        <f t="shared" si="32"/>
        <v>2.6005585217945888</v>
      </c>
      <c r="S272" s="28">
        <f t="shared" si="33"/>
        <v>0.70225803534128939</v>
      </c>
      <c r="T272" s="23"/>
      <c r="U272" s="43">
        <f t="shared" si="34"/>
        <v>4.3176108277795455</v>
      </c>
      <c r="V272" s="23"/>
      <c r="W272" s="57">
        <f>G272-'[7](A) Current Law'!G272</f>
        <v>1.9999999999999962E-2</v>
      </c>
      <c r="X272" s="58">
        <f>I272-'[7](A) Current Law'!I272</f>
        <v>154795</v>
      </c>
      <c r="Y272" s="59">
        <f>N272-'[7](A) Current Law'!N272</f>
        <v>0.29491249272694642</v>
      </c>
      <c r="Z272" s="58">
        <f>P272-'[7](A) Current Law'!P272</f>
        <v>0</v>
      </c>
      <c r="AA272" s="58">
        <f>M272-'[7](A) Current Law'!M272</f>
        <v>43418</v>
      </c>
      <c r="AB272" s="43">
        <f>R272-'[7](A) Current Law'!R272</f>
        <v>0</v>
      </c>
    </row>
    <row r="273" spans="1:28">
      <c r="A273" s="29" t="s">
        <v>552</v>
      </c>
      <c r="B273" s="30" t="s">
        <v>553</v>
      </c>
      <c r="C273" s="31">
        <v>3389073667</v>
      </c>
      <c r="D273" s="22">
        <v>5363.4599999999991</v>
      </c>
      <c r="E273" s="23"/>
      <c r="F273" s="23"/>
      <c r="G273" s="56">
        <v>0.32290000000000002</v>
      </c>
      <c r="H273" s="23"/>
      <c r="I273" s="24">
        <v>14218255</v>
      </c>
      <c r="J273" s="25">
        <f t="shared" si="28"/>
        <v>2650.948268468489</v>
      </c>
      <c r="K273" s="27">
        <f t="shared" si="29"/>
        <v>4.1953219071174583</v>
      </c>
      <c r="L273" s="23"/>
      <c r="M273" s="25">
        <v>2006224</v>
      </c>
      <c r="N273" s="26">
        <f t="shared" si="30"/>
        <v>3.6033536594116176</v>
      </c>
      <c r="O273" s="23"/>
      <c r="P273" s="25">
        <v>12210000</v>
      </c>
      <c r="Q273" s="25">
        <f t="shared" si="31"/>
        <v>2650.5695950002428</v>
      </c>
      <c r="R273" s="27">
        <f t="shared" si="32"/>
        <v>3.6027543806116977</v>
      </c>
      <c r="S273" s="28">
        <f t="shared" si="33"/>
        <v>0.99985715546668696</v>
      </c>
      <c r="T273" s="23"/>
      <c r="U273" s="43">
        <f t="shared" si="34"/>
        <v>4.1947226283175389</v>
      </c>
      <c r="V273" s="23"/>
      <c r="W273" s="57">
        <f>G273-'[7](A) Current Law'!G273</f>
        <v>0</v>
      </c>
      <c r="X273" s="58">
        <f>I273-'[7](A) Current Law'!I273</f>
        <v>0</v>
      </c>
      <c r="Y273" s="59">
        <f>N273-'[7](A) Current Law'!N273</f>
        <v>-3.9977590726121282E-2</v>
      </c>
      <c r="Z273" s="58">
        <f>P273-'[7](A) Current Law'!P273</f>
        <v>0</v>
      </c>
      <c r="AA273" s="58">
        <f>M273-'[7](A) Current Law'!M273</f>
        <v>135487</v>
      </c>
      <c r="AB273" s="43">
        <f>R273-'[7](A) Current Law'!R273</f>
        <v>0</v>
      </c>
    </row>
    <row r="274" spans="1:28">
      <c r="A274" s="29" t="s">
        <v>554</v>
      </c>
      <c r="B274" s="30" t="s">
        <v>555</v>
      </c>
      <c r="C274" s="31">
        <v>0</v>
      </c>
      <c r="D274" s="22">
        <v>0</v>
      </c>
      <c r="E274" s="23"/>
      <c r="F274" s="23"/>
      <c r="G274" s="56">
        <v>0.3</v>
      </c>
      <c r="H274" s="23"/>
      <c r="I274" s="24">
        <v>0</v>
      </c>
      <c r="J274" s="25"/>
      <c r="K274" s="27" t="e">
        <f t="shared" si="29"/>
        <v>#DIV/0!</v>
      </c>
      <c r="L274" s="23"/>
      <c r="M274" s="25">
        <v>0</v>
      </c>
      <c r="N274" s="26"/>
      <c r="O274" s="23"/>
      <c r="P274" s="25">
        <v>0</v>
      </c>
      <c r="Q274" s="25"/>
      <c r="R274" s="27"/>
      <c r="S274" s="28"/>
      <c r="T274" s="23"/>
      <c r="U274" s="43" t="e">
        <f t="shared" si="34"/>
        <v>#DIV/0!</v>
      </c>
      <c r="V274" s="23"/>
      <c r="W274" s="57">
        <f>G274-'[7](A) Current Law'!G274</f>
        <v>-1.2900000000000023E-2</v>
      </c>
      <c r="X274" s="58">
        <f>I274-'[7](A) Current Law'!I274</f>
        <v>0</v>
      </c>
      <c r="Y274" s="59">
        <f>N274-'[7](A) Current Law'!N274</f>
        <v>0</v>
      </c>
      <c r="Z274" s="58">
        <f>P274-'[7](A) Current Law'!P274</f>
        <v>0</v>
      </c>
      <c r="AA274" s="58">
        <f>M274-'[7](A) Current Law'!M274</f>
        <v>0</v>
      </c>
      <c r="AB274" s="43">
        <f>R274-'[7](A) Current Law'!R274</f>
        <v>0</v>
      </c>
    </row>
    <row r="275" spans="1:28">
      <c r="A275" s="29" t="s">
        <v>556</v>
      </c>
      <c r="B275" s="30" t="s">
        <v>557</v>
      </c>
      <c r="C275" s="31">
        <v>133101449</v>
      </c>
      <c r="D275" s="22">
        <v>1058.94</v>
      </c>
      <c r="E275" s="23"/>
      <c r="F275" s="23"/>
      <c r="G275" s="56">
        <v>0.30909999999999999</v>
      </c>
      <c r="H275" s="23"/>
      <c r="I275" s="24">
        <v>2499665</v>
      </c>
      <c r="J275" s="25">
        <f t="shared" ref="J275:J303" si="35">I275/D275</f>
        <v>2360.535063365252</v>
      </c>
      <c r="K275" s="27">
        <f t="shared" si="29"/>
        <v>18.780148666901439</v>
      </c>
      <c r="L275" s="23"/>
      <c r="M275" s="25">
        <v>1032426</v>
      </c>
      <c r="N275" s="26">
        <f t="shared" ref="N275:N303" si="36">(I275-M275)/C275*1000</f>
        <v>11.023463764094711</v>
      </c>
      <c r="O275" s="23"/>
      <c r="P275" s="25">
        <v>152000</v>
      </c>
      <c r="Q275" s="25">
        <f t="shared" ref="Q275:Q303" si="37">(M275+P275)/D275</f>
        <v>1118.5015203883129</v>
      </c>
      <c r="R275" s="27">
        <f t="shared" ref="R275:R303" si="38">P275/C275*1000</f>
        <v>1.1419860650803282</v>
      </c>
      <c r="S275" s="28">
        <f t="shared" ref="S275:S303" si="39">(M275+P275)/I275</f>
        <v>0.47383389374176138</v>
      </c>
      <c r="T275" s="23"/>
      <c r="U275" s="43">
        <f t="shared" si="34"/>
        <v>8.8986709678870604</v>
      </c>
      <c r="V275" s="23"/>
      <c r="W275" s="57">
        <f>G275-'[7](A) Current Law'!G275</f>
        <v>0</v>
      </c>
      <c r="X275" s="58">
        <f>I275-'[7](A) Current Law'!I275</f>
        <v>0</v>
      </c>
      <c r="Y275" s="59">
        <f>N275-'[7](A) Current Law'!N275</f>
        <v>-0.51764274932874699</v>
      </c>
      <c r="Z275" s="58">
        <f>P275-'[7](A) Current Law'!P275</f>
        <v>0</v>
      </c>
      <c r="AA275" s="58">
        <f>M275-'[7](A) Current Law'!M275</f>
        <v>68899</v>
      </c>
      <c r="AB275" s="43">
        <f>R275-'[7](A) Current Law'!R275</f>
        <v>0</v>
      </c>
    </row>
    <row r="276" spans="1:28">
      <c r="A276" s="29" t="s">
        <v>558</v>
      </c>
      <c r="B276" s="30" t="s">
        <v>559</v>
      </c>
      <c r="C276" s="31">
        <v>14416011248</v>
      </c>
      <c r="D276" s="22">
        <v>21438.300000000003</v>
      </c>
      <c r="E276" s="23"/>
      <c r="F276" s="23"/>
      <c r="G276" s="56">
        <v>0.3</v>
      </c>
      <c r="H276" s="23"/>
      <c r="I276" s="24">
        <v>56944426</v>
      </c>
      <c r="J276" s="25">
        <f t="shared" si="35"/>
        <v>2656.200631579929</v>
      </c>
      <c r="K276" s="27">
        <f t="shared" si="29"/>
        <v>3.9500819623666823</v>
      </c>
      <c r="L276" s="23"/>
      <c r="M276" s="25">
        <v>8909280</v>
      </c>
      <c r="N276" s="26">
        <f t="shared" si="36"/>
        <v>3.3320691260326352</v>
      </c>
      <c r="O276" s="23"/>
      <c r="P276" s="25">
        <v>39000000</v>
      </c>
      <c r="Q276" s="25">
        <f t="shared" si="37"/>
        <v>2234.7518226725065</v>
      </c>
      <c r="R276" s="27">
        <f t="shared" si="38"/>
        <v>2.7053253031701576</v>
      </c>
      <c r="S276" s="28">
        <f t="shared" si="39"/>
        <v>0.84133397007110056</v>
      </c>
      <c r="T276" s="23"/>
      <c r="U276" s="43">
        <f t="shared" si="34"/>
        <v>3.3233381395042043</v>
      </c>
      <c r="V276" s="23"/>
      <c r="W276" s="57">
        <f>G276-'[7](A) Current Law'!G276</f>
        <v>1.9999999999999962E-2</v>
      </c>
      <c r="X276" s="58">
        <f>I276-'[7](A) Current Law'!I276</f>
        <v>3796296</v>
      </c>
      <c r="Y276" s="59">
        <f>N276-'[7](A) Current Law'!N276</f>
        <v>0.22144211356958277</v>
      </c>
      <c r="Z276" s="58">
        <f>P276-'[7](A) Current Law'!P276</f>
        <v>0</v>
      </c>
      <c r="AA276" s="58">
        <f>M276-'[7](A) Current Law'!M276</f>
        <v>603984</v>
      </c>
      <c r="AB276" s="43">
        <f>R276-'[7](A) Current Law'!R276</f>
        <v>0</v>
      </c>
    </row>
    <row r="277" spans="1:28">
      <c r="A277" s="29" t="s">
        <v>560</v>
      </c>
      <c r="B277" s="30" t="s">
        <v>561</v>
      </c>
      <c r="C277" s="31">
        <v>3031286820</v>
      </c>
      <c r="D277" s="22">
        <v>1487.42</v>
      </c>
      <c r="E277" s="23"/>
      <c r="F277" s="23"/>
      <c r="G277" s="56">
        <v>0.3</v>
      </c>
      <c r="H277" s="23"/>
      <c r="I277" s="24">
        <v>3579579</v>
      </c>
      <c r="J277" s="25">
        <f t="shared" si="35"/>
        <v>2406.5690927915448</v>
      </c>
      <c r="K277" s="27">
        <f t="shared" si="29"/>
        <v>1.1808776973470296</v>
      </c>
      <c r="L277" s="23"/>
      <c r="M277" s="25">
        <v>0</v>
      </c>
      <c r="N277" s="26">
        <f t="shared" si="36"/>
        <v>1.1808776973470296</v>
      </c>
      <c r="O277" s="23"/>
      <c r="P277" s="25">
        <v>3579579</v>
      </c>
      <c r="Q277" s="25">
        <f t="shared" si="37"/>
        <v>2406.5690927915448</v>
      </c>
      <c r="R277" s="27">
        <f t="shared" si="38"/>
        <v>1.1808776973470296</v>
      </c>
      <c r="S277" s="28">
        <f t="shared" si="39"/>
        <v>1</v>
      </c>
      <c r="T277" s="23"/>
      <c r="U277" s="43">
        <f t="shared" si="34"/>
        <v>1.1808776973470296</v>
      </c>
      <c r="V277" s="23"/>
      <c r="W277" s="57">
        <f>G277-'[7](A) Current Law'!G277</f>
        <v>1.1199999999999988E-2</v>
      </c>
      <c r="X277" s="58">
        <f>I277-'[7](A) Current Law'!I277</f>
        <v>133638</v>
      </c>
      <c r="Y277" s="59">
        <f>N277-'[7](A) Current Law'!N277</f>
        <v>4.4086227379829479E-2</v>
      </c>
      <c r="Z277" s="58">
        <f>P277-'[7](A) Current Law'!P277</f>
        <v>133638</v>
      </c>
      <c r="AA277" s="58">
        <f>M277-'[7](A) Current Law'!M277</f>
        <v>0</v>
      </c>
      <c r="AB277" s="43">
        <f>R277-'[7](A) Current Law'!R277</f>
        <v>4.4086227379829479E-2</v>
      </c>
    </row>
    <row r="278" spans="1:28">
      <c r="A278" s="29" t="s">
        <v>562</v>
      </c>
      <c r="B278" s="30" t="s">
        <v>563</v>
      </c>
      <c r="C278" s="31">
        <v>432674144.5</v>
      </c>
      <c r="D278" s="22">
        <v>448.39</v>
      </c>
      <c r="E278" s="23"/>
      <c r="F278" s="23"/>
      <c r="G278" s="56">
        <v>0.3</v>
      </c>
      <c r="H278" s="23"/>
      <c r="I278" s="24">
        <v>1422477</v>
      </c>
      <c r="J278" s="25">
        <f t="shared" si="35"/>
        <v>3172.4101786391311</v>
      </c>
      <c r="K278" s="27">
        <f t="shared" si="29"/>
        <v>3.2876404057927244</v>
      </c>
      <c r="L278" s="23"/>
      <c r="M278" s="25">
        <v>124164</v>
      </c>
      <c r="N278" s="26">
        <f t="shared" si="36"/>
        <v>3.0006715596568307</v>
      </c>
      <c r="O278" s="23"/>
      <c r="P278" s="25">
        <v>927000</v>
      </c>
      <c r="Q278" s="25">
        <f t="shared" si="37"/>
        <v>2344.3074109592098</v>
      </c>
      <c r="R278" s="27">
        <f t="shared" si="38"/>
        <v>2.1424899356333045</v>
      </c>
      <c r="S278" s="28">
        <f t="shared" si="39"/>
        <v>0.73896730843451253</v>
      </c>
      <c r="T278" s="23"/>
      <c r="U278" s="43">
        <f t="shared" si="34"/>
        <v>2.4294587817691982</v>
      </c>
      <c r="V278" s="23"/>
      <c r="W278" s="57">
        <f>G278-'[7](A) Current Law'!G278</f>
        <v>1.9999999999999962E-2</v>
      </c>
      <c r="X278" s="58">
        <f>I278-'[7](A) Current Law'!I278</f>
        <v>94832</v>
      </c>
      <c r="Y278" s="59">
        <f>N278-'[7](A) Current Law'!N278</f>
        <v>0.19924925280576788</v>
      </c>
      <c r="Z278" s="58">
        <f>P278-'[7](A) Current Law'!P278</f>
        <v>0</v>
      </c>
      <c r="AA278" s="58">
        <f>M278-'[7](A) Current Law'!M278</f>
        <v>8622</v>
      </c>
      <c r="AB278" s="43">
        <f>R278-'[7](A) Current Law'!R278</f>
        <v>0</v>
      </c>
    </row>
    <row r="279" spans="1:28">
      <c r="A279" s="29" t="s">
        <v>564</v>
      </c>
      <c r="B279" s="30" t="s">
        <v>565</v>
      </c>
      <c r="C279" s="31">
        <v>465868729</v>
      </c>
      <c r="D279" s="22">
        <v>1833.15</v>
      </c>
      <c r="E279" s="23"/>
      <c r="F279" s="23"/>
      <c r="G279" s="56">
        <v>0.37690000000000001</v>
      </c>
      <c r="H279" s="23"/>
      <c r="I279" s="24">
        <v>7455976</v>
      </c>
      <c r="J279" s="25">
        <f t="shared" si="35"/>
        <v>4067.302730273027</v>
      </c>
      <c r="K279" s="27">
        <f t="shared" si="29"/>
        <v>16.004456912153039</v>
      </c>
      <c r="L279" s="23"/>
      <c r="M279" s="25">
        <v>2335221</v>
      </c>
      <c r="N279" s="26">
        <f t="shared" si="36"/>
        <v>10.991841008500057</v>
      </c>
      <c r="O279" s="23"/>
      <c r="P279" s="25">
        <v>1221000</v>
      </c>
      <c r="Q279" s="25">
        <f t="shared" si="37"/>
        <v>1939.9509041813271</v>
      </c>
      <c r="R279" s="27">
        <f t="shared" si="38"/>
        <v>2.6209099774112548</v>
      </c>
      <c r="S279" s="28">
        <f t="shared" si="39"/>
        <v>0.47696250631708043</v>
      </c>
      <c r="T279" s="23"/>
      <c r="U279" s="43">
        <f t="shared" si="34"/>
        <v>7.6335258810642337</v>
      </c>
      <c r="V279" s="23"/>
      <c r="W279" s="57">
        <f>G279-'[7](A) Current Law'!G279</f>
        <v>0</v>
      </c>
      <c r="X279" s="58">
        <f>I279-'[7](A) Current Law'!I279</f>
        <v>0</v>
      </c>
      <c r="Y279" s="59">
        <f>N279-'[7](A) Current Law'!N279</f>
        <v>-0.33471231334782381</v>
      </c>
      <c r="Z279" s="58">
        <f>P279-'[7](A) Current Law'!P279</f>
        <v>0</v>
      </c>
      <c r="AA279" s="58">
        <f>M279-'[7](A) Current Law'!M279</f>
        <v>155932</v>
      </c>
      <c r="AB279" s="43">
        <f>R279-'[7](A) Current Law'!R279</f>
        <v>0</v>
      </c>
    </row>
    <row r="280" spans="1:28">
      <c r="A280" s="29" t="s">
        <v>566</v>
      </c>
      <c r="B280" s="30" t="s">
        <v>567</v>
      </c>
      <c r="C280" s="31">
        <v>134516631</v>
      </c>
      <c r="D280" s="22">
        <v>317.03000000000003</v>
      </c>
      <c r="E280" s="23"/>
      <c r="F280" s="23"/>
      <c r="G280" s="56">
        <v>0.3</v>
      </c>
      <c r="H280" s="23"/>
      <c r="I280" s="24">
        <v>994055</v>
      </c>
      <c r="J280" s="25">
        <f t="shared" si="35"/>
        <v>3135.5234520392387</v>
      </c>
      <c r="K280" s="27">
        <f t="shared" si="29"/>
        <v>7.3898297378559832</v>
      </c>
      <c r="L280" s="23"/>
      <c r="M280" s="25">
        <v>314493</v>
      </c>
      <c r="N280" s="26">
        <f t="shared" si="36"/>
        <v>5.0518809083168312</v>
      </c>
      <c r="O280" s="23"/>
      <c r="P280" s="25">
        <v>410000</v>
      </c>
      <c r="Q280" s="25">
        <f t="shared" si="37"/>
        <v>2285.250607198057</v>
      </c>
      <c r="R280" s="27">
        <f t="shared" si="38"/>
        <v>3.0479502567976144</v>
      </c>
      <c r="S280" s="28">
        <f t="shared" si="39"/>
        <v>0.72882586979593689</v>
      </c>
      <c r="T280" s="23"/>
      <c r="U280" s="43">
        <f t="shared" si="34"/>
        <v>5.3858990863367673</v>
      </c>
      <c r="V280" s="23"/>
      <c r="W280" s="57">
        <f>G280-'[7](A) Current Law'!G280</f>
        <v>1.9999999999999962E-2</v>
      </c>
      <c r="X280" s="58">
        <f>I280-'[7](A) Current Law'!I280</f>
        <v>66271</v>
      </c>
      <c r="Y280" s="59">
        <f>N280-'[7](A) Current Law'!N280</f>
        <v>0.33644910420035767</v>
      </c>
      <c r="Z280" s="58">
        <f>P280-'[7](A) Current Law'!P280</f>
        <v>0</v>
      </c>
      <c r="AA280" s="58">
        <f>M280-'[7](A) Current Law'!M280</f>
        <v>21013</v>
      </c>
      <c r="AB280" s="43">
        <f>R280-'[7](A) Current Law'!R280</f>
        <v>0</v>
      </c>
    </row>
    <row r="281" spans="1:28">
      <c r="A281" s="29" t="s">
        <v>568</v>
      </c>
      <c r="B281" s="30" t="s">
        <v>569</v>
      </c>
      <c r="C281" s="31">
        <v>3260219225</v>
      </c>
      <c r="D281" s="22">
        <v>5456.62</v>
      </c>
      <c r="E281" s="23"/>
      <c r="F281" s="23"/>
      <c r="G281" s="56">
        <v>0.3</v>
      </c>
      <c r="H281" s="23"/>
      <c r="I281" s="24">
        <v>15251102</v>
      </c>
      <c r="J281" s="25">
        <f t="shared" si="35"/>
        <v>2794.9723455179214</v>
      </c>
      <c r="K281" s="27">
        <f t="shared" si="29"/>
        <v>4.6779375702871642</v>
      </c>
      <c r="L281" s="23"/>
      <c r="M281" s="25">
        <v>3201492</v>
      </c>
      <c r="N281" s="26">
        <f t="shared" si="36"/>
        <v>3.6959508451460037</v>
      </c>
      <c r="O281" s="23"/>
      <c r="P281" s="25">
        <v>9378000</v>
      </c>
      <c r="Q281" s="25">
        <f t="shared" si="37"/>
        <v>2305.3633934560221</v>
      </c>
      <c r="R281" s="27">
        <f t="shared" si="38"/>
        <v>2.8764936811879576</v>
      </c>
      <c r="S281" s="28">
        <f t="shared" si="39"/>
        <v>0.82482511755543964</v>
      </c>
      <c r="T281" s="23"/>
      <c r="U281" s="43">
        <f t="shared" si="34"/>
        <v>3.8584804063291172</v>
      </c>
      <c r="V281" s="23"/>
      <c r="W281" s="57">
        <f>G281-'[7](A) Current Law'!G281</f>
        <v>1.9999999999999962E-2</v>
      </c>
      <c r="X281" s="58">
        <f>I281-'[7](A) Current Law'!I281</f>
        <v>1016740</v>
      </c>
      <c r="Y281" s="59">
        <f>N281-'[7](A) Current Law'!N281</f>
        <v>0.24589144001504959</v>
      </c>
      <c r="Z281" s="58">
        <f>P281-'[7](A) Current Law'!P281</f>
        <v>0</v>
      </c>
      <c r="AA281" s="58">
        <f>M281-'[7](A) Current Law'!M281</f>
        <v>215080</v>
      </c>
      <c r="AB281" s="43">
        <f>R281-'[7](A) Current Law'!R281</f>
        <v>0</v>
      </c>
    </row>
    <row r="282" spans="1:28">
      <c r="A282" s="29" t="s">
        <v>570</v>
      </c>
      <c r="B282" s="30" t="s">
        <v>571</v>
      </c>
      <c r="C282" s="31">
        <v>600949093</v>
      </c>
      <c r="D282" s="22">
        <v>3169.07</v>
      </c>
      <c r="E282" s="23"/>
      <c r="F282" s="23"/>
      <c r="G282" s="56">
        <v>0.3</v>
      </c>
      <c r="H282" s="23"/>
      <c r="I282" s="24">
        <v>10006788</v>
      </c>
      <c r="J282" s="25">
        <f t="shared" si="35"/>
        <v>3157.6418318307892</v>
      </c>
      <c r="K282" s="27">
        <f t="shared" si="29"/>
        <v>16.651640074943916</v>
      </c>
      <c r="L282" s="23"/>
      <c r="M282" s="25">
        <v>4187924</v>
      </c>
      <c r="N282" s="26">
        <f t="shared" si="36"/>
        <v>9.6827902193039836</v>
      </c>
      <c r="O282" s="23"/>
      <c r="P282" s="25">
        <v>620000</v>
      </c>
      <c r="Q282" s="25">
        <f t="shared" si="37"/>
        <v>1517.140359790096</v>
      </c>
      <c r="R282" s="27">
        <f t="shared" si="38"/>
        <v>1.0317013657594454</v>
      </c>
      <c r="S282" s="28">
        <f t="shared" si="39"/>
        <v>0.48046625950304933</v>
      </c>
      <c r="T282" s="23"/>
      <c r="U282" s="43">
        <f t="shared" si="34"/>
        <v>8.0005512213993821</v>
      </c>
      <c r="V282" s="23"/>
      <c r="W282" s="57">
        <f>G282-'[7](A) Current Law'!G282</f>
        <v>1.9999999999999962E-2</v>
      </c>
      <c r="X282" s="58">
        <f>I282-'[7](A) Current Law'!I282</f>
        <v>667119</v>
      </c>
      <c r="Y282" s="59">
        <f>N282-'[7](A) Current Law'!N282</f>
        <v>0.64506295876878816</v>
      </c>
      <c r="Z282" s="58">
        <f>P282-'[7](A) Current Law'!P282</f>
        <v>0</v>
      </c>
      <c r="AA282" s="58">
        <f>M282-'[7](A) Current Law'!M282</f>
        <v>279469</v>
      </c>
      <c r="AB282" s="43">
        <f>R282-'[7](A) Current Law'!R282</f>
        <v>0</v>
      </c>
    </row>
    <row r="283" spans="1:28">
      <c r="A283" s="29" t="s">
        <v>572</v>
      </c>
      <c r="B283" s="30" t="s">
        <v>573</v>
      </c>
      <c r="C283" s="31">
        <v>329068149</v>
      </c>
      <c r="D283" s="22">
        <v>906.65</v>
      </c>
      <c r="E283" s="23"/>
      <c r="F283" s="23"/>
      <c r="G283" s="56">
        <v>0.3</v>
      </c>
      <c r="H283" s="23"/>
      <c r="I283" s="24">
        <v>2820360</v>
      </c>
      <c r="J283" s="25">
        <f t="shared" si="35"/>
        <v>3110.748359344841</v>
      </c>
      <c r="K283" s="27">
        <f t="shared" si="29"/>
        <v>8.5707474532881633</v>
      </c>
      <c r="L283" s="23"/>
      <c r="M283" s="25">
        <v>963596</v>
      </c>
      <c r="N283" s="26">
        <f t="shared" si="36"/>
        <v>5.6424907899548788</v>
      </c>
      <c r="O283" s="23"/>
      <c r="P283" s="25">
        <v>927000</v>
      </c>
      <c r="Q283" s="25">
        <f t="shared" si="37"/>
        <v>2085.254508354933</v>
      </c>
      <c r="R283" s="27">
        <f t="shared" si="38"/>
        <v>2.817045657007661</v>
      </c>
      <c r="S283" s="28">
        <f t="shared" si="39"/>
        <v>0.67033853834262291</v>
      </c>
      <c r="T283" s="23"/>
      <c r="U283" s="43">
        <f t="shared" si="34"/>
        <v>5.7453023203409455</v>
      </c>
      <c r="V283" s="23"/>
      <c r="W283" s="57">
        <f>G283-'[7](A) Current Law'!G283</f>
        <v>1.9999999999999962E-2</v>
      </c>
      <c r="X283" s="58">
        <f>I283-'[7](A) Current Law'!I283</f>
        <v>188024</v>
      </c>
      <c r="Y283" s="59">
        <f>N283-'[7](A) Current Law'!N283</f>
        <v>0.37590997602140952</v>
      </c>
      <c r="Z283" s="58">
        <f>P283-'[7](A) Current Law'!P283</f>
        <v>0</v>
      </c>
      <c r="AA283" s="58">
        <f>M283-'[7](A) Current Law'!M283</f>
        <v>64324</v>
      </c>
      <c r="AB283" s="43">
        <f>R283-'[7](A) Current Law'!R283</f>
        <v>0</v>
      </c>
    </row>
    <row r="284" spans="1:28">
      <c r="A284" s="29" t="s">
        <v>574</v>
      </c>
      <c r="B284" s="30" t="s">
        <v>575</v>
      </c>
      <c r="C284" s="31">
        <v>2274333436</v>
      </c>
      <c r="D284" s="22">
        <v>2843.62</v>
      </c>
      <c r="E284" s="23"/>
      <c r="F284" s="23"/>
      <c r="G284" s="56">
        <v>0.3</v>
      </c>
      <c r="H284" s="23"/>
      <c r="I284" s="24">
        <v>7618804</v>
      </c>
      <c r="J284" s="25">
        <f t="shared" si="35"/>
        <v>2679.2623486963803</v>
      </c>
      <c r="K284" s="27">
        <f t="shared" si="29"/>
        <v>3.349906341525553</v>
      </c>
      <c r="L284" s="23"/>
      <c r="M284" s="25">
        <v>723218</v>
      </c>
      <c r="N284" s="26">
        <f t="shared" si="36"/>
        <v>3.0319151496658558</v>
      </c>
      <c r="O284" s="23"/>
      <c r="P284" s="25">
        <v>5092212</v>
      </c>
      <c r="Q284" s="25">
        <f t="shared" si="37"/>
        <v>2045.0798629915391</v>
      </c>
      <c r="R284" s="27">
        <f t="shared" si="38"/>
        <v>2.2389909585799188</v>
      </c>
      <c r="S284" s="28">
        <f t="shared" si="39"/>
        <v>0.7632995940045183</v>
      </c>
      <c r="T284" s="23"/>
      <c r="U284" s="43">
        <f t="shared" si="34"/>
        <v>2.556982150439616</v>
      </c>
      <c r="V284" s="23"/>
      <c r="W284" s="57">
        <f>G284-'[7](A) Current Law'!G284</f>
        <v>1.9999999999999962E-2</v>
      </c>
      <c r="X284" s="58">
        <f>I284-'[7](A) Current Law'!I284</f>
        <v>507920</v>
      </c>
      <c r="Y284" s="59">
        <f>N284-'[7](A) Current Law'!N284</f>
        <v>0.2013904349951261</v>
      </c>
      <c r="Z284" s="58">
        <f>P284-'[7](A) Current Law'!P284</f>
        <v>0</v>
      </c>
      <c r="AA284" s="58">
        <f>M284-'[7](A) Current Law'!M284</f>
        <v>49891</v>
      </c>
      <c r="AB284" s="43">
        <f>R284-'[7](A) Current Law'!R284</f>
        <v>0</v>
      </c>
    </row>
    <row r="285" spans="1:28">
      <c r="A285" s="29" t="s">
        <v>576</v>
      </c>
      <c r="B285" s="30" t="s">
        <v>577</v>
      </c>
      <c r="C285" s="31">
        <v>40335868</v>
      </c>
      <c r="D285" s="22">
        <v>58.56</v>
      </c>
      <c r="E285" s="23"/>
      <c r="F285" s="23"/>
      <c r="G285" s="56">
        <v>0.3</v>
      </c>
      <c r="H285" s="23"/>
      <c r="I285" s="24">
        <v>574734</v>
      </c>
      <c r="J285" s="25">
        <f t="shared" si="35"/>
        <v>9814.4467213114749</v>
      </c>
      <c r="K285" s="27">
        <f t="shared" si="29"/>
        <v>14.248707874589435</v>
      </c>
      <c r="L285" s="23"/>
      <c r="M285" s="25">
        <v>232629</v>
      </c>
      <c r="N285" s="26">
        <f t="shared" si="36"/>
        <v>8.4814091517752885</v>
      </c>
      <c r="O285" s="23"/>
      <c r="P285" s="25">
        <v>150000</v>
      </c>
      <c r="Q285" s="25">
        <f t="shared" si="37"/>
        <v>6533.9651639344256</v>
      </c>
      <c r="R285" s="27">
        <f t="shared" si="38"/>
        <v>3.7187745656049844</v>
      </c>
      <c r="S285" s="28">
        <f t="shared" si="39"/>
        <v>0.6657497207403773</v>
      </c>
      <c r="T285" s="23"/>
      <c r="U285" s="43">
        <f t="shared" si="34"/>
        <v>9.4860732884191314</v>
      </c>
      <c r="V285" s="23"/>
      <c r="W285" s="57">
        <f>G285-'[7](A) Current Law'!G285</f>
        <v>1.9999999999999962E-2</v>
      </c>
      <c r="X285" s="58">
        <f>I285-'[7](A) Current Law'!I285</f>
        <v>38316</v>
      </c>
      <c r="Y285" s="59">
        <f>N285-'[7](A) Current Law'!N285</f>
        <v>0.56493144017627284</v>
      </c>
      <c r="Z285" s="58">
        <f>P285-'[7](A) Current Law'!P285</f>
        <v>0</v>
      </c>
      <c r="AA285" s="58">
        <f>M285-'[7](A) Current Law'!M285</f>
        <v>15529</v>
      </c>
      <c r="AB285" s="43">
        <f>R285-'[7](A) Current Law'!R285</f>
        <v>0</v>
      </c>
    </row>
    <row r="286" spans="1:28">
      <c r="A286" s="29" t="s">
        <v>578</v>
      </c>
      <c r="B286" s="30" t="s">
        <v>579</v>
      </c>
      <c r="C286" s="31">
        <v>157741940</v>
      </c>
      <c r="D286" s="22">
        <v>255.60000000000002</v>
      </c>
      <c r="E286" s="23"/>
      <c r="F286" s="23"/>
      <c r="G286" s="56">
        <v>0.36000000000000004</v>
      </c>
      <c r="H286" s="23"/>
      <c r="I286" s="24">
        <v>1120671</v>
      </c>
      <c r="J286" s="25">
        <f t="shared" si="35"/>
        <v>4384.4718309859154</v>
      </c>
      <c r="K286" s="27">
        <f t="shared" si="29"/>
        <v>7.1044580788089711</v>
      </c>
      <c r="L286" s="23"/>
      <c r="M286" s="25">
        <v>252877</v>
      </c>
      <c r="N286" s="26">
        <f t="shared" si="36"/>
        <v>5.5013523987342872</v>
      </c>
      <c r="O286" s="23"/>
      <c r="P286" s="25">
        <v>583000</v>
      </c>
      <c r="Q286" s="25">
        <f t="shared" si="37"/>
        <v>3270.2543035993735</v>
      </c>
      <c r="R286" s="27">
        <f t="shared" si="38"/>
        <v>3.695909914636526</v>
      </c>
      <c r="S286" s="28">
        <f t="shared" si="39"/>
        <v>0.74587189282135435</v>
      </c>
      <c r="T286" s="23"/>
      <c r="U286" s="43">
        <f t="shared" si="34"/>
        <v>5.2990155947112099</v>
      </c>
      <c r="V286" s="23"/>
      <c r="W286" s="57">
        <f>G286-'[7](A) Current Law'!G286</f>
        <v>0</v>
      </c>
      <c r="X286" s="58">
        <f>I286-'[7](A) Current Law'!I286</f>
        <v>0</v>
      </c>
      <c r="Y286" s="59">
        <f>N286-'[7](A) Current Law'!N286</f>
        <v>-0.1071877269925805</v>
      </c>
      <c r="Z286" s="58">
        <f>P286-'[7](A) Current Law'!P286</f>
        <v>0</v>
      </c>
      <c r="AA286" s="58">
        <f>M286-'[7](A) Current Law'!M286</f>
        <v>16908</v>
      </c>
      <c r="AB286" s="43">
        <f>R286-'[7](A) Current Law'!R286</f>
        <v>0</v>
      </c>
    </row>
    <row r="287" spans="1:28">
      <c r="A287" s="29" t="s">
        <v>580</v>
      </c>
      <c r="B287" s="30" t="s">
        <v>581</v>
      </c>
      <c r="C287" s="31">
        <v>13170506</v>
      </c>
      <c r="D287" s="22">
        <v>599.20000000000005</v>
      </c>
      <c r="E287" s="23"/>
      <c r="F287" s="23"/>
      <c r="G287" s="56">
        <v>0.3</v>
      </c>
      <c r="H287" s="23"/>
      <c r="I287" s="24">
        <v>1871669</v>
      </c>
      <c r="J287" s="25">
        <f t="shared" si="35"/>
        <v>3123.6131508678236</v>
      </c>
      <c r="K287" s="27">
        <f t="shared" si="29"/>
        <v>142.11063720710504</v>
      </c>
      <c r="L287" s="23"/>
      <c r="M287" s="25">
        <v>917963</v>
      </c>
      <c r="N287" s="26">
        <f t="shared" si="36"/>
        <v>72.412252042556304</v>
      </c>
      <c r="O287" s="23"/>
      <c r="P287" s="25">
        <v>0</v>
      </c>
      <c r="Q287" s="25">
        <f t="shared" si="37"/>
        <v>1531.9809746328438</v>
      </c>
      <c r="R287" s="27">
        <f t="shared" si="38"/>
        <v>0</v>
      </c>
      <c r="S287" s="28">
        <f t="shared" si="39"/>
        <v>0.49045157022956515</v>
      </c>
      <c r="T287" s="23"/>
      <c r="U287" s="43">
        <f t="shared" si="34"/>
        <v>69.698385164548725</v>
      </c>
      <c r="V287" s="23"/>
      <c r="W287" s="57">
        <f>G287-'[7](A) Current Law'!G287</f>
        <v>1.9999999999999962E-2</v>
      </c>
      <c r="X287" s="58">
        <f>I287-'[7](A) Current Law'!I287</f>
        <v>124778</v>
      </c>
      <c r="Y287" s="59">
        <f>N287-'[7](A) Current Law'!N287</f>
        <v>4.8269975352503565</v>
      </c>
      <c r="Z287" s="58">
        <f>P287-'[7](A) Current Law'!P287</f>
        <v>0</v>
      </c>
      <c r="AA287" s="58">
        <f>M287-'[7](A) Current Law'!M287</f>
        <v>61204</v>
      </c>
      <c r="AB287" s="43">
        <f>R287-'[7](A) Current Law'!R287</f>
        <v>0</v>
      </c>
    </row>
    <row r="288" spans="1:28">
      <c r="A288" s="29" t="s">
        <v>582</v>
      </c>
      <c r="B288" s="30" t="s">
        <v>583</v>
      </c>
      <c r="C288" s="31">
        <v>4546827496</v>
      </c>
      <c r="D288" s="22">
        <v>7354.2400000000007</v>
      </c>
      <c r="E288" s="23"/>
      <c r="F288" s="23"/>
      <c r="G288" s="56">
        <v>0.3</v>
      </c>
      <c r="H288" s="23"/>
      <c r="I288" s="24">
        <v>20376672</v>
      </c>
      <c r="J288" s="25">
        <f t="shared" si="35"/>
        <v>2770.7379688451829</v>
      </c>
      <c r="K288" s="27">
        <f t="shared" si="29"/>
        <v>4.4815142025788433</v>
      </c>
      <c r="L288" s="23"/>
      <c r="M288" s="25">
        <v>4018960</v>
      </c>
      <c r="N288" s="26">
        <f t="shared" si="36"/>
        <v>3.5976099850699068</v>
      </c>
      <c r="O288" s="23"/>
      <c r="P288" s="25">
        <v>10187000</v>
      </c>
      <c r="Q288" s="25">
        <f t="shared" si="37"/>
        <v>1931.6693499260289</v>
      </c>
      <c r="R288" s="27">
        <f t="shared" si="38"/>
        <v>2.240463270040892</v>
      </c>
      <c r="S288" s="28">
        <f t="shared" si="39"/>
        <v>0.69716782014256307</v>
      </c>
      <c r="T288" s="23"/>
      <c r="U288" s="43">
        <f t="shared" si="34"/>
        <v>3.1243674875498288</v>
      </c>
      <c r="V288" s="23"/>
      <c r="W288" s="57">
        <f>G288-'[7](A) Current Law'!G288</f>
        <v>1.9999999999999962E-2</v>
      </c>
      <c r="X288" s="58">
        <f>I288-'[7](A) Current Law'!I288</f>
        <v>1358445</v>
      </c>
      <c r="Y288" s="59">
        <f>N288-'[7](A) Current Law'!N288</f>
        <v>0.23901060705646815</v>
      </c>
      <c r="Z288" s="58">
        <f>P288-'[7](A) Current Law'!P288</f>
        <v>0</v>
      </c>
      <c r="AA288" s="58">
        <f>M288-'[7](A) Current Law'!M288</f>
        <v>271705</v>
      </c>
      <c r="AB288" s="43">
        <f>R288-'[7](A) Current Law'!R288</f>
        <v>0</v>
      </c>
    </row>
    <row r="289" spans="1:28" ht="31.2">
      <c r="A289" s="29" t="s">
        <v>584</v>
      </c>
      <c r="B289" s="30" t="s">
        <v>585</v>
      </c>
      <c r="C289" s="31">
        <v>1883711192</v>
      </c>
      <c r="D289" s="22">
        <v>3515.33</v>
      </c>
      <c r="E289" s="23"/>
      <c r="F289" s="23"/>
      <c r="G289" s="56">
        <v>0.32200000000000001</v>
      </c>
      <c r="H289" s="23"/>
      <c r="I289" s="24">
        <v>9835264</v>
      </c>
      <c r="J289" s="25">
        <f t="shared" si="35"/>
        <v>2797.8209727109547</v>
      </c>
      <c r="K289" s="27">
        <f t="shared" si="29"/>
        <v>5.2212165228776755</v>
      </c>
      <c r="L289" s="23"/>
      <c r="M289" s="25">
        <v>2025192</v>
      </c>
      <c r="N289" s="26">
        <f t="shared" si="36"/>
        <v>4.1461090389911535</v>
      </c>
      <c r="O289" s="23"/>
      <c r="P289" s="25">
        <v>7500000</v>
      </c>
      <c r="Q289" s="25">
        <f t="shared" si="37"/>
        <v>2709.615313498306</v>
      </c>
      <c r="R289" s="27">
        <f t="shared" si="38"/>
        <v>3.9815020645691424</v>
      </c>
      <c r="S289" s="28">
        <f t="shared" si="39"/>
        <v>0.96847344412920688</v>
      </c>
      <c r="T289" s="23"/>
      <c r="U289" s="43">
        <f t="shared" si="34"/>
        <v>5.0566095484556639</v>
      </c>
      <c r="V289" s="23"/>
      <c r="W289" s="57">
        <f>G289-'[7](A) Current Law'!G289</f>
        <v>0</v>
      </c>
      <c r="X289" s="58">
        <f>I289-'[7](A) Current Law'!I289</f>
        <v>0</v>
      </c>
      <c r="Y289" s="59">
        <f>N289-'[7](A) Current Law'!N289</f>
        <v>-7.2065718235643672E-2</v>
      </c>
      <c r="Z289" s="58">
        <f>P289-'[7](A) Current Law'!P289</f>
        <v>0</v>
      </c>
      <c r="AA289" s="58">
        <f>M289-'[7](A) Current Law'!M289</f>
        <v>135751</v>
      </c>
      <c r="AB289" s="43">
        <f>R289-'[7](A) Current Law'!R289</f>
        <v>0</v>
      </c>
    </row>
    <row r="290" spans="1:28" ht="31.2">
      <c r="A290" s="29" t="s">
        <v>586</v>
      </c>
      <c r="B290" s="30" t="s">
        <v>587</v>
      </c>
      <c r="C290" s="31">
        <v>2543203119</v>
      </c>
      <c r="D290" s="22">
        <v>4756</v>
      </c>
      <c r="E290" s="23"/>
      <c r="F290" s="23"/>
      <c r="G290" s="56">
        <v>0.3</v>
      </c>
      <c r="H290" s="23"/>
      <c r="I290" s="24">
        <v>11986099</v>
      </c>
      <c r="J290" s="25">
        <f t="shared" si="35"/>
        <v>2520.2058452481078</v>
      </c>
      <c r="K290" s="27">
        <f t="shared" si="29"/>
        <v>4.7129931976149013</v>
      </c>
      <c r="L290" s="23"/>
      <c r="M290" s="25">
        <v>2541196</v>
      </c>
      <c r="N290" s="26">
        <f t="shared" si="36"/>
        <v>3.7137824066973395</v>
      </c>
      <c r="O290" s="23"/>
      <c r="P290" s="25">
        <v>6700000</v>
      </c>
      <c r="Q290" s="25">
        <f t="shared" si="37"/>
        <v>1943.0605550883095</v>
      </c>
      <c r="R290" s="27">
        <f t="shared" si="38"/>
        <v>2.6344730194552737</v>
      </c>
      <c r="S290" s="28">
        <f t="shared" si="39"/>
        <v>0.77099279757325545</v>
      </c>
      <c r="T290" s="23"/>
      <c r="U290" s="43">
        <f t="shared" si="34"/>
        <v>3.6336838103728355</v>
      </c>
      <c r="V290" s="23"/>
      <c r="W290" s="57">
        <f>G290-'[7](A) Current Law'!G290</f>
        <v>1.9999999999999962E-2</v>
      </c>
      <c r="X290" s="58">
        <f>I290-'[7](A) Current Law'!I290</f>
        <v>799073</v>
      </c>
      <c r="Y290" s="59">
        <f>N290-'[7](A) Current Law'!N290</f>
        <v>0.24715682176701526</v>
      </c>
      <c r="Z290" s="58">
        <f>P290-'[7](A) Current Law'!P290</f>
        <v>0</v>
      </c>
      <c r="AA290" s="58">
        <f>M290-'[7](A) Current Law'!M290</f>
        <v>170503</v>
      </c>
      <c r="AB290" s="43">
        <f>R290-'[7](A) Current Law'!R290</f>
        <v>0</v>
      </c>
    </row>
    <row r="291" spans="1:28">
      <c r="A291" s="29" t="s">
        <v>588</v>
      </c>
      <c r="B291" s="30" t="s">
        <v>589</v>
      </c>
      <c r="C291" s="31">
        <v>562560058</v>
      </c>
      <c r="D291" s="22">
        <v>382.89</v>
      </c>
      <c r="E291" s="23"/>
      <c r="F291" s="23"/>
      <c r="G291" s="56">
        <v>0.33430000000000004</v>
      </c>
      <c r="H291" s="23"/>
      <c r="I291" s="24">
        <v>1664825</v>
      </c>
      <c r="J291" s="25">
        <f t="shared" si="35"/>
        <v>4348.05035388754</v>
      </c>
      <c r="K291" s="27">
        <f t="shared" si="29"/>
        <v>2.9593729173001475</v>
      </c>
      <c r="L291" s="23"/>
      <c r="M291" s="25">
        <v>0</v>
      </c>
      <c r="N291" s="26">
        <f t="shared" si="36"/>
        <v>2.9593729173001475</v>
      </c>
      <c r="O291" s="23"/>
      <c r="P291" s="25">
        <v>964460</v>
      </c>
      <c r="Q291" s="25">
        <f t="shared" si="37"/>
        <v>2518.8957664081067</v>
      </c>
      <c r="R291" s="27">
        <f t="shared" si="38"/>
        <v>1.714412508113045</v>
      </c>
      <c r="S291" s="28">
        <f t="shared" si="39"/>
        <v>0.57931614433949519</v>
      </c>
      <c r="T291" s="23"/>
      <c r="U291" s="43">
        <f t="shared" si="34"/>
        <v>1.714412508113045</v>
      </c>
      <c r="V291" s="23"/>
      <c r="W291" s="57">
        <f>G291-'[7](A) Current Law'!G291</f>
        <v>0</v>
      </c>
      <c r="X291" s="58">
        <f>I291-'[7](A) Current Law'!I291</f>
        <v>0</v>
      </c>
      <c r="Y291" s="59">
        <f>N291-'[7](A) Current Law'!N291</f>
        <v>0</v>
      </c>
      <c r="Z291" s="58">
        <f>P291-'[7](A) Current Law'!P291</f>
        <v>0</v>
      </c>
      <c r="AA291" s="58">
        <f>M291-'[7](A) Current Law'!M291</f>
        <v>0</v>
      </c>
      <c r="AB291" s="43">
        <f>R291-'[7](A) Current Law'!R291</f>
        <v>0</v>
      </c>
    </row>
    <row r="292" spans="1:28">
      <c r="A292" s="29" t="s">
        <v>590</v>
      </c>
      <c r="B292" s="30" t="s">
        <v>591</v>
      </c>
      <c r="C292" s="31">
        <v>3004500255</v>
      </c>
      <c r="D292" s="22">
        <v>3800.6</v>
      </c>
      <c r="E292" s="23"/>
      <c r="F292" s="23"/>
      <c r="G292" s="56">
        <v>0.3</v>
      </c>
      <c r="H292" s="23"/>
      <c r="I292" s="24">
        <v>9766537</v>
      </c>
      <c r="J292" s="25">
        <f t="shared" si="35"/>
        <v>2569.7355680681999</v>
      </c>
      <c r="K292" s="27">
        <f t="shared" si="29"/>
        <v>3.2506361028749522</v>
      </c>
      <c r="L292" s="23"/>
      <c r="M292" s="25">
        <v>805364</v>
      </c>
      <c r="N292" s="26">
        <f t="shared" si="36"/>
        <v>2.9825835378403052</v>
      </c>
      <c r="O292" s="23"/>
      <c r="P292" s="25">
        <v>8200000</v>
      </c>
      <c r="Q292" s="25">
        <f t="shared" si="37"/>
        <v>2369.4585065515971</v>
      </c>
      <c r="R292" s="27">
        <f t="shared" si="38"/>
        <v>2.7292392424842715</v>
      </c>
      <c r="S292" s="28">
        <f t="shared" si="39"/>
        <v>0.92206316322766202</v>
      </c>
      <c r="T292" s="23"/>
      <c r="U292" s="43">
        <f t="shared" si="34"/>
        <v>2.9972918075189181</v>
      </c>
      <c r="V292" s="23"/>
      <c r="W292" s="57">
        <f>G292-'[7](A) Current Law'!G292</f>
        <v>1.2299999999999978E-2</v>
      </c>
      <c r="X292" s="58">
        <f>I292-'[7](A) Current Law'!I292</f>
        <v>400427</v>
      </c>
      <c r="Y292" s="59">
        <f>N292-'[7](A) Current Law'!N292</f>
        <v>0.11521716445985097</v>
      </c>
      <c r="Z292" s="58">
        <f>P292-'[7](A) Current Law'!P292</f>
        <v>0</v>
      </c>
      <c r="AA292" s="58">
        <f>M292-'[7](A) Current Law'!M292</f>
        <v>54257</v>
      </c>
      <c r="AB292" s="43">
        <f>R292-'[7](A) Current Law'!R292</f>
        <v>0</v>
      </c>
    </row>
    <row r="293" spans="1:28">
      <c r="A293" s="29" t="s">
        <v>592</v>
      </c>
      <c r="B293" s="30" t="s">
        <v>593</v>
      </c>
      <c r="C293" s="31">
        <v>1335736163</v>
      </c>
      <c r="D293" s="22">
        <v>1133.53</v>
      </c>
      <c r="E293" s="23"/>
      <c r="F293" s="23"/>
      <c r="G293" s="56">
        <v>0.3</v>
      </c>
      <c r="H293" s="23"/>
      <c r="I293" s="24">
        <v>3426245</v>
      </c>
      <c r="J293" s="25">
        <f t="shared" si="35"/>
        <v>3022.6328372429489</v>
      </c>
      <c r="K293" s="27">
        <f t="shared" si="29"/>
        <v>2.5650611961458138</v>
      </c>
      <c r="L293" s="23"/>
      <c r="M293" s="25">
        <v>0</v>
      </c>
      <c r="N293" s="26">
        <f t="shared" si="36"/>
        <v>2.5650611961458138</v>
      </c>
      <c r="O293" s="23"/>
      <c r="P293" s="25">
        <v>2395000</v>
      </c>
      <c r="Q293" s="25">
        <f t="shared" si="37"/>
        <v>2112.8686492638044</v>
      </c>
      <c r="R293" s="27">
        <f t="shared" si="38"/>
        <v>1.7930187609961414</v>
      </c>
      <c r="S293" s="28">
        <f t="shared" si="39"/>
        <v>0.69901597813349603</v>
      </c>
      <c r="T293" s="23"/>
      <c r="U293" s="43">
        <f t="shared" si="34"/>
        <v>1.7930187609961414</v>
      </c>
      <c r="V293" s="23"/>
      <c r="W293" s="57">
        <f>G293-'[7](A) Current Law'!G293</f>
        <v>1.9999999999999962E-2</v>
      </c>
      <c r="X293" s="58">
        <f>I293-'[7](A) Current Law'!I293</f>
        <v>228417</v>
      </c>
      <c r="Y293" s="59">
        <f>N293-'[7](A) Current Law'!N293</f>
        <v>0.17100457884361386</v>
      </c>
      <c r="Z293" s="58">
        <f>P293-'[7](A) Current Law'!P293</f>
        <v>0</v>
      </c>
      <c r="AA293" s="58">
        <f>M293-'[7](A) Current Law'!M293</f>
        <v>0</v>
      </c>
      <c r="AB293" s="43">
        <f>R293-'[7](A) Current Law'!R293</f>
        <v>0</v>
      </c>
    </row>
    <row r="294" spans="1:28">
      <c r="A294" s="29" t="s">
        <v>594</v>
      </c>
      <c r="B294" s="30" t="s">
        <v>595</v>
      </c>
      <c r="C294" s="31">
        <v>152336728</v>
      </c>
      <c r="D294" s="22">
        <v>211.239</v>
      </c>
      <c r="E294" s="23"/>
      <c r="F294" s="23"/>
      <c r="G294" s="56">
        <v>0.3</v>
      </c>
      <c r="H294" s="23"/>
      <c r="I294" s="24">
        <v>793364</v>
      </c>
      <c r="J294" s="25">
        <f t="shared" si="35"/>
        <v>3755.7647972202103</v>
      </c>
      <c r="K294" s="27">
        <f t="shared" si="29"/>
        <v>5.2079627179599131</v>
      </c>
      <c r="L294" s="23"/>
      <c r="M294" s="25">
        <v>189963</v>
      </c>
      <c r="N294" s="26">
        <f t="shared" si="36"/>
        <v>3.9609686247166866</v>
      </c>
      <c r="O294" s="23"/>
      <c r="P294" s="25">
        <v>470000</v>
      </c>
      <c r="Q294" s="25">
        <f t="shared" si="37"/>
        <v>3124.2478898309496</v>
      </c>
      <c r="R294" s="27">
        <f t="shared" si="38"/>
        <v>3.0852704148929866</v>
      </c>
      <c r="S294" s="28">
        <f t="shared" si="39"/>
        <v>0.83185397875376244</v>
      </c>
      <c r="T294" s="23"/>
      <c r="U294" s="43">
        <f t="shared" si="34"/>
        <v>4.3322645081362126</v>
      </c>
      <c r="V294" s="23"/>
      <c r="W294" s="57">
        <f>G294-'[7](A) Current Law'!G294</f>
        <v>1.9999999999999962E-2</v>
      </c>
      <c r="X294" s="58">
        <f>I294-'[7](A) Current Law'!I294</f>
        <v>52891</v>
      </c>
      <c r="Y294" s="59">
        <f>N294-'[7](A) Current Law'!N294</f>
        <v>0.26339019175992773</v>
      </c>
      <c r="Z294" s="58">
        <f>P294-'[7](A) Current Law'!P294</f>
        <v>0</v>
      </c>
      <c r="AA294" s="58">
        <f>M294-'[7](A) Current Law'!M294</f>
        <v>12767</v>
      </c>
      <c r="AB294" s="43">
        <f>R294-'[7](A) Current Law'!R294</f>
        <v>0</v>
      </c>
    </row>
    <row r="295" spans="1:28">
      <c r="A295" s="29" t="s">
        <v>596</v>
      </c>
      <c r="B295" s="30" t="s">
        <v>597</v>
      </c>
      <c r="C295" s="31">
        <v>226434021</v>
      </c>
      <c r="D295" s="22">
        <v>302.13</v>
      </c>
      <c r="E295" s="23"/>
      <c r="F295" s="23"/>
      <c r="G295" s="56">
        <v>0.3</v>
      </c>
      <c r="H295" s="23"/>
      <c r="I295" s="24">
        <v>1116501</v>
      </c>
      <c r="J295" s="25">
        <f t="shared" si="35"/>
        <v>3695.4324297487838</v>
      </c>
      <c r="K295" s="27">
        <f t="shared" si="29"/>
        <v>4.9308005708205833</v>
      </c>
      <c r="L295" s="23"/>
      <c r="M295" s="25">
        <v>250930</v>
      </c>
      <c r="N295" s="26">
        <f t="shared" si="36"/>
        <v>3.8226190400955695</v>
      </c>
      <c r="O295" s="23"/>
      <c r="P295" s="25">
        <v>613000</v>
      </c>
      <c r="Q295" s="25">
        <f t="shared" si="37"/>
        <v>2859.4644689372126</v>
      </c>
      <c r="R295" s="27">
        <f t="shared" si="38"/>
        <v>2.7071903651792679</v>
      </c>
      <c r="S295" s="28">
        <f t="shared" si="39"/>
        <v>0.77378345384374936</v>
      </c>
      <c r="T295" s="23"/>
      <c r="U295" s="43">
        <f t="shared" si="34"/>
        <v>3.8153718959042817</v>
      </c>
      <c r="V295" s="23"/>
      <c r="W295" s="57">
        <f>G295-'[7](A) Current Law'!G295</f>
        <v>1.9999999999999962E-2</v>
      </c>
      <c r="X295" s="58">
        <f>I295-'[7](A) Current Law'!I295</f>
        <v>74433</v>
      </c>
      <c r="Y295" s="59">
        <f>N295-'[7](A) Current Law'!N295</f>
        <v>0.25455538768178299</v>
      </c>
      <c r="Z295" s="58">
        <f>P295-'[7](A) Current Law'!P295</f>
        <v>0</v>
      </c>
      <c r="AA295" s="58">
        <f>M295-'[7](A) Current Law'!M295</f>
        <v>16793</v>
      </c>
      <c r="AB295" s="43">
        <f>R295-'[7](A) Current Law'!R295</f>
        <v>0</v>
      </c>
    </row>
    <row r="296" spans="1:28">
      <c r="A296" s="29" t="s">
        <v>598</v>
      </c>
      <c r="B296" s="30" t="s">
        <v>599</v>
      </c>
      <c r="C296" s="31">
        <v>66397719</v>
      </c>
      <c r="D296" s="22">
        <v>118.24</v>
      </c>
      <c r="E296" s="23"/>
      <c r="F296" s="23"/>
      <c r="G296" s="56">
        <v>0.3</v>
      </c>
      <c r="H296" s="23"/>
      <c r="I296" s="24">
        <v>667631</v>
      </c>
      <c r="J296" s="25">
        <f t="shared" si="35"/>
        <v>5646.4056156968882</v>
      </c>
      <c r="K296" s="27">
        <f t="shared" si="29"/>
        <v>10.055029149420026</v>
      </c>
      <c r="L296" s="23"/>
      <c r="M296" s="25">
        <v>243723</v>
      </c>
      <c r="N296" s="26">
        <f t="shared" si="36"/>
        <v>6.3843759452037805</v>
      </c>
      <c r="O296" s="23"/>
      <c r="P296" s="25">
        <v>220000</v>
      </c>
      <c r="Q296" s="25">
        <f t="shared" si="37"/>
        <v>3921.8792286874154</v>
      </c>
      <c r="R296" s="27">
        <f t="shared" si="38"/>
        <v>3.3133668341829634</v>
      </c>
      <c r="S296" s="28">
        <f t="shared" si="39"/>
        <v>0.69457979033328288</v>
      </c>
      <c r="T296" s="23"/>
      <c r="U296" s="43">
        <f t="shared" si="34"/>
        <v>6.9840200383992102</v>
      </c>
      <c r="V296" s="23"/>
      <c r="W296" s="57">
        <f>G296-'[7](A) Current Law'!G296</f>
        <v>1.9999999999999962E-2</v>
      </c>
      <c r="X296" s="58">
        <f>I296-'[7](A) Current Law'!I296</f>
        <v>44509</v>
      </c>
      <c r="Y296" s="59">
        <f>N296-'[7](A) Current Law'!N296</f>
        <v>0.42493929648396556</v>
      </c>
      <c r="Z296" s="58">
        <f>P296-'[7](A) Current Law'!P296</f>
        <v>0</v>
      </c>
      <c r="AA296" s="58">
        <f>M296-'[7](A) Current Law'!M296</f>
        <v>16294</v>
      </c>
      <c r="AB296" s="43">
        <f>R296-'[7](A) Current Law'!R296</f>
        <v>0</v>
      </c>
    </row>
    <row r="297" spans="1:28">
      <c r="A297" s="29" t="s">
        <v>600</v>
      </c>
      <c r="B297" s="30" t="s">
        <v>601</v>
      </c>
      <c r="C297" s="31">
        <v>371911778</v>
      </c>
      <c r="D297" s="22">
        <v>723.9</v>
      </c>
      <c r="E297" s="23"/>
      <c r="F297" s="23"/>
      <c r="G297" s="56">
        <v>0.3</v>
      </c>
      <c r="H297" s="23"/>
      <c r="I297" s="24">
        <v>2241969</v>
      </c>
      <c r="J297" s="25">
        <f t="shared" si="35"/>
        <v>3097.0700372979695</v>
      </c>
      <c r="K297" s="27">
        <f t="shared" si="29"/>
        <v>6.0282280170218216</v>
      </c>
      <c r="L297" s="23"/>
      <c r="M297" s="25">
        <v>616281</v>
      </c>
      <c r="N297" s="26">
        <f t="shared" si="36"/>
        <v>4.3711656800500682</v>
      </c>
      <c r="O297" s="23"/>
      <c r="P297" s="25">
        <v>700000</v>
      </c>
      <c r="Q297" s="25">
        <f t="shared" si="37"/>
        <v>1818.3188285674817</v>
      </c>
      <c r="R297" s="27">
        <f t="shared" si="38"/>
        <v>1.8821667970945519</v>
      </c>
      <c r="S297" s="28">
        <f t="shared" si="39"/>
        <v>0.58710936681104864</v>
      </c>
      <c r="T297" s="23"/>
      <c r="U297" s="43">
        <f t="shared" si="34"/>
        <v>3.5392291340663053</v>
      </c>
      <c r="V297" s="23"/>
      <c r="W297" s="57">
        <f>G297-'[7](A) Current Law'!G297</f>
        <v>1.9999999999999962E-2</v>
      </c>
      <c r="X297" s="58">
        <f>I297-'[7](A) Current Law'!I297</f>
        <v>149465</v>
      </c>
      <c r="Y297" s="59">
        <f>N297-'[7](A) Current Law'!N297</f>
        <v>0.29091576658806417</v>
      </c>
      <c r="Z297" s="58">
        <f>P297-'[7](A) Current Law'!P297</f>
        <v>0</v>
      </c>
      <c r="AA297" s="58">
        <f>M297-'[7](A) Current Law'!M297</f>
        <v>41270</v>
      </c>
      <c r="AB297" s="43">
        <f>R297-'[7](A) Current Law'!R297</f>
        <v>0</v>
      </c>
    </row>
    <row r="298" spans="1:28">
      <c r="A298" s="29" t="s">
        <v>602</v>
      </c>
      <c r="B298" s="30" t="s">
        <v>603</v>
      </c>
      <c r="C298" s="31">
        <v>76459869</v>
      </c>
      <c r="D298" s="22">
        <v>127.99</v>
      </c>
      <c r="E298" s="23"/>
      <c r="F298" s="23"/>
      <c r="G298" s="56">
        <v>0.3</v>
      </c>
      <c r="H298" s="23"/>
      <c r="I298" s="24">
        <v>590444</v>
      </c>
      <c r="J298" s="25">
        <f t="shared" si="35"/>
        <v>4613.2041565747322</v>
      </c>
      <c r="K298" s="27">
        <f t="shared" si="29"/>
        <v>7.7222732359115085</v>
      </c>
      <c r="L298" s="23"/>
      <c r="M298" s="25">
        <v>191462</v>
      </c>
      <c r="N298" s="26">
        <f t="shared" si="36"/>
        <v>5.2181883806261817</v>
      </c>
      <c r="O298" s="23"/>
      <c r="P298" s="25">
        <v>335000</v>
      </c>
      <c r="Q298" s="25">
        <f t="shared" si="37"/>
        <v>4113.3057270099225</v>
      </c>
      <c r="R298" s="27">
        <f t="shared" si="38"/>
        <v>4.3813833895007068</v>
      </c>
      <c r="S298" s="28">
        <f t="shared" si="39"/>
        <v>0.89163747959162931</v>
      </c>
      <c r="T298" s="23"/>
      <c r="U298" s="43">
        <f t="shared" si="34"/>
        <v>6.8854682447860327</v>
      </c>
      <c r="V298" s="23"/>
      <c r="W298" s="57">
        <f>G298-'[7](A) Current Law'!G298</f>
        <v>1.9999999999999962E-2</v>
      </c>
      <c r="X298" s="58">
        <f>I298-'[7](A) Current Law'!I298</f>
        <v>39363</v>
      </c>
      <c r="Y298" s="59">
        <f>N298-'[7](A) Current Law'!N298</f>
        <v>0.34756795097307869</v>
      </c>
      <c r="Z298" s="58">
        <f>P298-'[7](A) Current Law'!P298</f>
        <v>0</v>
      </c>
      <c r="AA298" s="58">
        <f>M298-'[7](A) Current Law'!M298</f>
        <v>12788</v>
      </c>
      <c r="AB298" s="43">
        <f>R298-'[7](A) Current Law'!R298</f>
        <v>0</v>
      </c>
    </row>
    <row r="299" spans="1:28">
      <c r="A299" s="29" t="s">
        <v>604</v>
      </c>
      <c r="B299" s="30" t="s">
        <v>605</v>
      </c>
      <c r="C299" s="31">
        <v>33121664</v>
      </c>
      <c r="D299" s="22">
        <v>67.75</v>
      </c>
      <c r="E299" s="23"/>
      <c r="F299" s="23"/>
      <c r="G299" s="56">
        <v>0.3</v>
      </c>
      <c r="H299" s="23"/>
      <c r="I299" s="24">
        <v>620832</v>
      </c>
      <c r="J299" s="25">
        <f t="shared" si="35"/>
        <v>9163.5719557195571</v>
      </c>
      <c r="K299" s="27">
        <f t="shared" si="29"/>
        <v>18.74398580940861</v>
      </c>
      <c r="L299" s="23"/>
      <c r="M299" s="25">
        <v>265470</v>
      </c>
      <c r="N299" s="26">
        <f t="shared" si="36"/>
        <v>10.728989944466559</v>
      </c>
      <c r="O299" s="23"/>
      <c r="P299" s="25">
        <v>0</v>
      </c>
      <c r="Q299" s="25">
        <f t="shared" si="37"/>
        <v>3918.3763837638376</v>
      </c>
      <c r="R299" s="27">
        <f t="shared" si="38"/>
        <v>0</v>
      </c>
      <c r="S299" s="28">
        <f t="shared" si="39"/>
        <v>0.42760360290706667</v>
      </c>
      <c r="T299" s="23"/>
      <c r="U299" s="43">
        <f t="shared" si="34"/>
        <v>8.0149958649420512</v>
      </c>
      <c r="V299" s="23"/>
      <c r="W299" s="57">
        <f>G299-'[7](A) Current Law'!G299</f>
        <v>1.9999999999999962E-2</v>
      </c>
      <c r="X299" s="58">
        <f>I299-'[7](A) Current Law'!I299</f>
        <v>41389</v>
      </c>
      <c r="Y299" s="59">
        <f>N299-'[7](A) Current Law'!N299</f>
        <v>0.71478896712435791</v>
      </c>
      <c r="Z299" s="58">
        <f>P299-'[7](A) Current Law'!P299</f>
        <v>0</v>
      </c>
      <c r="AA299" s="58">
        <f>M299-'[7](A) Current Law'!M299</f>
        <v>17714</v>
      </c>
      <c r="AB299" s="43">
        <f>R299-'[7](A) Current Law'!R299</f>
        <v>0</v>
      </c>
    </row>
    <row r="300" spans="1:28">
      <c r="A300" s="29" t="s">
        <v>606</v>
      </c>
      <c r="B300" s="30" t="s">
        <v>607</v>
      </c>
      <c r="C300" s="31">
        <v>1544042627</v>
      </c>
      <c r="D300" s="22">
        <v>2053.52</v>
      </c>
      <c r="E300" s="23"/>
      <c r="F300" s="23"/>
      <c r="G300" s="56">
        <v>0.3</v>
      </c>
      <c r="H300" s="23"/>
      <c r="I300" s="24">
        <v>5346912</v>
      </c>
      <c r="J300" s="25">
        <f t="shared" si="35"/>
        <v>2603.7788772449258</v>
      </c>
      <c r="K300" s="27">
        <f t="shared" si="29"/>
        <v>3.462930301599763</v>
      </c>
      <c r="L300" s="23"/>
      <c r="M300" s="25">
        <v>577627</v>
      </c>
      <c r="N300" s="26">
        <f t="shared" si="36"/>
        <v>3.0888298785289949</v>
      </c>
      <c r="O300" s="23"/>
      <c r="P300" s="25">
        <v>2950000</v>
      </c>
      <c r="Q300" s="25">
        <f t="shared" si="37"/>
        <v>1717.8439947017803</v>
      </c>
      <c r="R300" s="27">
        <f t="shared" si="38"/>
        <v>1.9105690143618037</v>
      </c>
      <c r="S300" s="28">
        <f t="shared" si="39"/>
        <v>0.65975033813909789</v>
      </c>
      <c r="T300" s="23"/>
      <c r="U300" s="43">
        <f t="shared" si="34"/>
        <v>2.2846694374325716</v>
      </c>
      <c r="V300" s="23"/>
      <c r="W300" s="57">
        <f>G300-'[7](A) Current Law'!G300</f>
        <v>1.9999999999999962E-2</v>
      </c>
      <c r="X300" s="58">
        <f>I300-'[7](A) Current Law'!I300</f>
        <v>356461</v>
      </c>
      <c r="Y300" s="59">
        <f>N300-'[7](A) Current Law'!N300</f>
        <v>0.20576893049728007</v>
      </c>
      <c r="Z300" s="58">
        <f>P300-'[7](A) Current Law'!P300</f>
        <v>0</v>
      </c>
      <c r="AA300" s="58">
        <f>M300-'[7](A) Current Law'!M300</f>
        <v>38745</v>
      </c>
      <c r="AB300" s="43">
        <f>R300-'[7](A) Current Law'!R300</f>
        <v>0</v>
      </c>
    </row>
    <row r="301" spans="1:28">
      <c r="A301" s="29" t="s">
        <v>608</v>
      </c>
      <c r="B301" s="30" t="s">
        <v>609</v>
      </c>
      <c r="C301" s="31">
        <v>4793231338</v>
      </c>
      <c r="D301" s="22">
        <v>13926.949999999999</v>
      </c>
      <c r="E301" s="23"/>
      <c r="F301" s="23"/>
      <c r="G301" s="56">
        <v>0.3</v>
      </c>
      <c r="H301" s="23"/>
      <c r="I301" s="24">
        <v>45882809</v>
      </c>
      <c r="J301" s="25">
        <f t="shared" si="35"/>
        <v>3294.5339072804886</v>
      </c>
      <c r="K301" s="27">
        <f t="shared" si="29"/>
        <v>9.5724169697899093</v>
      </c>
      <c r="L301" s="23"/>
      <c r="M301" s="25">
        <v>16436707</v>
      </c>
      <c r="N301" s="26">
        <f t="shared" si="36"/>
        <v>6.1432674376794294</v>
      </c>
      <c r="O301" s="23"/>
      <c r="P301" s="25">
        <v>12677756</v>
      </c>
      <c r="Q301" s="25">
        <f t="shared" si="37"/>
        <v>2090.5124955571755</v>
      </c>
      <c r="R301" s="27">
        <f t="shared" si="38"/>
        <v>2.6449288811688896</v>
      </c>
      <c r="S301" s="28">
        <f t="shared" si="39"/>
        <v>0.63453968129980887</v>
      </c>
      <c r="T301" s="23"/>
      <c r="U301" s="43">
        <f t="shared" si="34"/>
        <v>6.0740784132793717</v>
      </c>
      <c r="V301" s="23"/>
      <c r="W301" s="57">
        <f>G301-'[7](A) Current Law'!G301</f>
        <v>1.9999999999999962E-2</v>
      </c>
      <c r="X301" s="58">
        <f>I301-'[7](A) Current Law'!I301</f>
        <v>3058854</v>
      </c>
      <c r="Y301" s="59">
        <f>N301-'[7](A) Current Law'!N301</f>
        <v>0.40910355910720764</v>
      </c>
      <c r="Z301" s="58">
        <f>P301-'[7](A) Current Law'!P301</f>
        <v>0</v>
      </c>
      <c r="AA301" s="58">
        <f>M301-'[7](A) Current Law'!M301</f>
        <v>1097926</v>
      </c>
      <c r="AB301" s="43">
        <f>R301-'[7](A) Current Law'!R301</f>
        <v>0</v>
      </c>
    </row>
    <row r="302" spans="1:28">
      <c r="A302" s="29" t="s">
        <v>610</v>
      </c>
      <c r="B302" s="30" t="s">
        <v>611</v>
      </c>
      <c r="C302" s="31">
        <v>3170829684</v>
      </c>
      <c r="D302" s="22">
        <v>5232.0200000000004</v>
      </c>
      <c r="E302" s="23"/>
      <c r="F302" s="23"/>
      <c r="G302" s="56">
        <v>0.3</v>
      </c>
      <c r="H302" s="23"/>
      <c r="I302" s="24">
        <v>13127877</v>
      </c>
      <c r="J302" s="25">
        <f t="shared" si="35"/>
        <v>2509.1412112339017</v>
      </c>
      <c r="K302" s="27">
        <f t="shared" si="29"/>
        <v>4.1402025048028408</v>
      </c>
      <c r="L302" s="23"/>
      <c r="M302" s="25">
        <v>2260912</v>
      </c>
      <c r="N302" s="26">
        <f t="shared" si="36"/>
        <v>3.4271676762819157</v>
      </c>
      <c r="O302" s="23"/>
      <c r="P302" s="25">
        <v>8085000</v>
      </c>
      <c r="Q302" s="25">
        <f t="shared" si="37"/>
        <v>1977.4221046555631</v>
      </c>
      <c r="R302" s="27">
        <f t="shared" si="38"/>
        <v>2.5498058255215956</v>
      </c>
      <c r="S302" s="28">
        <f t="shared" si="39"/>
        <v>0.7880872131876312</v>
      </c>
      <c r="T302" s="23"/>
      <c r="U302" s="43">
        <f t="shared" si="34"/>
        <v>3.2628406540425212</v>
      </c>
      <c r="V302" s="23"/>
      <c r="W302" s="57">
        <f>G302-'[7](A) Current Law'!G302</f>
        <v>1.9999999999999962E-2</v>
      </c>
      <c r="X302" s="58">
        <f>I302-'[7](A) Current Law'!I302</f>
        <v>875191</v>
      </c>
      <c r="Y302" s="59">
        <f>N302-'[7](A) Current Law'!N302</f>
        <v>0.22801098515261708</v>
      </c>
      <c r="Z302" s="58">
        <f>P302-'[7](A) Current Law'!P302</f>
        <v>0</v>
      </c>
      <c r="AA302" s="58">
        <f>M302-'[7](A) Current Law'!M302</f>
        <v>152207</v>
      </c>
      <c r="AB302" s="43">
        <f>R302-'[7](A) Current Law'!R302</f>
        <v>0</v>
      </c>
    </row>
    <row r="303" spans="1:28">
      <c r="A303" s="1" t="s">
        <v>612</v>
      </c>
      <c r="B303" s="2" t="s">
        <v>613</v>
      </c>
      <c r="C303" s="21">
        <v>377611961</v>
      </c>
      <c r="D303" s="22">
        <v>1307.4099999999999</v>
      </c>
      <c r="E303" s="23"/>
      <c r="F303" s="23"/>
      <c r="G303" s="56">
        <v>0.3</v>
      </c>
      <c r="H303" s="23"/>
      <c r="I303" s="24">
        <v>3340308</v>
      </c>
      <c r="J303" s="25">
        <f t="shared" si="35"/>
        <v>2554.9047353163892</v>
      </c>
      <c r="K303" s="27">
        <f t="shared" si="29"/>
        <v>8.845874455761745</v>
      </c>
      <c r="L303" s="23"/>
      <c r="M303" s="25">
        <v>1157742</v>
      </c>
      <c r="N303" s="26">
        <f t="shared" si="36"/>
        <v>5.7799175487452317</v>
      </c>
      <c r="O303" s="23"/>
      <c r="P303" s="25">
        <v>725000</v>
      </c>
      <c r="Q303" s="25">
        <f t="shared" si="37"/>
        <v>1440.0547647639228</v>
      </c>
      <c r="R303" s="27">
        <f t="shared" si="38"/>
        <v>1.9199603690519751</v>
      </c>
      <c r="S303" s="28">
        <f t="shared" si="39"/>
        <v>0.56364323289948115</v>
      </c>
      <c r="T303" s="23"/>
      <c r="U303" s="43">
        <f t="shared" si="34"/>
        <v>4.9859172760684878</v>
      </c>
      <c r="V303" s="23"/>
      <c r="W303" s="57">
        <f>G303-'[7](A) Current Law'!G303</f>
        <v>1.9999999999999962E-2</v>
      </c>
      <c r="X303" s="58">
        <f>I303-'[7](A) Current Law'!I303</f>
        <v>222686</v>
      </c>
      <c r="Y303" s="59">
        <f>N303-'[7](A) Current Law'!N303</f>
        <v>0.38481831882438655</v>
      </c>
      <c r="Z303" s="58">
        <f>P303-'[7](A) Current Law'!P303</f>
        <v>0</v>
      </c>
      <c r="AA303" s="58">
        <f>M303-'[7](A) Current Law'!M303</f>
        <v>77374</v>
      </c>
      <c r="AB303" s="43">
        <f>R303-'[7](A) Current Law'!R303</f>
        <v>0</v>
      </c>
    </row>
  </sheetData>
  <mergeCells count="5">
    <mergeCell ref="B3:D3"/>
    <mergeCell ref="I3:K3"/>
    <mergeCell ref="M3:N3"/>
    <mergeCell ref="P3:S3"/>
    <mergeCell ref="W3:AB3"/>
  </mergeCells>
  <pageMargins left="0.7" right="0.7" top="0.75" bottom="0.75" header="0.3" footer="0.3"/>
  <pageSetup paperSize="5" scale="51" fitToHeight="6" orientation="landscape" r:id="rId1"/>
  <headerFooter>
    <oddFooter>&amp;L&amp;"-,Regular"&amp;8Levy and Local Effort Assistance Technical Working Group&amp;C&amp;"-,Regular"&amp;8Technical Appendix for Option 1 &amp;R&amp;"-,Regular"&amp;8Tab D: 30% Lid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B303"/>
  <sheetViews>
    <sheetView workbookViewId="0">
      <selection activeCell="U5" sqref="A1:XFD6"/>
    </sheetView>
  </sheetViews>
  <sheetFormatPr defaultRowHeight="15.6"/>
  <cols>
    <col min="1" max="1" width="4.6640625" style="1" bestFit="1" customWidth="1"/>
    <col min="2" max="2" width="16.77734375" style="2" customWidth="1"/>
    <col min="3" max="3" width="17.33203125" style="3" bestFit="1" customWidth="1"/>
    <col min="4" max="4" width="8.77734375" style="3" bestFit="1" customWidth="1"/>
    <col min="5" max="6" width="3.109375" style="3" customWidth="1"/>
    <col min="7" max="7" width="9.5546875" style="33" customWidth="1"/>
    <col min="8" max="8" width="3.109375" style="3" customWidth="1"/>
    <col min="9" max="9" width="17.44140625" style="3" customWidth="1"/>
    <col min="10" max="10" width="11.77734375" style="3" customWidth="1"/>
    <col min="11" max="11" width="11.33203125" style="3" customWidth="1"/>
    <col min="12" max="12" width="3.109375" style="3" customWidth="1"/>
    <col min="13" max="13" width="13.44140625" style="3" customWidth="1"/>
    <col min="14" max="14" width="14.5546875" style="3" bestFit="1" customWidth="1"/>
    <col min="15" max="15" width="3.109375" style="3" customWidth="1"/>
    <col min="16" max="16" width="15" style="3" bestFit="1" customWidth="1"/>
    <col min="17" max="17" width="11.77734375" style="3" customWidth="1"/>
    <col min="18" max="18" width="14.33203125" style="3" customWidth="1"/>
    <col min="19" max="19" width="10.109375" style="3" customWidth="1"/>
    <col min="20" max="20" width="3.109375" style="3" customWidth="1"/>
    <col min="21" max="21" width="17.44140625" style="1" customWidth="1"/>
    <col min="22" max="22" width="3.109375" style="3" customWidth="1"/>
    <col min="23" max="23" width="8.88671875" style="1"/>
    <col min="24" max="24" width="13.33203125" style="1" bestFit="1" customWidth="1"/>
    <col min="25" max="25" width="13.33203125" style="1" customWidth="1"/>
    <col min="26" max="26" width="12.6640625" style="1" customWidth="1"/>
    <col min="27" max="27" width="12.109375" style="1" bestFit="1" customWidth="1"/>
    <col min="28" max="28" width="16" style="1" bestFit="1" customWidth="1"/>
    <col min="29" max="16384" width="8.88671875" style="1"/>
  </cols>
  <sheetData>
    <row r="1" spans="1:28" ht="25.8">
      <c r="A1" s="73" t="s">
        <v>671</v>
      </c>
      <c r="C1" s="2"/>
      <c r="D1" s="2"/>
    </row>
    <row r="2" spans="1:28" ht="18.600000000000001" thickBot="1">
      <c r="A2" s="46" t="s">
        <v>657</v>
      </c>
    </row>
    <row r="3" spans="1:28" ht="43.8" customHeight="1" thickBot="1">
      <c r="B3" s="74" t="s">
        <v>0</v>
      </c>
      <c r="C3" s="75"/>
      <c r="D3" s="76"/>
      <c r="E3" s="5"/>
      <c r="F3" s="5"/>
      <c r="G3" s="40" t="s">
        <v>623</v>
      </c>
      <c r="H3" s="5"/>
      <c r="I3" s="77" t="s">
        <v>625</v>
      </c>
      <c r="J3" s="78"/>
      <c r="K3" s="78"/>
      <c r="L3" s="5"/>
      <c r="M3" s="74" t="s">
        <v>626</v>
      </c>
      <c r="N3" s="76"/>
      <c r="O3" s="5"/>
      <c r="P3" s="74" t="s">
        <v>660</v>
      </c>
      <c r="Q3" s="75"/>
      <c r="R3" s="75"/>
      <c r="S3" s="76"/>
      <c r="T3" s="5"/>
      <c r="U3" s="44" t="s">
        <v>644</v>
      </c>
      <c r="V3" s="5"/>
      <c r="W3" s="77" t="s">
        <v>645</v>
      </c>
      <c r="X3" s="78"/>
      <c r="Y3" s="78"/>
      <c r="Z3" s="78"/>
      <c r="AA3" s="78"/>
      <c r="AB3" s="79"/>
    </row>
    <row r="4" spans="1:28">
      <c r="B4" s="6" t="s">
        <v>2</v>
      </c>
      <c r="C4" s="7" t="s">
        <v>3</v>
      </c>
      <c r="D4" s="7" t="s">
        <v>4</v>
      </c>
      <c r="E4" s="8"/>
      <c r="F4" s="8"/>
      <c r="G4" s="34" t="s">
        <v>642</v>
      </c>
      <c r="H4" s="8"/>
      <c r="I4" s="9" t="s">
        <v>5</v>
      </c>
      <c r="J4" s="9" t="s">
        <v>6</v>
      </c>
      <c r="K4" s="9" t="s">
        <v>7</v>
      </c>
      <c r="L4" s="8"/>
      <c r="M4" s="9" t="s">
        <v>8</v>
      </c>
      <c r="N4" s="9" t="s">
        <v>9</v>
      </c>
      <c r="O4" s="8"/>
      <c r="P4" s="9" t="s">
        <v>11</v>
      </c>
      <c r="Q4" s="9" t="s">
        <v>619</v>
      </c>
      <c r="R4" s="9" t="s">
        <v>620</v>
      </c>
      <c r="S4" s="9" t="s">
        <v>621</v>
      </c>
      <c r="T4" s="8"/>
      <c r="U4" s="9" t="s">
        <v>627</v>
      </c>
      <c r="V4" s="8"/>
    </row>
    <row r="5" spans="1:28" ht="93.6" customHeight="1">
      <c r="B5" s="10" t="s">
        <v>12</v>
      </c>
      <c r="C5" s="10" t="s">
        <v>13</v>
      </c>
      <c r="D5" s="10" t="s">
        <v>14</v>
      </c>
      <c r="E5" s="11"/>
      <c r="F5" s="11"/>
      <c r="G5" s="35" t="s">
        <v>646</v>
      </c>
      <c r="H5" s="11"/>
      <c r="I5" s="10" t="s">
        <v>647</v>
      </c>
      <c r="J5" s="10" t="s">
        <v>648</v>
      </c>
      <c r="K5" s="10" t="s">
        <v>649</v>
      </c>
      <c r="L5" s="11"/>
      <c r="M5" s="10" t="s">
        <v>650</v>
      </c>
      <c r="N5" s="10" t="s">
        <v>651</v>
      </c>
      <c r="O5" s="11"/>
      <c r="P5" s="10" t="s">
        <v>665</v>
      </c>
      <c r="Q5" s="10" t="s">
        <v>662</v>
      </c>
      <c r="R5" s="10" t="s">
        <v>666</v>
      </c>
      <c r="S5" s="12" t="s">
        <v>20</v>
      </c>
      <c r="T5" s="11"/>
      <c r="U5" s="20" t="s">
        <v>674</v>
      </c>
      <c r="V5" s="11"/>
      <c r="W5" s="35" t="s">
        <v>652</v>
      </c>
      <c r="X5" s="35" t="s">
        <v>653</v>
      </c>
      <c r="Y5" s="12" t="s">
        <v>654</v>
      </c>
      <c r="Z5" s="35" t="s">
        <v>663</v>
      </c>
      <c r="AA5" s="35" t="s">
        <v>655</v>
      </c>
      <c r="AB5" s="12" t="s">
        <v>667</v>
      </c>
    </row>
    <row r="6" spans="1:28" s="13" customFormat="1">
      <c r="B6" s="12" t="s">
        <v>21</v>
      </c>
      <c r="C6" s="14">
        <f>SUM(C8:C303)</f>
        <v>970481348130.27002</v>
      </c>
      <c r="D6" s="15">
        <f>SUM(D8:D303)</f>
        <v>988005.72000000009</v>
      </c>
      <c r="E6" s="11"/>
      <c r="F6" s="11"/>
      <c r="G6" s="53">
        <v>0.34239999999999998</v>
      </c>
      <c r="H6" s="11"/>
      <c r="I6" s="14">
        <f>SUM(I8:I303)</f>
        <v>3006808634</v>
      </c>
      <c r="J6" s="14">
        <f>I6/D6</f>
        <v>3043.3109577543737</v>
      </c>
      <c r="K6" s="47">
        <f>I6/C6*1000</f>
        <v>3.0982652472331584</v>
      </c>
      <c r="L6" s="11"/>
      <c r="M6" s="14">
        <f>SUM(M8:M303)</f>
        <v>378973481</v>
      </c>
      <c r="N6" s="16">
        <f>(I6-M6)/C6*1000</f>
        <v>2.7077647170270596</v>
      </c>
      <c r="O6" s="11"/>
      <c r="P6" s="14">
        <f>SUM(P8:P303)</f>
        <v>1943091259</v>
      </c>
      <c r="Q6" s="17">
        <f>(M6+P6)/D6</f>
        <v>2350.2543487298835</v>
      </c>
      <c r="R6" s="16">
        <f>P6/C6*1000</f>
        <v>2.0021933061810624</v>
      </c>
      <c r="S6" s="18">
        <f>(M6+P6)/I6</f>
        <v>0.77226888127926008</v>
      </c>
      <c r="T6" s="11"/>
      <c r="U6" s="42">
        <f>(P6+M6)/C6*1000</f>
        <v>2.3926938363871613</v>
      </c>
      <c r="V6" s="11"/>
      <c r="W6" s="54">
        <f>G6-'[7](A) Current Law'!G6</f>
        <v>4.9199999999999966E-2</v>
      </c>
      <c r="X6" s="17">
        <f>I6-'[7](A) Current Law'!I6</f>
        <v>432005867</v>
      </c>
      <c r="Y6" s="42">
        <f>N6-'[7](A) Current Law'!N6</f>
        <v>0.37602744731062554</v>
      </c>
      <c r="Z6" s="17">
        <f>P6-'[7](A) Current Law'!P6</f>
        <v>9858391</v>
      </c>
      <c r="AA6" s="17">
        <f>M6-'[7](A) Current Law'!M6</f>
        <v>67078243</v>
      </c>
      <c r="AB6" s="42">
        <f>R6-'[7](A) Current Law'!R6</f>
        <v>1.0158248810235415E-2</v>
      </c>
    </row>
    <row r="7" spans="1:28">
      <c r="C7" s="14"/>
      <c r="D7" s="19"/>
      <c r="E7" s="11"/>
      <c r="F7" s="11"/>
      <c r="G7" s="30"/>
      <c r="H7" s="11"/>
      <c r="I7" s="14"/>
      <c r="J7" s="14"/>
      <c r="K7" s="14"/>
      <c r="L7" s="11"/>
      <c r="M7" s="10"/>
      <c r="N7" s="20"/>
      <c r="O7" s="11"/>
      <c r="P7" s="10"/>
      <c r="Q7" s="10"/>
      <c r="R7" s="20"/>
      <c r="T7" s="11"/>
      <c r="U7" s="3"/>
      <c r="V7" s="11"/>
    </row>
    <row r="8" spans="1:28">
      <c r="A8" s="1" t="s">
        <v>22</v>
      </c>
      <c r="B8" s="2" t="s">
        <v>23</v>
      </c>
      <c r="C8" s="21">
        <v>1340800873</v>
      </c>
      <c r="D8" s="22">
        <v>2995.45</v>
      </c>
      <c r="E8" s="23"/>
      <c r="F8" s="23"/>
      <c r="G8" s="56">
        <v>0.34</v>
      </c>
      <c r="H8" s="23"/>
      <c r="I8" s="24">
        <v>10358512</v>
      </c>
      <c r="J8" s="25">
        <f t="shared" ref="J8:J71" si="0">I8/D8</f>
        <v>3458.0820911716105</v>
      </c>
      <c r="K8" s="27">
        <f t="shared" ref="K8:K71" si="1">I8/C8*1000</f>
        <v>7.7256154948819153</v>
      </c>
      <c r="L8" s="23"/>
      <c r="M8" s="25">
        <v>3117207</v>
      </c>
      <c r="N8" s="26">
        <f t="shared" ref="N8:N71" si="2">(I8-M8)/C8*1000</f>
        <v>5.4007311196015308</v>
      </c>
      <c r="O8" s="23"/>
      <c r="P8" s="25">
        <v>4868000</v>
      </c>
      <c r="Q8" s="25">
        <f t="shared" ref="Q8:Q71" si="3">(M8+P8)/D8</f>
        <v>2665.7787644594305</v>
      </c>
      <c r="R8" s="27">
        <f t="shared" ref="R8:R71" si="4">P8/C8*1000</f>
        <v>3.6306658938161358</v>
      </c>
      <c r="S8" s="28">
        <f t="shared" ref="S8:S71" si="5">(M8+P8)/I8</f>
        <v>0.77088359795306505</v>
      </c>
      <c r="T8" s="23"/>
      <c r="U8" s="43">
        <f t="shared" ref="U8:U71" si="6">(P8+M8)/C8*1000</f>
        <v>5.9555502690965207</v>
      </c>
      <c r="V8" s="23"/>
      <c r="W8" s="57">
        <f>G8-'[7](A) Current Law'!G8</f>
        <v>0.06</v>
      </c>
      <c r="X8" s="58">
        <f>I8-'[7](A) Current Law'!I8</f>
        <v>1827972</v>
      </c>
      <c r="Y8" s="43">
        <f>N8-'[7](A) Current Law'!N8</f>
        <v>0.95254114590660777</v>
      </c>
      <c r="Z8" s="58">
        <f>P8-'[7](A) Current Law'!P8</f>
        <v>0</v>
      </c>
      <c r="AA8" s="58">
        <f>M8-'[7](A) Current Law'!M8</f>
        <v>550804</v>
      </c>
      <c r="AB8" s="43">
        <f>R8-'[7](A) Current Law'!R8</f>
        <v>0</v>
      </c>
    </row>
    <row r="9" spans="1:28">
      <c r="A9" s="1" t="s">
        <v>24</v>
      </c>
      <c r="B9" s="2" t="s">
        <v>25</v>
      </c>
      <c r="C9" s="21">
        <v>382647417</v>
      </c>
      <c r="D9" s="22">
        <v>573.9</v>
      </c>
      <c r="E9" s="23"/>
      <c r="F9" s="23"/>
      <c r="G9" s="56">
        <v>0.34</v>
      </c>
      <c r="H9" s="23"/>
      <c r="I9" s="24">
        <v>1739891</v>
      </c>
      <c r="J9" s="25">
        <f t="shared" si="0"/>
        <v>3031.6971597839347</v>
      </c>
      <c r="K9" s="27">
        <f t="shared" si="1"/>
        <v>4.5469822157456239</v>
      </c>
      <c r="L9" s="23"/>
      <c r="M9" s="25">
        <v>281307</v>
      </c>
      <c r="N9" s="26">
        <f t="shared" si="2"/>
        <v>3.8118224119620807</v>
      </c>
      <c r="O9" s="23"/>
      <c r="P9" s="25">
        <v>577109</v>
      </c>
      <c r="Q9" s="25">
        <f t="shared" si="3"/>
        <v>1495.7588430040078</v>
      </c>
      <c r="R9" s="27">
        <f t="shared" si="4"/>
        <v>1.5082004329850212</v>
      </c>
      <c r="S9" s="28">
        <f t="shared" si="5"/>
        <v>0.49337343546233642</v>
      </c>
      <c r="T9" s="23"/>
      <c r="U9" s="43">
        <f t="shared" si="6"/>
        <v>2.2433602367685657</v>
      </c>
      <c r="V9" s="23"/>
      <c r="W9" s="57">
        <f>G9-'[7](A) Current Law'!G9</f>
        <v>0.06</v>
      </c>
      <c r="X9" s="58">
        <f>I9-'[7](A) Current Law'!I9</f>
        <v>307040</v>
      </c>
      <c r="Y9" s="43">
        <f>N9-'[7](A) Current Law'!N9</f>
        <v>0.67234218387524125</v>
      </c>
      <c r="Z9" s="58">
        <f>P9-'[7](A) Current Law'!P9</f>
        <v>0</v>
      </c>
      <c r="AA9" s="58">
        <f>M9-'[7](A) Current Law'!M9</f>
        <v>49770</v>
      </c>
      <c r="AB9" s="43">
        <f>R9-'[7](A) Current Law'!R9</f>
        <v>0</v>
      </c>
    </row>
    <row r="10" spans="1:28">
      <c r="A10" s="1" t="s">
        <v>26</v>
      </c>
      <c r="B10" s="2" t="s">
        <v>27</v>
      </c>
      <c r="C10" s="21">
        <v>68687026</v>
      </c>
      <c r="D10" s="22">
        <v>65.22</v>
      </c>
      <c r="E10" s="23"/>
      <c r="F10" s="23"/>
      <c r="G10" s="56">
        <v>0.34</v>
      </c>
      <c r="H10" s="23"/>
      <c r="I10" s="24">
        <v>698191</v>
      </c>
      <c r="J10" s="25">
        <f t="shared" si="0"/>
        <v>10705.167126648268</v>
      </c>
      <c r="K10" s="27">
        <f t="shared" si="1"/>
        <v>10.164816278404599</v>
      </c>
      <c r="L10" s="23"/>
      <c r="M10" s="25">
        <v>243447</v>
      </c>
      <c r="N10" s="26">
        <f t="shared" si="2"/>
        <v>6.6205224841151225</v>
      </c>
      <c r="O10" s="23"/>
      <c r="P10" s="25">
        <v>185000</v>
      </c>
      <c r="Q10" s="25">
        <f t="shared" si="3"/>
        <v>6569.2578963508131</v>
      </c>
      <c r="R10" s="27">
        <f t="shared" si="4"/>
        <v>2.693376184317545</v>
      </c>
      <c r="S10" s="28">
        <f t="shared" si="5"/>
        <v>0.61365299753219393</v>
      </c>
      <c r="T10" s="23"/>
      <c r="U10" s="43">
        <f t="shared" si="6"/>
        <v>6.2376699786070224</v>
      </c>
      <c r="V10" s="23"/>
      <c r="W10" s="57">
        <f>G10-'[7](A) Current Law'!G10</f>
        <v>0.06</v>
      </c>
      <c r="X10" s="58">
        <f>I10-'[7](A) Current Law'!I10</f>
        <v>123210</v>
      </c>
      <c r="Y10" s="43">
        <f>N10-'[7](A) Current Law'!N10</f>
        <v>1.1681536481139823</v>
      </c>
      <c r="Z10" s="58">
        <f>P10-'[7](A) Current Law'!P10</f>
        <v>0</v>
      </c>
      <c r="AA10" s="58">
        <f>M10-'[7](A) Current Law'!M10</f>
        <v>42973</v>
      </c>
      <c r="AB10" s="43">
        <f>R10-'[7](A) Current Law'!R10</f>
        <v>0</v>
      </c>
    </row>
    <row r="11" spans="1:28">
      <c r="A11" s="1" t="s">
        <v>28</v>
      </c>
      <c r="B11" s="2" t="s">
        <v>29</v>
      </c>
      <c r="C11" s="21">
        <v>5324061760</v>
      </c>
      <c r="D11" s="22">
        <v>2620.4899999999998</v>
      </c>
      <c r="E11" s="23"/>
      <c r="F11" s="23"/>
      <c r="G11" s="56">
        <v>0.34540000000000004</v>
      </c>
      <c r="H11" s="23"/>
      <c r="I11" s="24">
        <v>7624297</v>
      </c>
      <c r="J11" s="25">
        <f t="shared" si="0"/>
        <v>2909.4928811023897</v>
      </c>
      <c r="K11" s="27">
        <f t="shared" si="1"/>
        <v>1.4320451834878791</v>
      </c>
      <c r="L11" s="23"/>
      <c r="M11" s="25">
        <v>0</v>
      </c>
      <c r="N11" s="26">
        <f t="shared" si="2"/>
        <v>1.4320451834878791</v>
      </c>
      <c r="O11" s="23"/>
      <c r="P11" s="25">
        <v>6820000</v>
      </c>
      <c r="Q11" s="25">
        <f t="shared" si="3"/>
        <v>2602.5666955416737</v>
      </c>
      <c r="R11" s="27">
        <f t="shared" si="4"/>
        <v>1.2809768758204638</v>
      </c>
      <c r="S11" s="28">
        <f t="shared" si="5"/>
        <v>0.89450870027754692</v>
      </c>
      <c r="T11" s="23"/>
      <c r="U11" s="43">
        <f t="shared" si="6"/>
        <v>1.2809768758204638</v>
      </c>
      <c r="V11" s="23"/>
      <c r="W11" s="57">
        <f>G11-'[7](A) Current Law'!G11</f>
        <v>0</v>
      </c>
      <c r="X11" s="58">
        <f>I11-'[7](A) Current Law'!I11</f>
        <v>0</v>
      </c>
      <c r="Y11" s="43">
        <f>N11-'[7](A) Current Law'!N11</f>
        <v>0</v>
      </c>
      <c r="Z11" s="58">
        <f>P11-'[7](A) Current Law'!P11</f>
        <v>0</v>
      </c>
      <c r="AA11" s="58">
        <f>M11-'[7](A) Current Law'!M11</f>
        <v>0</v>
      </c>
      <c r="AB11" s="43">
        <f>R11-'[7](A) Current Law'!R11</f>
        <v>0</v>
      </c>
    </row>
    <row r="12" spans="1:28">
      <c r="A12" s="1" t="s">
        <v>30</v>
      </c>
      <c r="B12" s="2" t="s">
        <v>31</v>
      </c>
      <c r="C12" s="21">
        <v>4002706151</v>
      </c>
      <c r="D12" s="22">
        <v>5299.5599999999995</v>
      </c>
      <c r="E12" s="23"/>
      <c r="F12" s="23"/>
      <c r="G12" s="56">
        <v>0.34</v>
      </c>
      <c r="H12" s="23"/>
      <c r="I12" s="24">
        <v>14431167</v>
      </c>
      <c r="J12" s="25">
        <f t="shared" si="0"/>
        <v>2723.0877657767819</v>
      </c>
      <c r="K12" s="27">
        <f t="shared" si="1"/>
        <v>3.6053525928688637</v>
      </c>
      <c r="L12" s="23"/>
      <c r="M12" s="25">
        <v>1060527</v>
      </c>
      <c r="N12" s="26">
        <f t="shared" si="2"/>
        <v>3.3404000932368216</v>
      </c>
      <c r="O12" s="23"/>
      <c r="P12" s="25">
        <v>11335000</v>
      </c>
      <c r="Q12" s="25">
        <f t="shared" si="3"/>
        <v>2338.9728581240711</v>
      </c>
      <c r="R12" s="27">
        <f t="shared" si="4"/>
        <v>2.831834157290853</v>
      </c>
      <c r="S12" s="28">
        <f t="shared" si="5"/>
        <v>0.85894141478648267</v>
      </c>
      <c r="T12" s="23"/>
      <c r="U12" s="43">
        <f t="shared" si="6"/>
        <v>3.0967866569228955</v>
      </c>
      <c r="V12" s="23"/>
      <c r="W12" s="57">
        <f>G12-'[7](A) Current Law'!G12</f>
        <v>0.06</v>
      </c>
      <c r="X12" s="58">
        <f>I12-'[7](A) Current Law'!I12</f>
        <v>2546677</v>
      </c>
      <c r="Y12" s="43">
        <f>N12-'[7](A) Current Law'!N12</f>
        <v>0.58922111966944613</v>
      </c>
      <c r="Z12" s="58">
        <f>P12-'[7](A) Current Law'!P12</f>
        <v>322839</v>
      </c>
      <c r="AA12" s="58">
        <f>M12-'[7](A) Current Law'!M12</f>
        <v>188198</v>
      </c>
      <c r="AB12" s="43">
        <f>R12-'[7](A) Current Law'!R12</f>
        <v>8.0655183723477464E-2</v>
      </c>
    </row>
    <row r="13" spans="1:28">
      <c r="A13" s="1" t="s">
        <v>32</v>
      </c>
      <c r="B13" s="2" t="s">
        <v>33</v>
      </c>
      <c r="C13" s="21">
        <v>349534641</v>
      </c>
      <c r="D13" s="22">
        <v>616.92999999999995</v>
      </c>
      <c r="E13" s="23"/>
      <c r="F13" s="23"/>
      <c r="G13" s="56">
        <v>0.34</v>
      </c>
      <c r="H13" s="23"/>
      <c r="I13" s="24">
        <v>2057421</v>
      </c>
      <c r="J13" s="25">
        <f t="shared" si="0"/>
        <v>3334.9342713111701</v>
      </c>
      <c r="K13" s="27">
        <f t="shared" si="1"/>
        <v>5.8861719516950544</v>
      </c>
      <c r="L13" s="23"/>
      <c r="M13" s="25">
        <v>491111</v>
      </c>
      <c r="N13" s="26">
        <f t="shared" si="2"/>
        <v>4.4811295255854189</v>
      </c>
      <c r="O13" s="23"/>
      <c r="P13" s="25">
        <v>1210000</v>
      </c>
      <c r="Q13" s="25">
        <f t="shared" si="3"/>
        <v>2757.3809022093269</v>
      </c>
      <c r="R13" s="27">
        <f t="shared" si="4"/>
        <v>3.4617455841808824</v>
      </c>
      <c r="S13" s="28">
        <f t="shared" si="5"/>
        <v>0.82681716576237918</v>
      </c>
      <c r="T13" s="23"/>
      <c r="U13" s="43">
        <f t="shared" si="6"/>
        <v>4.8667880102905166</v>
      </c>
      <c r="V13" s="23"/>
      <c r="W13" s="57">
        <f>G13-'[7](A) Current Law'!G13</f>
        <v>0.06</v>
      </c>
      <c r="X13" s="58">
        <f>I13-'[7](A) Current Law'!I13</f>
        <v>363074</v>
      </c>
      <c r="Y13" s="43">
        <f>N13-'[7](A) Current Law'!N13</f>
        <v>0.79055969734341636</v>
      </c>
      <c r="Z13" s="58">
        <f>P13-'[7](A) Current Law'!P13</f>
        <v>0</v>
      </c>
      <c r="AA13" s="58">
        <f>M13-'[7](A) Current Law'!M13</f>
        <v>86746</v>
      </c>
      <c r="AB13" s="43">
        <f>R13-'[7](A) Current Law'!R13</f>
        <v>0</v>
      </c>
    </row>
    <row r="14" spans="1:28">
      <c r="A14" s="1" t="s">
        <v>34</v>
      </c>
      <c r="B14" s="2" t="s">
        <v>35</v>
      </c>
      <c r="C14" s="21">
        <v>10451688904</v>
      </c>
      <c r="D14" s="22">
        <v>13503.480000000001</v>
      </c>
      <c r="E14" s="23"/>
      <c r="F14" s="23"/>
      <c r="G14" s="56">
        <v>0.34</v>
      </c>
      <c r="H14" s="23"/>
      <c r="I14" s="24">
        <v>39304790</v>
      </c>
      <c r="J14" s="25">
        <f t="shared" si="0"/>
        <v>2910.7156081247203</v>
      </c>
      <c r="K14" s="27">
        <f t="shared" si="1"/>
        <v>3.7606161416608503</v>
      </c>
      <c r="L14" s="23"/>
      <c r="M14" s="25">
        <v>3575063</v>
      </c>
      <c r="N14" s="26">
        <f t="shared" si="2"/>
        <v>3.4185601320687757</v>
      </c>
      <c r="O14" s="23"/>
      <c r="P14" s="25">
        <v>29400000</v>
      </c>
      <c r="Q14" s="25">
        <f t="shared" si="3"/>
        <v>2441.9677742330123</v>
      </c>
      <c r="R14" s="27">
        <f t="shared" si="4"/>
        <v>2.8129425081479633</v>
      </c>
      <c r="S14" s="28">
        <f t="shared" si="5"/>
        <v>0.8389578725646416</v>
      </c>
      <c r="T14" s="23"/>
      <c r="U14" s="43">
        <f t="shared" si="6"/>
        <v>3.1549985177400379</v>
      </c>
      <c r="V14" s="23"/>
      <c r="W14" s="57">
        <f>G14-'[7](A) Current Law'!G14</f>
        <v>5.1000000000000045E-2</v>
      </c>
      <c r="X14" s="58">
        <f>I14-'[7](A) Current Law'!I14</f>
        <v>5895719</v>
      </c>
      <c r="Y14" s="43">
        <f>N14-'[7](A) Current Law'!N14</f>
        <v>0.50312519328694272</v>
      </c>
      <c r="Z14" s="58">
        <f>P14-'[7](A) Current Law'!P14</f>
        <v>0</v>
      </c>
      <c r="AA14" s="58">
        <f>M14-'[7](A) Current Law'!M14</f>
        <v>637211</v>
      </c>
      <c r="AB14" s="43">
        <f>R14-'[7](A) Current Law'!R14</f>
        <v>0</v>
      </c>
    </row>
    <row r="15" spans="1:28">
      <c r="A15" s="1" t="s">
        <v>36</v>
      </c>
      <c r="B15" s="2" t="s">
        <v>37</v>
      </c>
      <c r="C15" s="21">
        <v>7201806725</v>
      </c>
      <c r="D15" s="22">
        <v>3834.16</v>
      </c>
      <c r="E15" s="23"/>
      <c r="F15" s="23"/>
      <c r="G15" s="56">
        <v>0.34</v>
      </c>
      <c r="H15" s="23"/>
      <c r="I15" s="24">
        <v>10555688</v>
      </c>
      <c r="J15" s="25">
        <f t="shared" si="0"/>
        <v>2753.0640348863899</v>
      </c>
      <c r="K15" s="27">
        <f t="shared" si="1"/>
        <v>1.4656999837773348</v>
      </c>
      <c r="L15" s="23"/>
      <c r="M15" s="25">
        <v>0</v>
      </c>
      <c r="N15" s="26">
        <f t="shared" si="2"/>
        <v>1.4656999837773348</v>
      </c>
      <c r="O15" s="23"/>
      <c r="P15" s="25">
        <v>8925000</v>
      </c>
      <c r="Q15" s="25">
        <f t="shared" si="3"/>
        <v>2327.758883301688</v>
      </c>
      <c r="R15" s="27">
        <f t="shared" si="4"/>
        <v>1.2392723577290947</v>
      </c>
      <c r="S15" s="28">
        <f t="shared" si="5"/>
        <v>0.84551570679239474</v>
      </c>
      <c r="T15" s="23"/>
      <c r="U15" s="43">
        <f t="shared" si="6"/>
        <v>1.2392723577290947</v>
      </c>
      <c r="V15" s="23"/>
      <c r="W15" s="57">
        <f>G15-'[7](A) Current Law'!G15</f>
        <v>5.0200000000000022E-2</v>
      </c>
      <c r="X15" s="58">
        <f>I15-'[7](A) Current Law'!I15</f>
        <v>1558516</v>
      </c>
      <c r="Y15" s="43">
        <f>N15-'[7](A) Current Law'!N15</f>
        <v>0.21640625186313933</v>
      </c>
      <c r="Z15" s="58">
        <f>P15-'[7](A) Current Law'!P15</f>
        <v>0</v>
      </c>
      <c r="AA15" s="58">
        <f>M15-'[7](A) Current Law'!M15</f>
        <v>0</v>
      </c>
      <c r="AB15" s="43">
        <f>R15-'[7](A) Current Law'!R15</f>
        <v>0</v>
      </c>
    </row>
    <row r="16" spans="1:28">
      <c r="A16" s="1" t="s">
        <v>38</v>
      </c>
      <c r="B16" s="2" t="s">
        <v>39</v>
      </c>
      <c r="C16" s="21">
        <v>6744236259</v>
      </c>
      <c r="D16" s="22">
        <v>12906.02</v>
      </c>
      <c r="E16" s="23"/>
      <c r="F16" s="23"/>
      <c r="G16" s="56">
        <v>0.34</v>
      </c>
      <c r="H16" s="23"/>
      <c r="I16" s="24">
        <v>36095240</v>
      </c>
      <c r="J16" s="25">
        <f t="shared" si="0"/>
        <v>2796.7754582745106</v>
      </c>
      <c r="K16" s="27">
        <f t="shared" si="1"/>
        <v>5.3520129802439644</v>
      </c>
      <c r="L16" s="23"/>
      <c r="M16" s="25">
        <v>7674960</v>
      </c>
      <c r="N16" s="26">
        <f t="shared" si="2"/>
        <v>4.2140101426716638</v>
      </c>
      <c r="O16" s="23"/>
      <c r="P16" s="25">
        <v>20500000</v>
      </c>
      <c r="Q16" s="25">
        <f t="shared" si="3"/>
        <v>2183.0866525853826</v>
      </c>
      <c r="R16" s="27">
        <f t="shared" si="4"/>
        <v>3.0396325414376322</v>
      </c>
      <c r="S16" s="28">
        <f t="shared" si="5"/>
        <v>0.78057272925737575</v>
      </c>
      <c r="T16" s="23"/>
      <c r="U16" s="43">
        <f t="shared" si="6"/>
        <v>4.1776353790099332</v>
      </c>
      <c r="V16" s="23"/>
      <c r="W16" s="57">
        <f>G16-'[7](A) Current Law'!G16</f>
        <v>0.06</v>
      </c>
      <c r="X16" s="58">
        <f>I16-'[7](A) Current Law'!I16</f>
        <v>6369748</v>
      </c>
      <c r="Y16" s="43">
        <f>N16-'[7](A) Current Law'!N16</f>
        <v>0.74337223778447115</v>
      </c>
      <c r="Z16" s="58">
        <f>P16-'[7](A) Current Law'!P16</f>
        <v>0</v>
      </c>
      <c r="AA16" s="58">
        <f>M16-'[7](A) Current Law'!M16</f>
        <v>1356270</v>
      </c>
      <c r="AB16" s="43">
        <f>R16-'[7](A) Current Law'!R16</f>
        <v>0</v>
      </c>
    </row>
    <row r="17" spans="1:28">
      <c r="A17" s="1" t="s">
        <v>40</v>
      </c>
      <c r="B17" s="2" t="s">
        <v>41</v>
      </c>
      <c r="C17" s="21">
        <v>47032856494</v>
      </c>
      <c r="D17" s="22">
        <v>16933.77</v>
      </c>
      <c r="E17" s="23"/>
      <c r="F17" s="23"/>
      <c r="G17" s="56">
        <v>0.34660000000000002</v>
      </c>
      <c r="H17" s="23"/>
      <c r="I17" s="24">
        <v>46647620</v>
      </c>
      <c r="J17" s="25">
        <f t="shared" si="0"/>
        <v>2754.7096718568869</v>
      </c>
      <c r="K17" s="27">
        <f t="shared" si="1"/>
        <v>0.99180920482579782</v>
      </c>
      <c r="L17" s="23"/>
      <c r="M17" s="25">
        <v>0</v>
      </c>
      <c r="N17" s="26">
        <f t="shared" si="2"/>
        <v>0.99180920482579782</v>
      </c>
      <c r="O17" s="23"/>
      <c r="P17" s="25">
        <v>43900000</v>
      </c>
      <c r="Q17" s="25">
        <f t="shared" si="3"/>
        <v>2592.452832417117</v>
      </c>
      <c r="R17" s="27">
        <f t="shared" si="4"/>
        <v>0.93339004416200699</v>
      </c>
      <c r="S17" s="28">
        <f t="shared" si="5"/>
        <v>0.94109838829933878</v>
      </c>
      <c r="T17" s="23"/>
      <c r="U17" s="43">
        <f t="shared" si="6"/>
        <v>0.93339004416200699</v>
      </c>
      <c r="V17" s="23"/>
      <c r="W17" s="57">
        <f>G17-'[7](A) Current Law'!G17</f>
        <v>0</v>
      </c>
      <c r="X17" s="58">
        <f>I17-'[7](A) Current Law'!I17</f>
        <v>0</v>
      </c>
      <c r="Y17" s="43">
        <f>N17-'[7](A) Current Law'!N17</f>
        <v>0</v>
      </c>
      <c r="Z17" s="58">
        <f>P17-'[7](A) Current Law'!P17</f>
        <v>0</v>
      </c>
      <c r="AA17" s="58">
        <f>M17-'[7](A) Current Law'!M17</f>
        <v>0</v>
      </c>
      <c r="AB17" s="43">
        <f>R17-'[7](A) Current Law'!R17</f>
        <v>0</v>
      </c>
    </row>
    <row r="18" spans="1:28">
      <c r="A18" s="1" t="s">
        <v>42</v>
      </c>
      <c r="B18" s="2" t="s">
        <v>43</v>
      </c>
      <c r="C18" s="21">
        <v>13391568266</v>
      </c>
      <c r="D18" s="22">
        <v>10273.82</v>
      </c>
      <c r="E18" s="23"/>
      <c r="F18" s="23"/>
      <c r="G18" s="56">
        <v>0.34</v>
      </c>
      <c r="H18" s="23"/>
      <c r="I18" s="24">
        <v>29953797</v>
      </c>
      <c r="J18" s="25">
        <f t="shared" si="0"/>
        <v>2915.5462135797593</v>
      </c>
      <c r="K18" s="27">
        <f t="shared" si="1"/>
        <v>2.2367654336684391</v>
      </c>
      <c r="L18" s="23"/>
      <c r="M18" s="25">
        <v>0</v>
      </c>
      <c r="N18" s="26">
        <f t="shared" si="2"/>
        <v>2.2367654336684391</v>
      </c>
      <c r="O18" s="23"/>
      <c r="P18" s="25">
        <v>25400000</v>
      </c>
      <c r="Q18" s="25">
        <f t="shared" si="3"/>
        <v>2472.3033886129988</v>
      </c>
      <c r="R18" s="27">
        <f t="shared" si="4"/>
        <v>1.8967158659444197</v>
      </c>
      <c r="S18" s="28">
        <f t="shared" si="5"/>
        <v>0.84797262931307171</v>
      </c>
      <c r="T18" s="23"/>
      <c r="U18" s="43">
        <f t="shared" si="6"/>
        <v>1.8967158659444197</v>
      </c>
      <c r="V18" s="23"/>
      <c r="W18" s="57">
        <f>G18-'[7](A) Current Law'!G18</f>
        <v>3.6500000000000032E-2</v>
      </c>
      <c r="X18" s="58">
        <f>I18-'[7](A) Current Law'!I18</f>
        <v>3215628</v>
      </c>
      <c r="Y18" s="43">
        <f>N18-'[7](A) Current Law'!N18</f>
        <v>0.24012333254232732</v>
      </c>
      <c r="Z18" s="58">
        <f>P18-'[7](A) Current Law'!P18</f>
        <v>0</v>
      </c>
      <c r="AA18" s="58">
        <f>M18-'[7](A) Current Law'!M18</f>
        <v>0</v>
      </c>
      <c r="AB18" s="43">
        <f>R18-'[7](A) Current Law'!R18</f>
        <v>0</v>
      </c>
    </row>
    <row r="19" spans="1:28">
      <c r="A19" s="1" t="s">
        <v>44</v>
      </c>
      <c r="B19" s="2" t="s">
        <v>45</v>
      </c>
      <c r="C19" s="21">
        <v>16947238</v>
      </c>
      <c r="D19" s="22">
        <v>6.78</v>
      </c>
      <c r="E19" s="23"/>
      <c r="F19" s="23"/>
      <c r="G19" s="56">
        <v>0.34</v>
      </c>
      <c r="H19" s="23"/>
      <c r="I19" s="24">
        <v>138914</v>
      </c>
      <c r="J19" s="25">
        <f t="shared" si="0"/>
        <v>20488.790560471974</v>
      </c>
      <c r="K19" s="27">
        <f t="shared" si="1"/>
        <v>8.1968518999969202</v>
      </c>
      <c r="L19" s="23"/>
      <c r="M19" s="25">
        <v>43389</v>
      </c>
      <c r="N19" s="26">
        <f t="shared" si="2"/>
        <v>5.636611700384452</v>
      </c>
      <c r="O19" s="23"/>
      <c r="P19" s="25">
        <v>25000</v>
      </c>
      <c r="Q19" s="25">
        <f t="shared" si="3"/>
        <v>10086.873156342182</v>
      </c>
      <c r="R19" s="27">
        <f t="shared" si="4"/>
        <v>1.475166631872403</v>
      </c>
      <c r="S19" s="28">
        <f t="shared" si="5"/>
        <v>0.49231179002836289</v>
      </c>
      <c r="T19" s="23"/>
      <c r="U19" s="43">
        <f t="shared" si="6"/>
        <v>4.0354068314848703</v>
      </c>
      <c r="V19" s="23"/>
      <c r="W19" s="57">
        <f>G19-'[7](A) Current Law'!G19</f>
        <v>0.06</v>
      </c>
      <c r="X19" s="58">
        <f>I19-'[7](A) Current Law'!I19</f>
        <v>24514</v>
      </c>
      <c r="Y19" s="43">
        <f>N19-'[7](A) Current Law'!N19</f>
        <v>0.99438032321254965</v>
      </c>
      <c r="Z19" s="58">
        <f>P19-'[7](A) Current Law'!P19</f>
        <v>0</v>
      </c>
      <c r="AA19" s="58">
        <f>M19-'[7](A) Current Law'!M19</f>
        <v>7662</v>
      </c>
      <c r="AB19" s="43">
        <f>R19-'[7](A) Current Law'!R19</f>
        <v>0</v>
      </c>
    </row>
    <row r="20" spans="1:28">
      <c r="A20" s="1" t="s">
        <v>46</v>
      </c>
      <c r="B20" s="2" t="s">
        <v>47</v>
      </c>
      <c r="C20" s="21">
        <v>10406746643</v>
      </c>
      <c r="D20" s="22">
        <v>16946.330000000002</v>
      </c>
      <c r="E20" s="23"/>
      <c r="F20" s="23"/>
      <c r="G20" s="56">
        <v>0.34</v>
      </c>
      <c r="H20" s="23"/>
      <c r="I20" s="24">
        <v>49392694</v>
      </c>
      <c r="J20" s="25">
        <f t="shared" si="0"/>
        <v>2914.6543233844727</v>
      </c>
      <c r="K20" s="27">
        <f t="shared" si="1"/>
        <v>4.7462185536364077</v>
      </c>
      <c r="L20" s="23"/>
      <c r="M20" s="25">
        <v>8690035</v>
      </c>
      <c r="N20" s="26">
        <f t="shared" si="2"/>
        <v>3.9111799677931294</v>
      </c>
      <c r="O20" s="23"/>
      <c r="P20" s="25">
        <v>29920000</v>
      </c>
      <c r="Q20" s="25">
        <f t="shared" si="3"/>
        <v>2278.371482202931</v>
      </c>
      <c r="R20" s="27">
        <f t="shared" si="4"/>
        <v>2.8750579817493112</v>
      </c>
      <c r="S20" s="28">
        <f t="shared" si="5"/>
        <v>0.78169526448587723</v>
      </c>
      <c r="T20" s="23"/>
      <c r="U20" s="43">
        <f t="shared" si="6"/>
        <v>3.7100965675925894</v>
      </c>
      <c r="V20" s="23"/>
      <c r="W20" s="57">
        <f>G20-'[7](A) Current Law'!G20</f>
        <v>5.1100000000000034E-2</v>
      </c>
      <c r="X20" s="58">
        <f>I20-'[7](A) Current Law'!I20</f>
        <v>7423431</v>
      </c>
      <c r="Y20" s="43">
        <f>N20-'[7](A) Current Law'!N20</f>
        <v>0.56540446326305327</v>
      </c>
      <c r="Z20" s="58">
        <f>P20-'[7](A) Current Law'!P20</f>
        <v>0</v>
      </c>
      <c r="AA20" s="58">
        <f>M20-'[7](A) Current Law'!M20</f>
        <v>1539410</v>
      </c>
      <c r="AB20" s="43">
        <f>R20-'[7](A) Current Law'!R20</f>
        <v>0</v>
      </c>
    </row>
    <row r="21" spans="1:28">
      <c r="A21" s="1" t="s">
        <v>48</v>
      </c>
      <c r="B21" s="2" t="s">
        <v>49</v>
      </c>
      <c r="C21" s="21">
        <v>392001678</v>
      </c>
      <c r="D21" s="22">
        <v>84.89</v>
      </c>
      <c r="E21" s="23"/>
      <c r="F21" s="23"/>
      <c r="G21" s="56">
        <v>0.34</v>
      </c>
      <c r="H21" s="23"/>
      <c r="I21" s="24">
        <v>620603</v>
      </c>
      <c r="J21" s="25">
        <f t="shared" si="0"/>
        <v>7310.6726351749321</v>
      </c>
      <c r="K21" s="27">
        <f t="shared" si="1"/>
        <v>1.5831641414555373</v>
      </c>
      <c r="L21" s="23"/>
      <c r="M21" s="25">
        <v>0</v>
      </c>
      <c r="N21" s="26">
        <f t="shared" si="2"/>
        <v>1.5831641414555373</v>
      </c>
      <c r="O21" s="23"/>
      <c r="P21" s="25">
        <v>65000</v>
      </c>
      <c r="Q21" s="25">
        <f t="shared" si="3"/>
        <v>765.69678407350693</v>
      </c>
      <c r="R21" s="27">
        <f t="shared" si="4"/>
        <v>0.16581561673825285</v>
      </c>
      <c r="S21" s="28">
        <f t="shared" si="5"/>
        <v>0.10473684464947801</v>
      </c>
      <c r="T21" s="23"/>
      <c r="U21" s="43">
        <f t="shared" si="6"/>
        <v>0.16581561673825285</v>
      </c>
      <c r="V21" s="23"/>
      <c r="W21" s="57">
        <f>G21-'[7](A) Current Law'!G21</f>
        <v>0.06</v>
      </c>
      <c r="X21" s="58">
        <f>I21-'[7](A) Current Law'!I21</f>
        <v>109518</v>
      </c>
      <c r="Y21" s="43">
        <f>N21-'[7](A) Current Law'!N21</f>
        <v>0.27938145713753815</v>
      </c>
      <c r="Z21" s="58">
        <f>P21-'[7](A) Current Law'!P21</f>
        <v>0</v>
      </c>
      <c r="AA21" s="58">
        <f>M21-'[7](A) Current Law'!M21</f>
        <v>0</v>
      </c>
      <c r="AB21" s="43">
        <f>R21-'[7](A) Current Law'!R21</f>
        <v>0</v>
      </c>
    </row>
    <row r="22" spans="1:28">
      <c r="A22" s="1" t="s">
        <v>50</v>
      </c>
      <c r="B22" s="2" t="s">
        <v>51</v>
      </c>
      <c r="C22" s="21">
        <v>4759666758</v>
      </c>
      <c r="D22" s="22">
        <v>2080.89</v>
      </c>
      <c r="E22" s="23"/>
      <c r="F22" s="23"/>
      <c r="G22" s="56">
        <v>0.34</v>
      </c>
      <c r="H22" s="23"/>
      <c r="I22" s="24">
        <v>6147789</v>
      </c>
      <c r="J22" s="25">
        <f t="shared" si="0"/>
        <v>2954.4036445943807</v>
      </c>
      <c r="K22" s="27">
        <f t="shared" si="1"/>
        <v>1.2916427373128292</v>
      </c>
      <c r="L22" s="23"/>
      <c r="M22" s="25">
        <v>0</v>
      </c>
      <c r="N22" s="26">
        <f t="shared" si="2"/>
        <v>1.2916427373128292</v>
      </c>
      <c r="O22" s="23"/>
      <c r="P22" s="25">
        <v>5130000</v>
      </c>
      <c r="Q22" s="25">
        <f t="shared" si="3"/>
        <v>2465.2912936291686</v>
      </c>
      <c r="R22" s="27">
        <f t="shared" si="4"/>
        <v>1.0778065484054209</v>
      </c>
      <c r="S22" s="28">
        <f t="shared" si="5"/>
        <v>0.83444633509705679</v>
      </c>
      <c r="T22" s="23"/>
      <c r="U22" s="43">
        <f t="shared" si="6"/>
        <v>1.0778065484054209</v>
      </c>
      <c r="V22" s="23"/>
      <c r="W22" s="57">
        <f>G22-'[7](A) Current Law'!G22</f>
        <v>1.4900000000000024E-2</v>
      </c>
      <c r="X22" s="58">
        <f>I22-'[7](A) Current Law'!I22</f>
        <v>269418</v>
      </c>
      <c r="Y22" s="43">
        <f>N22-'[7](A) Current Law'!N22</f>
        <v>5.6604382974325684E-2</v>
      </c>
      <c r="Z22" s="58">
        <f>P22-'[7](A) Current Law'!P22</f>
        <v>0</v>
      </c>
      <c r="AA22" s="58">
        <f>M22-'[7](A) Current Law'!M22</f>
        <v>0</v>
      </c>
      <c r="AB22" s="43">
        <f>R22-'[7](A) Current Law'!R22</f>
        <v>0</v>
      </c>
    </row>
    <row r="23" spans="1:28">
      <c r="A23" s="1" t="s">
        <v>52</v>
      </c>
      <c r="B23" s="2" t="s">
        <v>53</v>
      </c>
      <c r="C23" s="21">
        <v>118363081</v>
      </c>
      <c r="D23" s="22">
        <v>101.00999999999999</v>
      </c>
      <c r="E23" s="23"/>
      <c r="F23" s="23"/>
      <c r="G23" s="56">
        <v>0.34</v>
      </c>
      <c r="H23" s="23"/>
      <c r="I23" s="24">
        <v>422453</v>
      </c>
      <c r="J23" s="25">
        <f t="shared" si="0"/>
        <v>4182.2888822888826</v>
      </c>
      <c r="K23" s="27">
        <f t="shared" si="1"/>
        <v>3.5691281135204651</v>
      </c>
      <c r="L23" s="23"/>
      <c r="M23" s="25">
        <v>29229</v>
      </c>
      <c r="N23" s="26">
        <f t="shared" si="2"/>
        <v>3.3221845585449064</v>
      </c>
      <c r="O23" s="23"/>
      <c r="P23" s="25">
        <v>247271</v>
      </c>
      <c r="Q23" s="25">
        <f t="shared" si="3"/>
        <v>2737.3527373527377</v>
      </c>
      <c r="R23" s="27">
        <f t="shared" si="4"/>
        <v>2.0890889110938233</v>
      </c>
      <c r="S23" s="28">
        <f t="shared" si="5"/>
        <v>0.65451067929450135</v>
      </c>
      <c r="T23" s="23"/>
      <c r="U23" s="43">
        <f t="shared" si="6"/>
        <v>2.3360324660693821</v>
      </c>
      <c r="V23" s="23"/>
      <c r="W23" s="57">
        <f>G23-'[7](A) Current Law'!G23</f>
        <v>4.6800000000000008E-2</v>
      </c>
      <c r="X23" s="58">
        <f>I23-'[7](A) Current Law'!I23</f>
        <v>58149</v>
      </c>
      <c r="Y23" s="43">
        <f>N23-'[7](A) Current Law'!N23</f>
        <v>0.4472847407545939</v>
      </c>
      <c r="Z23" s="58">
        <f>P23-'[7](A) Current Law'!P23</f>
        <v>0</v>
      </c>
      <c r="AA23" s="58">
        <f>M23-'[7](A) Current Law'!M23</f>
        <v>5207</v>
      </c>
      <c r="AB23" s="43">
        <f>R23-'[7](A) Current Law'!R23</f>
        <v>0</v>
      </c>
    </row>
    <row r="24" spans="1:28">
      <c r="A24" s="1" t="s">
        <v>54</v>
      </c>
      <c r="B24" s="2" t="s">
        <v>55</v>
      </c>
      <c r="C24" s="21">
        <v>4276014316</v>
      </c>
      <c r="D24" s="22">
        <v>4634.41</v>
      </c>
      <c r="E24" s="23"/>
      <c r="F24" s="23"/>
      <c r="G24" s="56">
        <v>0.34</v>
      </c>
      <c r="H24" s="23"/>
      <c r="I24" s="24">
        <v>15812692</v>
      </c>
      <c r="J24" s="25">
        <f t="shared" si="0"/>
        <v>3412.0183583239291</v>
      </c>
      <c r="K24" s="27">
        <f t="shared" si="1"/>
        <v>3.6979979091351574</v>
      </c>
      <c r="L24" s="23"/>
      <c r="M24" s="25">
        <v>1329839</v>
      </c>
      <c r="N24" s="26">
        <f t="shared" si="2"/>
        <v>3.3869982487682577</v>
      </c>
      <c r="O24" s="23"/>
      <c r="P24" s="25">
        <v>10561000</v>
      </c>
      <c r="Q24" s="25">
        <f t="shared" si="3"/>
        <v>2565.7719105560363</v>
      </c>
      <c r="R24" s="27">
        <f t="shared" si="4"/>
        <v>2.4698233493940434</v>
      </c>
      <c r="S24" s="28">
        <f t="shared" si="5"/>
        <v>0.75198068741236468</v>
      </c>
      <c r="T24" s="23"/>
      <c r="U24" s="43">
        <f t="shared" si="6"/>
        <v>2.780823009760943</v>
      </c>
      <c r="V24" s="23"/>
      <c r="W24" s="57">
        <f>G24-'[7](A) Current Law'!G24</f>
        <v>0.06</v>
      </c>
      <c r="X24" s="58">
        <f>I24-'[7](A) Current Law'!I24</f>
        <v>2790475</v>
      </c>
      <c r="Y24" s="43">
        <f>N24-'[7](A) Current Law'!N24</f>
        <v>0.59753869168290219</v>
      </c>
      <c r="Z24" s="58">
        <f>P24-'[7](A) Current Law'!P24</f>
        <v>0</v>
      </c>
      <c r="AA24" s="58">
        <f>M24-'[7](A) Current Law'!M24</f>
        <v>235391</v>
      </c>
      <c r="AB24" s="43">
        <f>R24-'[7](A) Current Law'!R24</f>
        <v>0</v>
      </c>
    </row>
    <row r="25" spans="1:28">
      <c r="A25" s="1" t="s">
        <v>56</v>
      </c>
      <c r="B25" s="2" t="s">
        <v>57</v>
      </c>
      <c r="C25" s="21">
        <v>362568783</v>
      </c>
      <c r="D25" s="22">
        <v>882.56999999999994</v>
      </c>
      <c r="E25" s="23"/>
      <c r="F25" s="23"/>
      <c r="G25" s="56">
        <v>0.34</v>
      </c>
      <c r="H25" s="23"/>
      <c r="I25" s="24">
        <v>3331934</v>
      </c>
      <c r="J25" s="25">
        <f t="shared" si="0"/>
        <v>3775.2631519312918</v>
      </c>
      <c r="K25" s="27">
        <f t="shared" si="1"/>
        <v>9.1897983395884371</v>
      </c>
      <c r="L25" s="23"/>
      <c r="M25" s="25">
        <v>1108349</v>
      </c>
      <c r="N25" s="26">
        <f t="shared" si="2"/>
        <v>6.132863898544735</v>
      </c>
      <c r="O25" s="23"/>
      <c r="P25" s="25">
        <v>975494</v>
      </c>
      <c r="Q25" s="25">
        <f t="shared" si="3"/>
        <v>2361.1079007897392</v>
      </c>
      <c r="R25" s="27">
        <f t="shared" si="4"/>
        <v>2.6905074174573933</v>
      </c>
      <c r="S25" s="28">
        <f t="shared" si="5"/>
        <v>0.62541544940566052</v>
      </c>
      <c r="T25" s="23"/>
      <c r="U25" s="43">
        <f t="shared" si="6"/>
        <v>5.7474418585010945</v>
      </c>
      <c r="V25" s="23"/>
      <c r="W25" s="57">
        <f>G25-'[7](A) Current Law'!G25</f>
        <v>0.06</v>
      </c>
      <c r="X25" s="58">
        <f>I25-'[7](A) Current Law'!I25</f>
        <v>587989</v>
      </c>
      <c r="Y25" s="43">
        <f>N25-'[7](A) Current Law'!N25</f>
        <v>1.0818195564288278</v>
      </c>
      <c r="Z25" s="58">
        <f>P25-'[7](A) Current Law'!P25</f>
        <v>0</v>
      </c>
      <c r="AA25" s="58">
        <f>M25-'[7](A) Current Law'!M25</f>
        <v>195755</v>
      </c>
      <c r="AB25" s="43">
        <f>R25-'[7](A) Current Law'!R25</f>
        <v>0</v>
      </c>
    </row>
    <row r="26" spans="1:28">
      <c r="A26" s="1" t="s">
        <v>58</v>
      </c>
      <c r="B26" s="2" t="s">
        <v>59</v>
      </c>
      <c r="C26" s="21">
        <v>117618622</v>
      </c>
      <c r="D26" s="22">
        <v>719.63</v>
      </c>
      <c r="E26" s="23"/>
      <c r="F26" s="23"/>
      <c r="G26" s="56">
        <v>0.34</v>
      </c>
      <c r="H26" s="23"/>
      <c r="I26" s="24">
        <v>2614765</v>
      </c>
      <c r="J26" s="25">
        <f t="shared" si="0"/>
        <v>3633.4852632602865</v>
      </c>
      <c r="K26" s="27">
        <f t="shared" si="1"/>
        <v>22.230875991728588</v>
      </c>
      <c r="L26" s="23"/>
      <c r="M26" s="25">
        <v>1126478</v>
      </c>
      <c r="N26" s="26">
        <f t="shared" si="2"/>
        <v>12.653498014965692</v>
      </c>
      <c r="O26" s="23"/>
      <c r="P26" s="25">
        <v>180000</v>
      </c>
      <c r="Q26" s="25">
        <f t="shared" si="3"/>
        <v>1815.4857357253034</v>
      </c>
      <c r="R26" s="27">
        <f t="shared" si="4"/>
        <v>1.5303699103021289</v>
      </c>
      <c r="S26" s="28">
        <f t="shared" si="5"/>
        <v>0.49965407981214371</v>
      </c>
      <c r="T26" s="23"/>
      <c r="U26" s="43">
        <f t="shared" si="6"/>
        <v>11.107747887065027</v>
      </c>
      <c r="V26" s="23"/>
      <c r="W26" s="57">
        <f>G26-'[7](A) Current Law'!G26</f>
        <v>5.9900000000000009E-2</v>
      </c>
      <c r="X26" s="58">
        <f>I26-'[7](A) Current Law'!I26</f>
        <v>460660</v>
      </c>
      <c r="Y26" s="43">
        <f>N26-'[7](A) Current Law'!N26</f>
        <v>2.2260845735805344</v>
      </c>
      <c r="Z26" s="58">
        <f>P26-'[7](A) Current Law'!P26</f>
        <v>0</v>
      </c>
      <c r="AA26" s="58">
        <f>M26-'[7](A) Current Law'!M26</f>
        <v>198831</v>
      </c>
      <c r="AB26" s="43">
        <f>R26-'[7](A) Current Law'!R26</f>
        <v>0</v>
      </c>
    </row>
    <row r="27" spans="1:28">
      <c r="A27" s="1" t="s">
        <v>60</v>
      </c>
      <c r="B27" s="2" t="s">
        <v>61</v>
      </c>
      <c r="C27" s="21">
        <v>279321606</v>
      </c>
      <c r="D27" s="22">
        <v>60.989999999999995</v>
      </c>
      <c r="E27" s="23"/>
      <c r="F27" s="23"/>
      <c r="G27" s="56">
        <v>0.34</v>
      </c>
      <c r="H27" s="23"/>
      <c r="I27" s="24">
        <v>336694</v>
      </c>
      <c r="J27" s="25">
        <f t="shared" si="0"/>
        <v>5520.4787670109863</v>
      </c>
      <c r="K27" s="27">
        <f t="shared" si="1"/>
        <v>1.205399055309742</v>
      </c>
      <c r="L27" s="23"/>
      <c r="M27" s="25">
        <v>0</v>
      </c>
      <c r="N27" s="26">
        <f t="shared" si="2"/>
        <v>1.205399055309742</v>
      </c>
      <c r="O27" s="23"/>
      <c r="P27" s="25">
        <v>278885</v>
      </c>
      <c r="Q27" s="25">
        <f t="shared" si="3"/>
        <v>4572.634858173471</v>
      </c>
      <c r="R27" s="27">
        <f t="shared" si="4"/>
        <v>0.99843690573653643</v>
      </c>
      <c r="S27" s="28">
        <f t="shared" si="5"/>
        <v>0.82830403868200797</v>
      </c>
      <c r="T27" s="23"/>
      <c r="U27" s="43">
        <f t="shared" si="6"/>
        <v>0.99843690573653643</v>
      </c>
      <c r="V27" s="23"/>
      <c r="W27" s="57">
        <f>G27-'[7](A) Current Law'!G27</f>
        <v>2.5000000000000022E-2</v>
      </c>
      <c r="X27" s="58">
        <f>I27-'[7](A) Current Law'!I27</f>
        <v>24756</v>
      </c>
      <c r="Y27" s="43">
        <f>N27-'[7](A) Current Law'!N27</f>
        <v>8.8629019267489006E-2</v>
      </c>
      <c r="Z27" s="58">
        <f>P27-'[7](A) Current Law'!P27</f>
        <v>0</v>
      </c>
      <c r="AA27" s="58">
        <f>M27-'[7](A) Current Law'!M27</f>
        <v>0</v>
      </c>
      <c r="AB27" s="43">
        <f>R27-'[7](A) Current Law'!R27</f>
        <v>0</v>
      </c>
    </row>
    <row r="28" spans="1:28" ht="31.2">
      <c r="A28" s="1" t="s">
        <v>62</v>
      </c>
      <c r="B28" s="2" t="s">
        <v>63</v>
      </c>
      <c r="C28" s="21">
        <v>3283115101</v>
      </c>
      <c r="D28" s="22">
        <v>3722.89</v>
      </c>
      <c r="E28" s="23"/>
      <c r="F28" s="23"/>
      <c r="G28" s="56">
        <v>0.34</v>
      </c>
      <c r="H28" s="23"/>
      <c r="I28" s="24">
        <v>11445007</v>
      </c>
      <c r="J28" s="25">
        <f t="shared" si="0"/>
        <v>3074.2264745936627</v>
      </c>
      <c r="K28" s="27">
        <f t="shared" si="1"/>
        <v>3.4860206382998817</v>
      </c>
      <c r="L28" s="23"/>
      <c r="M28" s="25">
        <v>673043</v>
      </c>
      <c r="N28" s="26">
        <f t="shared" si="2"/>
        <v>3.2810192968010718</v>
      </c>
      <c r="O28" s="23"/>
      <c r="P28" s="25">
        <v>7000000</v>
      </c>
      <c r="Q28" s="25">
        <f t="shared" si="3"/>
        <v>2061.0447797275774</v>
      </c>
      <c r="R28" s="27">
        <f t="shared" si="4"/>
        <v>2.1321214105067101</v>
      </c>
      <c r="S28" s="28">
        <f t="shared" si="5"/>
        <v>0.67042711288861601</v>
      </c>
      <c r="T28" s="23"/>
      <c r="U28" s="43">
        <f t="shared" si="6"/>
        <v>2.3371227520055196</v>
      </c>
      <c r="V28" s="23"/>
      <c r="W28" s="57">
        <f>G28-'[7](A) Current Law'!G28</f>
        <v>0.06</v>
      </c>
      <c r="X28" s="58">
        <f>I28-'[7](A) Current Law'!I28</f>
        <v>2019707</v>
      </c>
      <c r="Y28" s="43">
        <f>N28-'[7](A) Current Law'!N28</f>
        <v>0.57822797605291765</v>
      </c>
      <c r="Z28" s="58">
        <f>P28-'[7](A) Current Law'!P28</f>
        <v>0</v>
      </c>
      <c r="AA28" s="58">
        <f>M28-'[7](A) Current Law'!M28</f>
        <v>121318</v>
      </c>
      <c r="AB28" s="43">
        <f>R28-'[7](A) Current Law'!R28</f>
        <v>0</v>
      </c>
    </row>
    <row r="29" spans="1:28">
      <c r="A29" s="1" t="s">
        <v>64</v>
      </c>
      <c r="B29" s="2" t="s">
        <v>65</v>
      </c>
      <c r="C29" s="21">
        <v>4089029058</v>
      </c>
      <c r="D29" s="22">
        <v>5619.54</v>
      </c>
      <c r="E29" s="23"/>
      <c r="F29" s="23"/>
      <c r="G29" s="56">
        <v>0.34</v>
      </c>
      <c r="H29" s="23"/>
      <c r="I29" s="24">
        <v>15194688</v>
      </c>
      <c r="J29" s="25">
        <f t="shared" si="0"/>
        <v>2703.9024546493129</v>
      </c>
      <c r="K29" s="27">
        <f t="shared" si="1"/>
        <v>3.7159647888224914</v>
      </c>
      <c r="L29" s="23"/>
      <c r="M29" s="25">
        <v>1308477</v>
      </c>
      <c r="N29" s="26">
        <f t="shared" si="2"/>
        <v>3.3959677965193857</v>
      </c>
      <c r="O29" s="23"/>
      <c r="P29" s="25">
        <v>10400000</v>
      </c>
      <c r="Q29" s="25">
        <f t="shared" si="3"/>
        <v>2083.5294347935951</v>
      </c>
      <c r="R29" s="27">
        <f t="shared" si="4"/>
        <v>2.5433910721795607</v>
      </c>
      <c r="S29" s="28">
        <f t="shared" si="5"/>
        <v>0.77056383125471217</v>
      </c>
      <c r="T29" s="23"/>
      <c r="U29" s="43">
        <f t="shared" si="6"/>
        <v>2.8633880644826664</v>
      </c>
      <c r="V29" s="23"/>
      <c r="W29" s="57">
        <f>G29-'[7](A) Current Law'!G29</f>
        <v>0.06</v>
      </c>
      <c r="X29" s="58">
        <f>I29-'[7](A) Current Law'!I29</f>
        <v>2681415</v>
      </c>
      <c r="Y29" s="43">
        <f>N29-'[7](A) Current Law'!N29</f>
        <v>0.598779065952042</v>
      </c>
      <c r="Z29" s="58">
        <f>P29-'[7](A) Current Law'!P29</f>
        <v>0</v>
      </c>
      <c r="AA29" s="58">
        <f>M29-'[7](A) Current Law'!M29</f>
        <v>232990</v>
      </c>
      <c r="AB29" s="43">
        <f>R29-'[7](A) Current Law'!R29</f>
        <v>0</v>
      </c>
    </row>
    <row r="30" spans="1:28">
      <c r="A30" s="1" t="s">
        <v>66</v>
      </c>
      <c r="B30" s="2" t="s">
        <v>67</v>
      </c>
      <c r="C30" s="21">
        <v>154512107</v>
      </c>
      <c r="D30" s="22">
        <v>436.19</v>
      </c>
      <c r="E30" s="23"/>
      <c r="F30" s="23"/>
      <c r="G30" s="56">
        <v>0.34</v>
      </c>
      <c r="H30" s="23"/>
      <c r="I30" s="24">
        <v>1944044</v>
      </c>
      <c r="J30" s="25">
        <f t="shared" si="0"/>
        <v>4456.8742978977052</v>
      </c>
      <c r="K30" s="27">
        <f t="shared" si="1"/>
        <v>12.581823118883491</v>
      </c>
      <c r="L30" s="23"/>
      <c r="M30" s="25">
        <v>734386</v>
      </c>
      <c r="N30" s="26">
        <f t="shared" si="2"/>
        <v>7.828888127193812</v>
      </c>
      <c r="O30" s="23"/>
      <c r="P30" s="25">
        <v>350000</v>
      </c>
      <c r="Q30" s="25">
        <f t="shared" si="3"/>
        <v>2486.040486943763</v>
      </c>
      <c r="R30" s="27">
        <f t="shared" si="4"/>
        <v>2.2651946620597183</v>
      </c>
      <c r="S30" s="28">
        <f t="shared" si="5"/>
        <v>0.55779910331247651</v>
      </c>
      <c r="T30" s="23"/>
      <c r="U30" s="43">
        <f t="shared" si="6"/>
        <v>7.0181296537493978</v>
      </c>
      <c r="V30" s="23"/>
      <c r="W30" s="57">
        <f>G30-'[7](A) Current Law'!G30</f>
        <v>0.06</v>
      </c>
      <c r="X30" s="58">
        <f>I30-'[7](A) Current Law'!I30</f>
        <v>343067</v>
      </c>
      <c r="Y30" s="43">
        <f>N30-'[7](A) Current Law'!N30</f>
        <v>1.3811992091985381</v>
      </c>
      <c r="Z30" s="58">
        <f>P30-'[7](A) Current Law'!P30</f>
        <v>0</v>
      </c>
      <c r="AA30" s="58">
        <f>M30-'[7](A) Current Law'!M30</f>
        <v>129655</v>
      </c>
      <c r="AB30" s="43">
        <f>R30-'[7](A) Current Law'!R30</f>
        <v>0</v>
      </c>
    </row>
    <row r="31" spans="1:28">
      <c r="A31" s="1" t="s">
        <v>68</v>
      </c>
      <c r="B31" s="2" t="s">
        <v>69</v>
      </c>
      <c r="C31" s="21">
        <v>117158551</v>
      </c>
      <c r="D31" s="22">
        <v>228.78000000000003</v>
      </c>
      <c r="E31" s="23"/>
      <c r="F31" s="23"/>
      <c r="G31" s="56">
        <v>0.37520000000000003</v>
      </c>
      <c r="H31" s="23"/>
      <c r="I31" s="24">
        <v>663104</v>
      </c>
      <c r="J31" s="25">
        <f t="shared" si="0"/>
        <v>2898.4351779001659</v>
      </c>
      <c r="K31" s="27">
        <f t="shared" si="1"/>
        <v>5.6598856365166208</v>
      </c>
      <c r="L31" s="23"/>
      <c r="M31" s="25">
        <v>120226</v>
      </c>
      <c r="N31" s="26">
        <f t="shared" si="2"/>
        <v>4.6337036039307113</v>
      </c>
      <c r="O31" s="23"/>
      <c r="P31" s="25">
        <v>492000</v>
      </c>
      <c r="Q31" s="25">
        <f t="shared" si="3"/>
        <v>2676.0468572427658</v>
      </c>
      <c r="R31" s="27">
        <f t="shared" si="4"/>
        <v>4.1994373931784121</v>
      </c>
      <c r="S31" s="28">
        <f t="shared" si="5"/>
        <v>0.92327297075571857</v>
      </c>
      <c r="T31" s="23"/>
      <c r="U31" s="43">
        <f t="shared" si="6"/>
        <v>5.2256194257643216</v>
      </c>
      <c r="V31" s="23"/>
      <c r="W31" s="57">
        <f>G31-'[7](A) Current Law'!G31</f>
        <v>0</v>
      </c>
      <c r="X31" s="58">
        <f>I31-'[7](A) Current Law'!I31</f>
        <v>0</v>
      </c>
      <c r="Y31" s="43">
        <f>N31-'[7](A) Current Law'!N31</f>
        <v>-0.18122450148773162</v>
      </c>
      <c r="Z31" s="58">
        <f>P31-'[7](A) Current Law'!P31</f>
        <v>0</v>
      </c>
      <c r="AA31" s="58">
        <f>M31-'[7](A) Current Law'!M31</f>
        <v>21232</v>
      </c>
      <c r="AB31" s="43">
        <f>R31-'[7](A) Current Law'!R31</f>
        <v>0</v>
      </c>
    </row>
    <row r="32" spans="1:28">
      <c r="A32" s="1" t="s">
        <v>70</v>
      </c>
      <c r="B32" s="2" t="s">
        <v>71</v>
      </c>
      <c r="C32" s="21">
        <v>2666825472</v>
      </c>
      <c r="D32" s="22">
        <v>1177.17</v>
      </c>
      <c r="E32" s="23"/>
      <c r="F32" s="23"/>
      <c r="G32" s="56">
        <v>0.34</v>
      </c>
      <c r="H32" s="23"/>
      <c r="I32" s="24">
        <v>3591202</v>
      </c>
      <c r="J32" s="25">
        <f t="shared" si="0"/>
        <v>3050.7080540618599</v>
      </c>
      <c r="K32" s="27">
        <f t="shared" si="1"/>
        <v>1.3466205560526459</v>
      </c>
      <c r="L32" s="23"/>
      <c r="M32" s="25">
        <v>0</v>
      </c>
      <c r="N32" s="26">
        <f t="shared" si="2"/>
        <v>1.3466205560526459</v>
      </c>
      <c r="O32" s="23"/>
      <c r="P32" s="25">
        <v>2133171</v>
      </c>
      <c r="Q32" s="25">
        <f t="shared" si="3"/>
        <v>1812.1180458217589</v>
      </c>
      <c r="R32" s="27">
        <f t="shared" si="4"/>
        <v>0.79989148986199576</v>
      </c>
      <c r="S32" s="28">
        <f t="shared" si="5"/>
        <v>0.59399916796660279</v>
      </c>
      <c r="T32" s="23"/>
      <c r="U32" s="43">
        <f t="shared" si="6"/>
        <v>0.79989148986199576</v>
      </c>
      <c r="V32" s="23"/>
      <c r="W32" s="57">
        <f>G32-'[7](A) Current Law'!G32</f>
        <v>0.06</v>
      </c>
      <c r="X32" s="58">
        <f>I32-'[7](A) Current Law'!I32</f>
        <v>633741</v>
      </c>
      <c r="Y32" s="43">
        <f>N32-'[7](A) Current Law'!N32</f>
        <v>0.23763872313875956</v>
      </c>
      <c r="Z32" s="58">
        <f>P32-'[7](A) Current Law'!P32</f>
        <v>0</v>
      </c>
      <c r="AA32" s="58">
        <f>M32-'[7](A) Current Law'!M32</f>
        <v>0</v>
      </c>
      <c r="AB32" s="43">
        <f>R32-'[7](A) Current Law'!R32</f>
        <v>0</v>
      </c>
    </row>
    <row r="33" spans="1:28">
      <c r="A33" s="1" t="s">
        <v>72</v>
      </c>
      <c r="B33" s="2" t="s">
        <v>73</v>
      </c>
      <c r="C33" s="21">
        <v>821183497</v>
      </c>
      <c r="D33" s="22">
        <v>1399.3700000000001</v>
      </c>
      <c r="E33" s="23"/>
      <c r="F33" s="23"/>
      <c r="G33" s="56">
        <v>0.34</v>
      </c>
      <c r="H33" s="23"/>
      <c r="I33" s="24">
        <v>4033581</v>
      </c>
      <c r="J33" s="25">
        <f t="shared" si="0"/>
        <v>2882.4263775841982</v>
      </c>
      <c r="K33" s="27">
        <f t="shared" si="1"/>
        <v>4.9119119109623313</v>
      </c>
      <c r="L33" s="23"/>
      <c r="M33" s="25">
        <v>753833</v>
      </c>
      <c r="N33" s="26">
        <f t="shared" si="2"/>
        <v>3.9939282900615813</v>
      </c>
      <c r="O33" s="23"/>
      <c r="P33" s="25">
        <v>1699000</v>
      </c>
      <c r="Q33" s="25">
        <f t="shared" si="3"/>
        <v>1752.8123369802124</v>
      </c>
      <c r="R33" s="27">
        <f t="shared" si="4"/>
        <v>2.0689651048844691</v>
      </c>
      <c r="S33" s="28">
        <f t="shared" si="5"/>
        <v>0.60810307267909092</v>
      </c>
      <c r="T33" s="23"/>
      <c r="U33" s="43">
        <f t="shared" si="6"/>
        <v>2.986948725785219</v>
      </c>
      <c r="V33" s="23"/>
      <c r="W33" s="57">
        <f>G33-'[7](A) Current Law'!G33</f>
        <v>5.2100000000000035E-2</v>
      </c>
      <c r="X33" s="58">
        <f>I33-'[7](A) Current Law'!I33</f>
        <v>618087</v>
      </c>
      <c r="Y33" s="43">
        <f>N33-'[7](A) Current Law'!N33</f>
        <v>0.59052696720231301</v>
      </c>
      <c r="Z33" s="58">
        <f>P33-'[7](A) Current Law'!P33</f>
        <v>0</v>
      </c>
      <c r="AA33" s="58">
        <f>M33-'[7](A) Current Law'!M33</f>
        <v>133156</v>
      </c>
      <c r="AB33" s="43">
        <f>R33-'[7](A) Current Law'!R33</f>
        <v>0</v>
      </c>
    </row>
    <row r="34" spans="1:28">
      <c r="A34" s="1" t="s">
        <v>74</v>
      </c>
      <c r="B34" s="2" t="s">
        <v>75</v>
      </c>
      <c r="C34" s="21">
        <v>822508976</v>
      </c>
      <c r="D34" s="22">
        <v>1331.02</v>
      </c>
      <c r="E34" s="23"/>
      <c r="F34" s="23"/>
      <c r="G34" s="56">
        <v>0.34</v>
      </c>
      <c r="H34" s="23"/>
      <c r="I34" s="24">
        <v>4081777</v>
      </c>
      <c r="J34" s="25">
        <f t="shared" si="0"/>
        <v>3066.6533936379619</v>
      </c>
      <c r="K34" s="27">
        <f t="shared" si="1"/>
        <v>4.9625926513901053</v>
      </c>
      <c r="L34" s="23"/>
      <c r="M34" s="25">
        <v>775719</v>
      </c>
      <c r="N34" s="26">
        <f t="shared" si="2"/>
        <v>4.0194795393941085</v>
      </c>
      <c r="O34" s="23"/>
      <c r="P34" s="25">
        <v>1900000</v>
      </c>
      <c r="Q34" s="25">
        <f t="shared" si="3"/>
        <v>2010.2770807350753</v>
      </c>
      <c r="R34" s="27">
        <f t="shared" si="4"/>
        <v>2.3100051858886945</v>
      </c>
      <c r="S34" s="28">
        <f t="shared" si="5"/>
        <v>0.65552797225326132</v>
      </c>
      <c r="T34" s="23"/>
      <c r="U34" s="43">
        <f t="shared" si="6"/>
        <v>3.2531182978846904</v>
      </c>
      <c r="V34" s="23"/>
      <c r="W34" s="57">
        <f>G34-'[7](A) Current Law'!G34</f>
        <v>0.06</v>
      </c>
      <c r="X34" s="58">
        <f>I34-'[7](A) Current Law'!I34</f>
        <v>720313</v>
      </c>
      <c r="Y34" s="43">
        <f>N34-'[7](A) Current Law'!N34</f>
        <v>0.70879712806927442</v>
      </c>
      <c r="Z34" s="58">
        <f>P34-'[7](A) Current Law'!P34</f>
        <v>0</v>
      </c>
      <c r="AA34" s="58">
        <f>M34-'[7](A) Current Law'!M34</f>
        <v>137321</v>
      </c>
      <c r="AB34" s="43">
        <f>R34-'[7](A) Current Law'!R34</f>
        <v>0</v>
      </c>
    </row>
    <row r="35" spans="1:28">
      <c r="A35" s="1" t="s">
        <v>76</v>
      </c>
      <c r="B35" s="2" t="s">
        <v>77</v>
      </c>
      <c r="C35" s="21">
        <v>80046859</v>
      </c>
      <c r="D35" s="22">
        <v>94.82</v>
      </c>
      <c r="E35" s="23"/>
      <c r="F35" s="23"/>
      <c r="G35" s="56">
        <v>0.37709999999999999</v>
      </c>
      <c r="H35" s="23"/>
      <c r="I35" s="24">
        <v>403457</v>
      </c>
      <c r="J35" s="25">
        <f t="shared" si="0"/>
        <v>4254.9778527736771</v>
      </c>
      <c r="K35" s="27">
        <f t="shared" si="1"/>
        <v>5.0402602305731943</v>
      </c>
      <c r="L35" s="23"/>
      <c r="M35" s="25">
        <v>58759</v>
      </c>
      <c r="N35" s="26">
        <f t="shared" si="2"/>
        <v>4.3062026955985866</v>
      </c>
      <c r="O35" s="23"/>
      <c r="P35" s="25">
        <v>283000</v>
      </c>
      <c r="Q35" s="25">
        <f t="shared" si="3"/>
        <v>3604.2923433874712</v>
      </c>
      <c r="R35" s="27">
        <f t="shared" si="4"/>
        <v>3.5354291665585529</v>
      </c>
      <c r="S35" s="28">
        <f t="shared" si="5"/>
        <v>0.84707664013761075</v>
      </c>
      <c r="T35" s="23"/>
      <c r="U35" s="43">
        <f t="shared" si="6"/>
        <v>4.269486701533161</v>
      </c>
      <c r="V35" s="23"/>
      <c r="W35" s="57">
        <f>G35-'[7](A) Current Law'!G35</f>
        <v>0</v>
      </c>
      <c r="X35" s="58">
        <f>I35-'[7](A) Current Law'!I35</f>
        <v>0</v>
      </c>
      <c r="Y35" s="43">
        <f>N35-'[7](A) Current Law'!N35</f>
        <v>-0.12998636211322179</v>
      </c>
      <c r="Z35" s="58">
        <f>P35-'[7](A) Current Law'!P35</f>
        <v>0</v>
      </c>
      <c r="AA35" s="58">
        <f>M35-'[7](A) Current Law'!M35</f>
        <v>10405</v>
      </c>
      <c r="AB35" s="43">
        <f>R35-'[7](A) Current Law'!R35</f>
        <v>0</v>
      </c>
    </row>
    <row r="36" spans="1:28">
      <c r="A36" s="1" t="s">
        <v>78</v>
      </c>
      <c r="B36" s="2" t="s">
        <v>79</v>
      </c>
      <c r="C36" s="21">
        <v>7830666574</v>
      </c>
      <c r="D36" s="22">
        <v>11261.85</v>
      </c>
      <c r="E36" s="23"/>
      <c r="F36" s="23"/>
      <c r="G36" s="56">
        <v>0.34</v>
      </c>
      <c r="H36" s="23"/>
      <c r="I36" s="24">
        <v>33094801</v>
      </c>
      <c r="J36" s="25">
        <f t="shared" si="0"/>
        <v>2938.6646954097237</v>
      </c>
      <c r="K36" s="27">
        <f t="shared" si="1"/>
        <v>4.2263070055726777</v>
      </c>
      <c r="L36" s="23"/>
      <c r="M36" s="25">
        <v>4502960</v>
      </c>
      <c r="N36" s="26">
        <f t="shared" si="2"/>
        <v>3.6512652824387772</v>
      </c>
      <c r="O36" s="23"/>
      <c r="P36" s="25">
        <v>16800000</v>
      </c>
      <c r="Q36" s="25">
        <f t="shared" si="3"/>
        <v>1891.6039549452355</v>
      </c>
      <c r="R36" s="27">
        <f t="shared" si="4"/>
        <v>2.1454112292024656</v>
      </c>
      <c r="S36" s="28">
        <f t="shared" si="5"/>
        <v>0.64369506255680464</v>
      </c>
      <c r="T36" s="23"/>
      <c r="U36" s="43">
        <f t="shared" si="6"/>
        <v>2.7204529523363665</v>
      </c>
      <c r="V36" s="23"/>
      <c r="W36" s="57">
        <f>G36-'[7](A) Current Law'!G36</f>
        <v>0.06</v>
      </c>
      <c r="X36" s="58">
        <f>I36-'[7](A) Current Law'!I36</f>
        <v>5840259</v>
      </c>
      <c r="Y36" s="43">
        <f>N36-'[7](A) Current Law'!N36</f>
        <v>0.64384352881783213</v>
      </c>
      <c r="Z36" s="58">
        <f>P36-'[7](A) Current Law'!P36</f>
        <v>0</v>
      </c>
      <c r="AA36" s="58">
        <f>M36-'[7](A) Current Law'!M36</f>
        <v>798535</v>
      </c>
      <c r="AB36" s="43">
        <f>R36-'[7](A) Current Law'!R36</f>
        <v>0</v>
      </c>
    </row>
    <row r="37" spans="1:28">
      <c r="A37" s="1" t="s">
        <v>80</v>
      </c>
      <c r="B37" s="2" t="s">
        <v>81</v>
      </c>
      <c r="C37" s="21">
        <v>7255135266</v>
      </c>
      <c r="D37" s="22">
        <v>12234.460000000001</v>
      </c>
      <c r="E37" s="23"/>
      <c r="F37" s="23"/>
      <c r="G37" s="56">
        <v>0.34</v>
      </c>
      <c r="H37" s="23"/>
      <c r="I37" s="24">
        <v>34143601</v>
      </c>
      <c r="J37" s="25">
        <f t="shared" si="0"/>
        <v>2790.7730296228847</v>
      </c>
      <c r="K37" s="27">
        <f t="shared" si="1"/>
        <v>4.7061287967997485</v>
      </c>
      <c r="L37" s="23"/>
      <c r="M37" s="25">
        <v>5913097</v>
      </c>
      <c r="N37" s="26">
        <f t="shared" si="2"/>
        <v>3.8911065011148205</v>
      </c>
      <c r="O37" s="23"/>
      <c r="P37" s="25">
        <v>24200000</v>
      </c>
      <c r="Q37" s="25">
        <f t="shared" si="3"/>
        <v>2461.3343784686858</v>
      </c>
      <c r="R37" s="27">
        <f t="shared" si="4"/>
        <v>3.3355684095111675</v>
      </c>
      <c r="S37" s="28">
        <f t="shared" si="5"/>
        <v>0.88195433750529129</v>
      </c>
      <c r="T37" s="23"/>
      <c r="U37" s="43">
        <f t="shared" si="6"/>
        <v>4.1505907051960955</v>
      </c>
      <c r="V37" s="23"/>
      <c r="W37" s="57">
        <f>G37-'[7](A) Current Law'!G37</f>
        <v>0.06</v>
      </c>
      <c r="X37" s="58">
        <f>I37-'[7](A) Current Law'!I37</f>
        <v>6025342</v>
      </c>
      <c r="Y37" s="43">
        <f>N37-'[7](A) Current Law'!N37</f>
        <v>0.68640801548358121</v>
      </c>
      <c r="Z37" s="58">
        <f>P37-'[7](A) Current Law'!P37</f>
        <v>949479</v>
      </c>
      <c r="AA37" s="58">
        <f>M37-'[7](A) Current Law'!M37</f>
        <v>1045359</v>
      </c>
      <c r="AB37" s="43">
        <f>R37-'[7](A) Current Law'!R37</f>
        <v>0.13086992387992824</v>
      </c>
    </row>
    <row r="38" spans="1:28">
      <c r="A38" s="1" t="s">
        <v>82</v>
      </c>
      <c r="B38" s="2" t="s">
        <v>83</v>
      </c>
      <c r="C38" s="21">
        <v>2536695971</v>
      </c>
      <c r="D38" s="22">
        <v>3277.27</v>
      </c>
      <c r="E38" s="23"/>
      <c r="F38" s="23"/>
      <c r="G38" s="56">
        <v>0.34</v>
      </c>
      <c r="H38" s="23"/>
      <c r="I38" s="24">
        <v>10572519</v>
      </c>
      <c r="J38" s="25">
        <f t="shared" si="0"/>
        <v>3226.0140299700665</v>
      </c>
      <c r="K38" s="27">
        <f t="shared" si="1"/>
        <v>4.1678305641933786</v>
      </c>
      <c r="L38" s="23"/>
      <c r="M38" s="25">
        <v>1384980</v>
      </c>
      <c r="N38" s="26">
        <f t="shared" si="2"/>
        <v>3.6218526402192954</v>
      </c>
      <c r="O38" s="23"/>
      <c r="P38" s="25">
        <v>4850000</v>
      </c>
      <c r="Q38" s="25">
        <f t="shared" si="3"/>
        <v>1902.4920131694978</v>
      </c>
      <c r="R38" s="27">
        <f t="shared" si="4"/>
        <v>1.9119358628097887</v>
      </c>
      <c r="S38" s="28">
        <f t="shared" si="5"/>
        <v>0.58973457508092442</v>
      </c>
      <c r="T38" s="23"/>
      <c r="U38" s="43">
        <f t="shared" si="6"/>
        <v>2.4579137867838714</v>
      </c>
      <c r="V38" s="23"/>
      <c r="W38" s="57">
        <f>G38-'[7](A) Current Law'!G38</f>
        <v>0.06</v>
      </c>
      <c r="X38" s="58">
        <f>I38-'[7](A) Current Law'!I38</f>
        <v>1865739</v>
      </c>
      <c r="Y38" s="43">
        <f>N38-'[7](A) Current Law'!N38</f>
        <v>0.63856489643157133</v>
      </c>
      <c r="Z38" s="58">
        <f>P38-'[7](A) Current Law'!P38</f>
        <v>0</v>
      </c>
      <c r="AA38" s="58">
        <f>M38-'[7](A) Current Law'!M38</f>
        <v>245894</v>
      </c>
      <c r="AB38" s="43">
        <f>R38-'[7](A) Current Law'!R38</f>
        <v>0</v>
      </c>
    </row>
    <row r="39" spans="1:28">
      <c r="A39" s="1" t="s">
        <v>84</v>
      </c>
      <c r="B39" s="2" t="s">
        <v>85</v>
      </c>
      <c r="C39" s="21">
        <v>1739917530</v>
      </c>
      <c r="D39" s="22">
        <v>2584.0699999999997</v>
      </c>
      <c r="E39" s="23"/>
      <c r="F39" s="23"/>
      <c r="G39" s="56">
        <v>0.34</v>
      </c>
      <c r="H39" s="23"/>
      <c r="I39" s="24">
        <v>7635733</v>
      </c>
      <c r="J39" s="25">
        <f t="shared" si="0"/>
        <v>2954.9249826823579</v>
      </c>
      <c r="K39" s="27">
        <f t="shared" si="1"/>
        <v>4.3885603014758976</v>
      </c>
      <c r="L39" s="23"/>
      <c r="M39" s="25">
        <v>1141532</v>
      </c>
      <c r="N39" s="26">
        <f t="shared" si="2"/>
        <v>3.7324763317948753</v>
      </c>
      <c r="O39" s="23"/>
      <c r="P39" s="25">
        <v>3780000</v>
      </c>
      <c r="Q39" s="25">
        <f t="shared" si="3"/>
        <v>1904.5660527772084</v>
      </c>
      <c r="R39" s="27">
        <f t="shared" si="4"/>
        <v>2.1725167629065729</v>
      </c>
      <c r="S39" s="28">
        <f t="shared" si="5"/>
        <v>0.64453956155879211</v>
      </c>
      <c r="T39" s="23"/>
      <c r="U39" s="43">
        <f t="shared" si="6"/>
        <v>2.8286007325875957</v>
      </c>
      <c r="V39" s="23"/>
      <c r="W39" s="57">
        <f>G39-'[7](A) Current Law'!G39</f>
        <v>0.06</v>
      </c>
      <c r="X39" s="58">
        <f>I39-'[7](A) Current Law'!I39</f>
        <v>1347482</v>
      </c>
      <c r="Y39" s="43">
        <f>N39-'[7](A) Current Law'!N39</f>
        <v>0.65838407869825843</v>
      </c>
      <c r="Z39" s="58">
        <f>P39-'[7](A) Current Law'!P39</f>
        <v>0</v>
      </c>
      <c r="AA39" s="58">
        <f>M39-'[7](A) Current Law'!M39</f>
        <v>201948</v>
      </c>
      <c r="AB39" s="43">
        <f>R39-'[7](A) Current Law'!R39</f>
        <v>0</v>
      </c>
    </row>
    <row r="40" spans="1:28">
      <c r="A40" s="1" t="s">
        <v>86</v>
      </c>
      <c r="B40" s="2" t="s">
        <v>87</v>
      </c>
      <c r="C40" s="21">
        <v>2704549038</v>
      </c>
      <c r="D40" s="22">
        <v>3726.22</v>
      </c>
      <c r="E40" s="23"/>
      <c r="F40" s="23"/>
      <c r="G40" s="56">
        <v>0.34</v>
      </c>
      <c r="H40" s="23"/>
      <c r="I40" s="24">
        <v>11490515</v>
      </c>
      <c r="J40" s="25">
        <f t="shared" si="0"/>
        <v>3083.6920525358141</v>
      </c>
      <c r="K40" s="27">
        <f t="shared" si="1"/>
        <v>4.2485881522404103</v>
      </c>
      <c r="L40" s="23"/>
      <c r="M40" s="25">
        <v>1585085</v>
      </c>
      <c r="N40" s="26">
        <f t="shared" si="2"/>
        <v>3.6625070800435604</v>
      </c>
      <c r="O40" s="23"/>
      <c r="P40" s="25">
        <v>7400000</v>
      </c>
      <c r="Q40" s="25">
        <f t="shared" si="3"/>
        <v>2411.3136100391284</v>
      </c>
      <c r="R40" s="27">
        <f t="shared" si="4"/>
        <v>2.7361308284771431</v>
      </c>
      <c r="S40" s="28">
        <f t="shared" si="5"/>
        <v>0.78195668340365942</v>
      </c>
      <c r="T40" s="23"/>
      <c r="U40" s="43">
        <f t="shared" si="6"/>
        <v>3.322211900673993</v>
      </c>
      <c r="V40" s="23"/>
      <c r="W40" s="57">
        <f>G40-'[7](A) Current Law'!G40</f>
        <v>0.06</v>
      </c>
      <c r="X40" s="58">
        <f>I40-'[7](A) Current Law'!I40</f>
        <v>2027738</v>
      </c>
      <c r="Y40" s="43">
        <f>N40-'[7](A) Current Law'!N40</f>
        <v>0.64578529561126796</v>
      </c>
      <c r="Z40" s="58">
        <f>P40-'[7](A) Current Law'!P40</f>
        <v>0</v>
      </c>
      <c r="AA40" s="58">
        <f>M40-'[7](A) Current Law'!M40</f>
        <v>281180</v>
      </c>
      <c r="AB40" s="43">
        <f>R40-'[7](A) Current Law'!R40</f>
        <v>0</v>
      </c>
    </row>
    <row r="41" spans="1:28">
      <c r="A41" s="1" t="s">
        <v>88</v>
      </c>
      <c r="B41" s="2" t="s">
        <v>89</v>
      </c>
      <c r="C41" s="21">
        <v>566103273</v>
      </c>
      <c r="D41" s="22">
        <v>828.88</v>
      </c>
      <c r="E41" s="23"/>
      <c r="F41" s="23"/>
      <c r="G41" s="56">
        <v>0.34</v>
      </c>
      <c r="H41" s="23"/>
      <c r="I41" s="24">
        <v>2843760</v>
      </c>
      <c r="J41" s="25">
        <f t="shared" si="0"/>
        <v>3430.8464433934951</v>
      </c>
      <c r="K41" s="27">
        <f t="shared" si="1"/>
        <v>5.0233943798448948</v>
      </c>
      <c r="L41" s="23"/>
      <c r="M41" s="25">
        <v>551318</v>
      </c>
      <c r="N41" s="26">
        <f t="shared" si="2"/>
        <v>4.0495120048528674</v>
      </c>
      <c r="O41" s="23"/>
      <c r="P41" s="25">
        <v>1056000</v>
      </c>
      <c r="Q41" s="25">
        <f t="shared" si="3"/>
        <v>1939.1443876073738</v>
      </c>
      <c r="R41" s="27">
        <f t="shared" si="4"/>
        <v>1.8653840215476019</v>
      </c>
      <c r="S41" s="28">
        <f t="shared" si="5"/>
        <v>0.56520873772751568</v>
      </c>
      <c r="T41" s="23"/>
      <c r="U41" s="43">
        <f t="shared" si="6"/>
        <v>2.8392663965396294</v>
      </c>
      <c r="V41" s="23"/>
      <c r="W41" s="57">
        <f>G41-'[7](A) Current Law'!G41</f>
        <v>0.06</v>
      </c>
      <c r="X41" s="58">
        <f>I41-'[7](A) Current Law'!I41</f>
        <v>501840</v>
      </c>
      <c r="Y41" s="43">
        <f>N41-'[7](A) Current Law'!N41</f>
        <v>0.71377612402534218</v>
      </c>
      <c r="Z41" s="58">
        <f>P41-'[7](A) Current Law'!P41</f>
        <v>0</v>
      </c>
      <c r="AA41" s="58">
        <f>M41-'[7](A) Current Law'!M41</f>
        <v>97769</v>
      </c>
      <c r="AB41" s="43">
        <f>R41-'[7](A) Current Law'!R41</f>
        <v>0</v>
      </c>
    </row>
    <row r="42" spans="1:28">
      <c r="A42" s="1" t="s">
        <v>90</v>
      </c>
      <c r="B42" s="2" t="s">
        <v>91</v>
      </c>
      <c r="C42" s="21">
        <v>2230059819</v>
      </c>
      <c r="D42" s="22">
        <v>1094.28</v>
      </c>
      <c r="E42" s="23"/>
      <c r="F42" s="23"/>
      <c r="G42" s="56">
        <v>0.34</v>
      </c>
      <c r="H42" s="23"/>
      <c r="I42" s="24">
        <v>3424004</v>
      </c>
      <c r="J42" s="25">
        <f t="shared" si="0"/>
        <v>3129.0017180246373</v>
      </c>
      <c r="K42" s="27">
        <f t="shared" si="1"/>
        <v>1.535386616460982</v>
      </c>
      <c r="L42" s="23"/>
      <c r="M42" s="25">
        <v>0</v>
      </c>
      <c r="N42" s="26">
        <f t="shared" si="2"/>
        <v>1.535386616460982</v>
      </c>
      <c r="O42" s="23"/>
      <c r="P42" s="25">
        <v>2139000</v>
      </c>
      <c r="Q42" s="25">
        <f t="shared" si="3"/>
        <v>1954.7099462660381</v>
      </c>
      <c r="R42" s="27">
        <f t="shared" si="4"/>
        <v>0.95916709577735315</v>
      </c>
      <c r="S42" s="28">
        <f t="shared" si="5"/>
        <v>0.6247072141270863</v>
      </c>
      <c r="T42" s="23"/>
      <c r="U42" s="43">
        <f t="shared" si="6"/>
        <v>0.95916709577735315</v>
      </c>
      <c r="V42" s="23"/>
      <c r="W42" s="57">
        <f>G42-'[7](A) Current Law'!G42</f>
        <v>0.06</v>
      </c>
      <c r="X42" s="58">
        <f>I42-'[7](A) Current Law'!I42</f>
        <v>604236</v>
      </c>
      <c r="Y42" s="43">
        <f>N42-'[7](A) Current Law'!N42</f>
        <v>0.2709505793754674</v>
      </c>
      <c r="Z42" s="58">
        <f>P42-'[7](A) Current Law'!P42</f>
        <v>0</v>
      </c>
      <c r="AA42" s="58">
        <f>M42-'[7](A) Current Law'!M42</f>
        <v>0</v>
      </c>
      <c r="AB42" s="43">
        <f>R42-'[7](A) Current Law'!R42</f>
        <v>0</v>
      </c>
    </row>
    <row r="43" spans="1:28">
      <c r="A43" s="1" t="s">
        <v>92</v>
      </c>
      <c r="B43" s="2" t="s">
        <v>93</v>
      </c>
      <c r="C43" s="21">
        <v>1241660007</v>
      </c>
      <c r="D43" s="22">
        <v>2605.06</v>
      </c>
      <c r="E43" s="23"/>
      <c r="F43" s="23"/>
      <c r="G43" s="56">
        <v>0.34</v>
      </c>
      <c r="H43" s="23"/>
      <c r="I43" s="24">
        <v>8423398</v>
      </c>
      <c r="J43" s="25">
        <f t="shared" si="0"/>
        <v>3233.4756205231356</v>
      </c>
      <c r="K43" s="27">
        <f t="shared" si="1"/>
        <v>6.7839810838008257</v>
      </c>
      <c r="L43" s="23"/>
      <c r="M43" s="25">
        <v>2302031</v>
      </c>
      <c r="N43" s="26">
        <f t="shared" si="2"/>
        <v>4.9299864419326509</v>
      </c>
      <c r="O43" s="23"/>
      <c r="P43" s="25">
        <v>3745358</v>
      </c>
      <c r="Q43" s="25">
        <f t="shared" si="3"/>
        <v>2321.4010425863512</v>
      </c>
      <c r="R43" s="27">
        <f t="shared" si="4"/>
        <v>3.0164118831927555</v>
      </c>
      <c r="S43" s="28">
        <f t="shared" si="5"/>
        <v>0.71792749196939287</v>
      </c>
      <c r="T43" s="23"/>
      <c r="U43" s="43">
        <f t="shared" si="6"/>
        <v>4.8704065250609307</v>
      </c>
      <c r="V43" s="23"/>
      <c r="W43" s="57">
        <f>G43-'[7](A) Current Law'!G43</f>
        <v>0.06</v>
      </c>
      <c r="X43" s="58">
        <f>I43-'[7](A) Current Law'!I43</f>
        <v>1486482</v>
      </c>
      <c r="Y43" s="43">
        <f>N43-'[7](A) Current Law'!N43</f>
        <v>0.86939902542902825</v>
      </c>
      <c r="Z43" s="58">
        <f>P43-'[7](A) Current Law'!P43</f>
        <v>0</v>
      </c>
      <c r="AA43" s="58">
        <f>M43-'[7](A) Current Law'!M43</f>
        <v>406984</v>
      </c>
      <c r="AB43" s="43">
        <f>R43-'[7](A) Current Law'!R43</f>
        <v>0</v>
      </c>
    </row>
    <row r="44" spans="1:28">
      <c r="A44" s="1" t="s">
        <v>94</v>
      </c>
      <c r="B44" s="2" t="s">
        <v>95</v>
      </c>
      <c r="C44" s="21">
        <v>3259298505.8000002</v>
      </c>
      <c r="D44" s="22">
        <v>893.58</v>
      </c>
      <c r="E44" s="23"/>
      <c r="F44" s="23"/>
      <c r="G44" s="56">
        <v>0.34</v>
      </c>
      <c r="H44" s="23"/>
      <c r="I44" s="24">
        <v>2563533</v>
      </c>
      <c r="J44" s="25">
        <f t="shared" si="0"/>
        <v>2868.8343517088565</v>
      </c>
      <c r="K44" s="27">
        <f t="shared" si="1"/>
        <v>0.78652906306008219</v>
      </c>
      <c r="L44" s="23"/>
      <c r="M44" s="25">
        <v>0</v>
      </c>
      <c r="N44" s="26">
        <f t="shared" si="2"/>
        <v>0.78652906306008219</v>
      </c>
      <c r="O44" s="23"/>
      <c r="P44" s="25">
        <v>2180316</v>
      </c>
      <c r="Q44" s="25">
        <f t="shared" si="3"/>
        <v>2439.9785133955547</v>
      </c>
      <c r="R44" s="27">
        <f t="shared" si="4"/>
        <v>0.6689525356821644</v>
      </c>
      <c r="S44" s="28">
        <f t="shared" si="5"/>
        <v>0.85051216426704868</v>
      </c>
      <c r="T44" s="23"/>
      <c r="U44" s="43">
        <f t="shared" si="6"/>
        <v>0.6689525356821644</v>
      </c>
      <c r="V44" s="23"/>
      <c r="W44" s="57">
        <f>G44-'[7](A) Current Law'!G44</f>
        <v>0.06</v>
      </c>
      <c r="X44" s="58">
        <f>I44-'[7](A) Current Law'!I44</f>
        <v>452388</v>
      </c>
      <c r="Y44" s="43">
        <f>N44-'[7](A) Current Law'!N44</f>
        <v>0.13879919227863435</v>
      </c>
      <c r="Z44" s="58">
        <f>P44-'[7](A) Current Law'!P44</f>
        <v>69171</v>
      </c>
      <c r="AA44" s="58">
        <f>M44-'[7](A) Current Law'!M44</f>
        <v>0</v>
      </c>
      <c r="AB44" s="43">
        <f>R44-'[7](A) Current Law'!R44</f>
        <v>2.1222664900716559E-2</v>
      </c>
    </row>
    <row r="45" spans="1:28">
      <c r="A45" s="1" t="s">
        <v>96</v>
      </c>
      <c r="B45" s="2" t="s">
        <v>97</v>
      </c>
      <c r="C45" s="21">
        <v>6306254356</v>
      </c>
      <c r="D45" s="22">
        <v>10925.039999999999</v>
      </c>
      <c r="E45" s="23"/>
      <c r="F45" s="23"/>
      <c r="G45" s="56">
        <v>0.34</v>
      </c>
      <c r="H45" s="23"/>
      <c r="I45" s="24">
        <v>37213802</v>
      </c>
      <c r="J45" s="25">
        <f t="shared" si="0"/>
        <v>3406.2851943791511</v>
      </c>
      <c r="K45" s="27">
        <f t="shared" si="1"/>
        <v>5.9010943579517106</v>
      </c>
      <c r="L45" s="23"/>
      <c r="M45" s="25">
        <v>8909369</v>
      </c>
      <c r="N45" s="26">
        <f t="shared" si="2"/>
        <v>4.4883113496794067</v>
      </c>
      <c r="O45" s="23"/>
      <c r="P45" s="25">
        <v>20200000</v>
      </c>
      <c r="Q45" s="25">
        <f t="shared" si="3"/>
        <v>2664.4633795391142</v>
      </c>
      <c r="R45" s="27">
        <f t="shared" si="4"/>
        <v>3.2031692443202813</v>
      </c>
      <c r="S45" s="28">
        <f t="shared" si="5"/>
        <v>0.78221969902457156</v>
      </c>
      <c r="T45" s="23"/>
      <c r="U45" s="43">
        <f t="shared" si="6"/>
        <v>4.6159522525925842</v>
      </c>
      <c r="V45" s="23"/>
      <c r="W45" s="57">
        <f>G45-'[7](A) Current Law'!G45</f>
        <v>3.240000000000004E-2</v>
      </c>
      <c r="X45" s="58">
        <f>I45-'[7](A) Current Law'!I45</f>
        <v>3546257</v>
      </c>
      <c r="Y45" s="43">
        <f>N45-'[7](A) Current Law'!N45</f>
        <v>0.31249072567538505</v>
      </c>
      <c r="Z45" s="58">
        <f>P45-'[7](A) Current Law'!P45</f>
        <v>0</v>
      </c>
      <c r="AA45" s="58">
        <f>M45-'[7](A) Current Law'!M45</f>
        <v>1575611</v>
      </c>
      <c r="AB45" s="43">
        <f>R45-'[7](A) Current Law'!R45</f>
        <v>0</v>
      </c>
    </row>
    <row r="46" spans="1:28">
      <c r="A46" s="1" t="s">
        <v>98</v>
      </c>
      <c r="B46" s="2" t="s">
        <v>99</v>
      </c>
      <c r="C46" s="21">
        <v>352435795</v>
      </c>
      <c r="D46" s="22">
        <v>613.59999999999991</v>
      </c>
      <c r="E46" s="23"/>
      <c r="F46" s="23"/>
      <c r="G46" s="56">
        <v>0.34</v>
      </c>
      <c r="H46" s="23"/>
      <c r="I46" s="24">
        <v>1859703</v>
      </c>
      <c r="J46" s="25">
        <f t="shared" si="0"/>
        <v>3030.8067144719694</v>
      </c>
      <c r="K46" s="27">
        <f t="shared" si="1"/>
        <v>5.276714301962433</v>
      </c>
      <c r="L46" s="23"/>
      <c r="M46" s="25">
        <v>387732</v>
      </c>
      <c r="N46" s="26">
        <f t="shared" si="2"/>
        <v>4.176564982566541</v>
      </c>
      <c r="O46" s="23"/>
      <c r="P46" s="25">
        <v>950000</v>
      </c>
      <c r="Q46" s="25">
        <f t="shared" si="3"/>
        <v>2180.1368970013041</v>
      </c>
      <c r="R46" s="27">
        <f t="shared" si="4"/>
        <v>2.6955264291471872</v>
      </c>
      <c r="S46" s="28">
        <f t="shared" si="5"/>
        <v>0.71932561274569107</v>
      </c>
      <c r="T46" s="23"/>
      <c r="U46" s="43">
        <f t="shared" si="6"/>
        <v>3.7956757485430788</v>
      </c>
      <c r="V46" s="23"/>
      <c r="W46" s="57">
        <f>G46-'[7](A) Current Law'!G46</f>
        <v>0.06</v>
      </c>
      <c r="X46" s="58">
        <f>I46-'[7](A) Current Law'!I46</f>
        <v>328183</v>
      </c>
      <c r="Y46" s="43">
        <f>N46-'[7](A) Current Law'!N46</f>
        <v>0.73693706395515246</v>
      </c>
      <c r="Z46" s="58">
        <f>P46-'[7](A) Current Law'!P46</f>
        <v>0</v>
      </c>
      <c r="AA46" s="58">
        <f>M46-'[7](A) Current Law'!M46</f>
        <v>68460</v>
      </c>
      <c r="AB46" s="43">
        <f>R46-'[7](A) Current Law'!R46</f>
        <v>0</v>
      </c>
    </row>
    <row r="47" spans="1:28">
      <c r="A47" s="1" t="s">
        <v>100</v>
      </c>
      <c r="B47" s="2" t="s">
        <v>101</v>
      </c>
      <c r="C47" s="21">
        <v>1040270385</v>
      </c>
      <c r="D47" s="22">
        <v>1105.56</v>
      </c>
      <c r="E47" s="23"/>
      <c r="F47" s="23"/>
      <c r="G47" s="56">
        <v>0.37430000000000002</v>
      </c>
      <c r="H47" s="23"/>
      <c r="I47" s="24">
        <v>3776093</v>
      </c>
      <c r="J47" s="25">
        <f t="shared" si="0"/>
        <v>3415.547776692355</v>
      </c>
      <c r="K47" s="27">
        <f t="shared" si="1"/>
        <v>3.6299149283193328</v>
      </c>
      <c r="L47" s="23"/>
      <c r="M47" s="25">
        <v>115445</v>
      </c>
      <c r="N47" s="26">
        <f t="shared" si="2"/>
        <v>3.5189389727748521</v>
      </c>
      <c r="O47" s="23"/>
      <c r="P47" s="25">
        <v>2380000</v>
      </c>
      <c r="Q47" s="25">
        <f t="shared" si="3"/>
        <v>2257.1773580809727</v>
      </c>
      <c r="R47" s="27">
        <f t="shared" si="4"/>
        <v>2.2878667261108272</v>
      </c>
      <c r="S47" s="28">
        <f t="shared" si="5"/>
        <v>0.66085369189794851</v>
      </c>
      <c r="T47" s="23"/>
      <c r="U47" s="43">
        <f t="shared" si="6"/>
        <v>2.3988426816553083</v>
      </c>
      <c r="V47" s="23"/>
      <c r="W47" s="57">
        <f>G47-'[7](A) Current Law'!G47</f>
        <v>0</v>
      </c>
      <c r="X47" s="58">
        <f>I47-'[7](A) Current Law'!I47</f>
        <v>0</v>
      </c>
      <c r="Y47" s="43">
        <f>N47-'[7](A) Current Law'!N47</f>
        <v>-1.9995762928500582E-2</v>
      </c>
      <c r="Z47" s="58">
        <f>P47-'[7](A) Current Law'!P47</f>
        <v>0</v>
      </c>
      <c r="AA47" s="58">
        <f>M47-'[7](A) Current Law'!M47</f>
        <v>20801</v>
      </c>
      <c r="AB47" s="43">
        <f>R47-'[7](A) Current Law'!R47</f>
        <v>0</v>
      </c>
    </row>
    <row r="48" spans="1:28">
      <c r="A48" s="1" t="s">
        <v>102</v>
      </c>
      <c r="B48" s="2" t="s">
        <v>103</v>
      </c>
      <c r="C48" s="21">
        <v>117444366</v>
      </c>
      <c r="D48" s="22">
        <v>172.41</v>
      </c>
      <c r="E48" s="23"/>
      <c r="F48" s="23"/>
      <c r="G48" s="56">
        <v>0.34</v>
      </c>
      <c r="H48" s="23"/>
      <c r="I48" s="24">
        <v>777804</v>
      </c>
      <c r="J48" s="25">
        <f t="shared" si="0"/>
        <v>4511.3624499738999</v>
      </c>
      <c r="K48" s="27">
        <f t="shared" si="1"/>
        <v>6.6227442532236926</v>
      </c>
      <c r="L48" s="23"/>
      <c r="M48" s="25">
        <v>208252</v>
      </c>
      <c r="N48" s="26">
        <f t="shared" si="2"/>
        <v>4.8495472315802699</v>
      </c>
      <c r="O48" s="23"/>
      <c r="P48" s="25">
        <v>463179</v>
      </c>
      <c r="Q48" s="25">
        <f t="shared" si="3"/>
        <v>3894.3854764804828</v>
      </c>
      <c r="R48" s="27">
        <f t="shared" si="4"/>
        <v>3.943816257648324</v>
      </c>
      <c r="S48" s="28">
        <f t="shared" si="5"/>
        <v>0.86323932507418322</v>
      </c>
      <c r="T48" s="23"/>
      <c r="U48" s="43">
        <f t="shared" si="6"/>
        <v>5.7170132792917459</v>
      </c>
      <c r="V48" s="23"/>
      <c r="W48" s="57">
        <f>G48-'[7](A) Current Law'!G48</f>
        <v>2.6500000000000024E-2</v>
      </c>
      <c r="X48" s="58">
        <f>I48-'[7](A) Current Law'!I48</f>
        <v>60623</v>
      </c>
      <c r="Y48" s="43">
        <f>N48-'[7](A) Current Law'!N48</f>
        <v>0.20298972877081223</v>
      </c>
      <c r="Z48" s="58">
        <f>P48-'[7](A) Current Law'!P48</f>
        <v>0</v>
      </c>
      <c r="AA48" s="58">
        <f>M48-'[7](A) Current Law'!M48</f>
        <v>36783</v>
      </c>
      <c r="AB48" s="43">
        <f>R48-'[7](A) Current Law'!R48</f>
        <v>0</v>
      </c>
    </row>
    <row r="49" spans="1:28">
      <c r="A49" s="1" t="s">
        <v>104</v>
      </c>
      <c r="B49" s="2" t="s">
        <v>105</v>
      </c>
      <c r="C49" s="21">
        <v>100798300</v>
      </c>
      <c r="D49" s="22">
        <v>178.59</v>
      </c>
      <c r="E49" s="23"/>
      <c r="F49" s="23"/>
      <c r="G49" s="56">
        <v>0.34</v>
      </c>
      <c r="H49" s="23"/>
      <c r="I49" s="24">
        <v>1036789</v>
      </c>
      <c r="J49" s="25">
        <f t="shared" si="0"/>
        <v>5805.4146368777647</v>
      </c>
      <c r="K49" s="27">
        <f t="shared" si="1"/>
        <v>10.285778629203072</v>
      </c>
      <c r="L49" s="23"/>
      <c r="M49" s="25">
        <v>363370</v>
      </c>
      <c r="N49" s="26">
        <f t="shared" si="2"/>
        <v>6.6808567207978706</v>
      </c>
      <c r="O49" s="23"/>
      <c r="P49" s="25">
        <v>85000</v>
      </c>
      <c r="Q49" s="25">
        <f t="shared" si="3"/>
        <v>2510.6108964667674</v>
      </c>
      <c r="R49" s="27">
        <f t="shared" si="4"/>
        <v>0.84326819003891929</v>
      </c>
      <c r="S49" s="28">
        <f t="shared" si="5"/>
        <v>0.43246022093212794</v>
      </c>
      <c r="T49" s="23"/>
      <c r="U49" s="43">
        <f t="shared" si="6"/>
        <v>4.4481900984441207</v>
      </c>
      <c r="V49" s="23"/>
      <c r="W49" s="57">
        <f>G49-'[7](A) Current Law'!G49</f>
        <v>0.06</v>
      </c>
      <c r="X49" s="58">
        <f>I49-'[7](A) Current Law'!I49</f>
        <v>182963</v>
      </c>
      <c r="Y49" s="43">
        <f>N49-'[7](A) Current Law'!N49</f>
        <v>1.1784424935738009</v>
      </c>
      <c r="Z49" s="58">
        <f>P49-'[7](A) Current Law'!P49</f>
        <v>0</v>
      </c>
      <c r="AA49" s="58">
        <f>M49-'[7](A) Current Law'!M49</f>
        <v>64178</v>
      </c>
      <c r="AB49" s="43">
        <f>R49-'[7](A) Current Law'!R49</f>
        <v>0</v>
      </c>
    </row>
    <row r="50" spans="1:28" ht="31.2">
      <c r="A50" s="1" t="s">
        <v>106</v>
      </c>
      <c r="B50" s="2" t="s">
        <v>107</v>
      </c>
      <c r="C50" s="21">
        <v>629371317</v>
      </c>
      <c r="D50" s="22">
        <v>880.01</v>
      </c>
      <c r="E50" s="23"/>
      <c r="F50" s="23"/>
      <c r="G50" s="56">
        <v>0.34</v>
      </c>
      <c r="H50" s="23"/>
      <c r="I50" s="24">
        <v>2541305</v>
      </c>
      <c r="J50" s="25">
        <f t="shared" si="0"/>
        <v>2887.8137748434679</v>
      </c>
      <c r="K50" s="27">
        <f t="shared" si="1"/>
        <v>4.0378468661608862</v>
      </c>
      <c r="L50" s="23"/>
      <c r="M50" s="25">
        <v>302716</v>
      </c>
      <c r="N50" s="26">
        <f t="shared" si="2"/>
        <v>3.5568653027764214</v>
      </c>
      <c r="O50" s="23"/>
      <c r="P50" s="25">
        <v>1975000</v>
      </c>
      <c r="Q50" s="25">
        <f t="shared" si="3"/>
        <v>2588.2842240429086</v>
      </c>
      <c r="R50" s="27">
        <f t="shared" si="4"/>
        <v>3.1380521270244031</v>
      </c>
      <c r="S50" s="28">
        <f t="shared" si="5"/>
        <v>0.89627809334180664</v>
      </c>
      <c r="T50" s="23"/>
      <c r="U50" s="43">
        <f t="shared" si="6"/>
        <v>3.6190336904088687</v>
      </c>
      <c r="V50" s="23"/>
      <c r="W50" s="57">
        <f>G50-'[7](A) Current Law'!G50</f>
        <v>2.9300000000000048E-2</v>
      </c>
      <c r="X50" s="58">
        <f>I50-'[7](A) Current Law'!I50</f>
        <v>219001</v>
      </c>
      <c r="Y50" s="43">
        <f>N50-'[7](A) Current Law'!N50</f>
        <v>0.2629020349842226</v>
      </c>
      <c r="Z50" s="58">
        <f>P50-'[7](A) Current Law'!P50</f>
        <v>0</v>
      </c>
      <c r="AA50" s="58">
        <f>M50-'[7](A) Current Law'!M50</f>
        <v>53538</v>
      </c>
      <c r="AB50" s="43">
        <f>R50-'[7](A) Current Law'!R50</f>
        <v>0</v>
      </c>
    </row>
    <row r="51" spans="1:28">
      <c r="A51" s="1" t="s">
        <v>108</v>
      </c>
      <c r="B51" s="2" t="s">
        <v>109</v>
      </c>
      <c r="C51" s="21">
        <v>1167001208</v>
      </c>
      <c r="D51" s="22">
        <v>2674.0099999999998</v>
      </c>
      <c r="E51" s="23"/>
      <c r="F51" s="23"/>
      <c r="G51" s="56">
        <v>0.34</v>
      </c>
      <c r="H51" s="23"/>
      <c r="I51" s="24">
        <v>7751600</v>
      </c>
      <c r="J51" s="25">
        <f t="shared" si="0"/>
        <v>2898.8672443259379</v>
      </c>
      <c r="K51" s="27">
        <f t="shared" si="1"/>
        <v>6.6423238869517949</v>
      </c>
      <c r="L51" s="23"/>
      <c r="M51" s="25">
        <v>2080865</v>
      </c>
      <c r="N51" s="26">
        <f t="shared" si="2"/>
        <v>4.8592366152889195</v>
      </c>
      <c r="O51" s="23"/>
      <c r="P51" s="25">
        <v>2400000</v>
      </c>
      <c r="Q51" s="25">
        <f t="shared" si="3"/>
        <v>1675.7098888934597</v>
      </c>
      <c r="R51" s="27">
        <f t="shared" si="4"/>
        <v>2.0565531411172282</v>
      </c>
      <c r="S51" s="28">
        <f t="shared" si="5"/>
        <v>0.57805678827596885</v>
      </c>
      <c r="T51" s="23"/>
      <c r="U51" s="43">
        <f t="shared" si="6"/>
        <v>3.839640412780104</v>
      </c>
      <c r="V51" s="23"/>
      <c r="W51" s="57">
        <f>G51-'[7](A) Current Law'!G51</f>
        <v>0.06</v>
      </c>
      <c r="X51" s="58">
        <f>I51-'[7](A) Current Law'!I51</f>
        <v>1367930</v>
      </c>
      <c r="Y51" s="43">
        <f>N51-'[7](A) Current Law'!N51</f>
        <v>0.85712764746341197</v>
      </c>
      <c r="Z51" s="58">
        <f>P51-'[7](A) Current Law'!P51</f>
        <v>0</v>
      </c>
      <c r="AA51" s="58">
        <f>M51-'[7](A) Current Law'!M51</f>
        <v>367661</v>
      </c>
      <c r="AB51" s="43">
        <f>R51-'[7](A) Current Law'!R51</f>
        <v>0</v>
      </c>
    </row>
    <row r="52" spans="1:28">
      <c r="A52" s="1" t="s">
        <v>110</v>
      </c>
      <c r="B52" s="2" t="s">
        <v>111</v>
      </c>
      <c r="C52" s="21">
        <v>579750674</v>
      </c>
      <c r="D52" s="22">
        <v>616.89</v>
      </c>
      <c r="E52" s="23"/>
      <c r="F52" s="23"/>
      <c r="G52" s="56">
        <v>0.34</v>
      </c>
      <c r="H52" s="23"/>
      <c r="I52" s="24">
        <v>2390464</v>
      </c>
      <c r="J52" s="25">
        <f t="shared" si="0"/>
        <v>3875.0247207767998</v>
      </c>
      <c r="K52" s="27">
        <f t="shared" si="1"/>
        <v>4.1232621318177198</v>
      </c>
      <c r="L52" s="23"/>
      <c r="M52" s="25">
        <v>303735</v>
      </c>
      <c r="N52" s="26">
        <f t="shared" si="2"/>
        <v>3.5993558844918221</v>
      </c>
      <c r="O52" s="23"/>
      <c r="P52" s="25">
        <v>1455000</v>
      </c>
      <c r="Q52" s="25">
        <f t="shared" si="3"/>
        <v>2850.9701891747313</v>
      </c>
      <c r="R52" s="27">
        <f t="shared" si="4"/>
        <v>2.5096995402544371</v>
      </c>
      <c r="S52" s="28">
        <f t="shared" si="5"/>
        <v>0.73572954874032825</v>
      </c>
      <c r="T52" s="23"/>
      <c r="U52" s="43">
        <f t="shared" si="6"/>
        <v>3.0336057875803353</v>
      </c>
      <c r="V52" s="23"/>
      <c r="W52" s="57">
        <f>G52-'[7](A) Current Law'!G52</f>
        <v>0.06</v>
      </c>
      <c r="X52" s="58">
        <f>I52-'[7](A) Current Law'!I52</f>
        <v>421846</v>
      </c>
      <c r="Y52" s="43">
        <f>N52-'[7](A) Current Law'!N52</f>
        <v>0.63467972785832405</v>
      </c>
      <c r="Z52" s="58">
        <f>P52-'[7](A) Current Law'!P52</f>
        <v>0</v>
      </c>
      <c r="AA52" s="58">
        <f>M52-'[7](A) Current Law'!M52</f>
        <v>53890</v>
      </c>
      <c r="AB52" s="43">
        <f>R52-'[7](A) Current Law'!R52</f>
        <v>0</v>
      </c>
    </row>
    <row r="53" spans="1:28">
      <c r="A53" s="1" t="s">
        <v>112</v>
      </c>
      <c r="B53" s="2" t="s">
        <v>113</v>
      </c>
      <c r="C53" s="21">
        <v>503371138</v>
      </c>
      <c r="D53" s="22">
        <v>555.54</v>
      </c>
      <c r="E53" s="23"/>
      <c r="F53" s="23"/>
      <c r="G53" s="56">
        <v>0.34</v>
      </c>
      <c r="H53" s="23"/>
      <c r="I53" s="24">
        <v>1618209</v>
      </c>
      <c r="J53" s="25">
        <f t="shared" si="0"/>
        <v>2912.8577600172807</v>
      </c>
      <c r="K53" s="27">
        <f t="shared" si="1"/>
        <v>3.2147433133124927</v>
      </c>
      <c r="L53" s="23"/>
      <c r="M53" s="25">
        <v>34741</v>
      </c>
      <c r="N53" s="26">
        <f t="shared" si="2"/>
        <v>3.1457266427539992</v>
      </c>
      <c r="O53" s="23"/>
      <c r="P53" s="25">
        <v>1200000</v>
      </c>
      <c r="Q53" s="25">
        <f t="shared" si="3"/>
        <v>2222.5960326889153</v>
      </c>
      <c r="R53" s="27">
        <f t="shared" si="4"/>
        <v>2.3839269068303235</v>
      </c>
      <c r="S53" s="28">
        <f t="shared" si="5"/>
        <v>0.7630293738324283</v>
      </c>
      <c r="T53" s="23"/>
      <c r="U53" s="43">
        <f t="shared" si="6"/>
        <v>2.4529435773888171</v>
      </c>
      <c r="V53" s="23"/>
      <c r="W53" s="57">
        <f>G53-'[7](A) Current Law'!G53</f>
        <v>8.5000000000000075E-3</v>
      </c>
      <c r="X53" s="58">
        <f>I53-'[7](A) Current Law'!I53</f>
        <v>40455</v>
      </c>
      <c r="Y53" s="43">
        <f>N53-'[7](A) Current Law'!N53</f>
        <v>6.8339237995802549E-2</v>
      </c>
      <c r="Z53" s="58">
        <f>P53-'[7](A) Current Law'!P53</f>
        <v>0</v>
      </c>
      <c r="AA53" s="58">
        <f>M53-'[7](A) Current Law'!M53</f>
        <v>6055</v>
      </c>
      <c r="AB53" s="43">
        <f>R53-'[7](A) Current Law'!R53</f>
        <v>0</v>
      </c>
    </row>
    <row r="54" spans="1:28">
      <c r="A54" s="1" t="s">
        <v>114</v>
      </c>
      <c r="B54" s="2" t="s">
        <v>115</v>
      </c>
      <c r="C54" s="21">
        <v>154083776</v>
      </c>
      <c r="D54" s="22">
        <v>317.94</v>
      </c>
      <c r="E54" s="23"/>
      <c r="F54" s="23"/>
      <c r="G54" s="56">
        <v>0.374</v>
      </c>
      <c r="H54" s="23"/>
      <c r="I54" s="24">
        <v>1022636</v>
      </c>
      <c r="J54" s="25">
        <f t="shared" si="0"/>
        <v>3216.4433540919672</v>
      </c>
      <c r="K54" s="27">
        <f t="shared" si="1"/>
        <v>6.636883042118594</v>
      </c>
      <c r="L54" s="23"/>
      <c r="M54" s="25">
        <v>227872</v>
      </c>
      <c r="N54" s="26">
        <f t="shared" si="2"/>
        <v>5.1579992432168851</v>
      </c>
      <c r="O54" s="23"/>
      <c r="P54" s="25">
        <v>560000</v>
      </c>
      <c r="Q54" s="25">
        <f t="shared" si="3"/>
        <v>2478.0524627288169</v>
      </c>
      <c r="R54" s="27">
        <f t="shared" si="4"/>
        <v>3.6343865300912666</v>
      </c>
      <c r="S54" s="28">
        <f t="shared" si="5"/>
        <v>0.77043249015289894</v>
      </c>
      <c r="T54" s="23"/>
      <c r="U54" s="43">
        <f t="shared" si="6"/>
        <v>5.113270328992976</v>
      </c>
      <c r="V54" s="23"/>
      <c r="W54" s="57">
        <f>G54-'[7](A) Current Law'!G54</f>
        <v>0</v>
      </c>
      <c r="X54" s="58">
        <f>I54-'[7](A) Current Law'!I54</f>
        <v>0</v>
      </c>
      <c r="Y54" s="43">
        <f>N54-'[7](A) Current Law'!N54</f>
        <v>-0.26168881011846423</v>
      </c>
      <c r="Z54" s="58">
        <f>P54-'[7](A) Current Law'!P54</f>
        <v>0</v>
      </c>
      <c r="AA54" s="58">
        <f>M54-'[7](A) Current Law'!M54</f>
        <v>40322</v>
      </c>
      <c r="AB54" s="43">
        <f>R54-'[7](A) Current Law'!R54</f>
        <v>0</v>
      </c>
    </row>
    <row r="55" spans="1:28">
      <c r="A55" s="1" t="s">
        <v>116</v>
      </c>
      <c r="B55" s="2" t="s">
        <v>117</v>
      </c>
      <c r="C55" s="21">
        <v>195440486</v>
      </c>
      <c r="D55" s="22">
        <v>175.04</v>
      </c>
      <c r="E55" s="23"/>
      <c r="F55" s="23"/>
      <c r="G55" s="56">
        <v>0.34</v>
      </c>
      <c r="H55" s="23"/>
      <c r="I55" s="24">
        <v>863300</v>
      </c>
      <c r="J55" s="25">
        <f t="shared" si="0"/>
        <v>4932.0155393053019</v>
      </c>
      <c r="K55" s="27">
        <f t="shared" si="1"/>
        <v>4.4172014594765185</v>
      </c>
      <c r="L55" s="23"/>
      <c r="M55" s="25">
        <v>131117</v>
      </c>
      <c r="N55" s="26">
        <f t="shared" si="2"/>
        <v>3.7463220389249337</v>
      </c>
      <c r="O55" s="23"/>
      <c r="P55" s="25">
        <v>398281</v>
      </c>
      <c r="Q55" s="25">
        <f t="shared" si="3"/>
        <v>3024.4401279707495</v>
      </c>
      <c r="R55" s="27">
        <f t="shared" si="4"/>
        <v>2.0378633319608102</v>
      </c>
      <c r="S55" s="28">
        <f t="shared" si="5"/>
        <v>0.61322599328159388</v>
      </c>
      <c r="T55" s="23"/>
      <c r="U55" s="43">
        <f t="shared" si="6"/>
        <v>2.7087427525123942</v>
      </c>
      <c r="V55" s="23"/>
      <c r="W55" s="57">
        <f>G55-'[7](A) Current Law'!G55</f>
        <v>3.2100000000000017E-2</v>
      </c>
      <c r="X55" s="58">
        <f>I55-'[7](A) Current Law'!I55</f>
        <v>81506</v>
      </c>
      <c r="Y55" s="43">
        <f>N55-'[7](A) Current Law'!N55</f>
        <v>0.29811121120523598</v>
      </c>
      <c r="Z55" s="58">
        <f>P55-'[7](A) Current Law'!P55</f>
        <v>0</v>
      </c>
      <c r="AA55" s="58">
        <f>M55-'[7](A) Current Law'!M55</f>
        <v>23243</v>
      </c>
      <c r="AB55" s="43">
        <f>R55-'[7](A) Current Law'!R55</f>
        <v>0</v>
      </c>
    </row>
    <row r="56" spans="1:28">
      <c r="A56" s="1" t="s">
        <v>118</v>
      </c>
      <c r="B56" s="2" t="s">
        <v>119</v>
      </c>
      <c r="C56" s="21">
        <v>2363998955.0300002</v>
      </c>
      <c r="D56" s="22">
        <v>1025.3</v>
      </c>
      <c r="E56" s="23"/>
      <c r="F56" s="23"/>
      <c r="G56" s="56">
        <v>0.34</v>
      </c>
      <c r="H56" s="23"/>
      <c r="I56" s="24">
        <v>3002490</v>
      </c>
      <c r="J56" s="25">
        <f t="shared" si="0"/>
        <v>2928.4014434799574</v>
      </c>
      <c r="K56" s="27">
        <f t="shared" si="1"/>
        <v>1.2700893939108773</v>
      </c>
      <c r="L56" s="23"/>
      <c r="M56" s="25">
        <v>0</v>
      </c>
      <c r="N56" s="26">
        <f t="shared" si="2"/>
        <v>1.2700893939108773</v>
      </c>
      <c r="O56" s="23"/>
      <c r="P56" s="25">
        <v>2179619</v>
      </c>
      <c r="Q56" s="25">
        <f t="shared" si="3"/>
        <v>2125.8353652589485</v>
      </c>
      <c r="R56" s="27">
        <f t="shared" si="4"/>
        <v>0.92200506068850596</v>
      </c>
      <c r="S56" s="28">
        <f t="shared" si="5"/>
        <v>0.7259371388414283</v>
      </c>
      <c r="T56" s="23"/>
      <c r="U56" s="43">
        <f t="shared" si="6"/>
        <v>0.92200506068850596</v>
      </c>
      <c r="V56" s="23"/>
      <c r="W56" s="57">
        <f>G56-'[7](A) Current Law'!G56</f>
        <v>0.06</v>
      </c>
      <c r="X56" s="58">
        <f>I56-'[7](A) Current Law'!I56</f>
        <v>529851</v>
      </c>
      <c r="Y56" s="43">
        <f>N56-'[7](A) Current Law'!N56</f>
        <v>0.22413334780567884</v>
      </c>
      <c r="Z56" s="58">
        <f>P56-'[7](A) Current Law'!P56</f>
        <v>0</v>
      </c>
      <c r="AA56" s="58">
        <f>M56-'[7](A) Current Law'!M56</f>
        <v>0</v>
      </c>
      <c r="AB56" s="43">
        <f>R56-'[7](A) Current Law'!R56</f>
        <v>0</v>
      </c>
    </row>
    <row r="57" spans="1:28">
      <c r="A57" s="1" t="s">
        <v>120</v>
      </c>
      <c r="B57" s="2" t="s">
        <v>121</v>
      </c>
      <c r="C57" s="21">
        <v>384252712</v>
      </c>
      <c r="D57" s="22">
        <v>355.65999999999997</v>
      </c>
      <c r="E57" s="23"/>
      <c r="F57" s="23"/>
      <c r="G57" s="56">
        <v>0.34</v>
      </c>
      <c r="H57" s="23"/>
      <c r="I57" s="24">
        <v>1243639</v>
      </c>
      <c r="J57" s="25">
        <f t="shared" si="0"/>
        <v>3496.7075296631619</v>
      </c>
      <c r="K57" s="27">
        <f t="shared" si="1"/>
        <v>3.2365132663006424</v>
      </c>
      <c r="L57" s="23"/>
      <c r="M57" s="25">
        <v>30745</v>
      </c>
      <c r="N57" s="26">
        <f t="shared" si="2"/>
        <v>3.1565008186591537</v>
      </c>
      <c r="O57" s="23"/>
      <c r="P57" s="25">
        <v>387276</v>
      </c>
      <c r="Q57" s="25">
        <f t="shared" si="3"/>
        <v>1175.3388067255246</v>
      </c>
      <c r="R57" s="27">
        <f t="shared" si="4"/>
        <v>1.0078679678908811</v>
      </c>
      <c r="S57" s="28">
        <f t="shared" si="5"/>
        <v>0.33612728452549334</v>
      </c>
      <c r="T57" s="23"/>
      <c r="U57" s="43">
        <f t="shared" si="6"/>
        <v>1.0878804155323698</v>
      </c>
      <c r="V57" s="23"/>
      <c r="W57" s="57">
        <f>G57-'[7](A) Current Law'!G57</f>
        <v>0.06</v>
      </c>
      <c r="X57" s="58">
        <f>I57-'[7](A) Current Law'!I57</f>
        <v>219466</v>
      </c>
      <c r="Y57" s="43">
        <f>N57-'[7](A) Current Law'!N57</f>
        <v>0.55712293840622262</v>
      </c>
      <c r="Z57" s="58">
        <f>P57-'[7](A) Current Law'!P57</f>
        <v>0</v>
      </c>
      <c r="AA57" s="58">
        <f>M57-'[7](A) Current Law'!M57</f>
        <v>5390</v>
      </c>
      <c r="AB57" s="43">
        <f>R57-'[7](A) Current Law'!R57</f>
        <v>0</v>
      </c>
    </row>
    <row r="58" spans="1:28">
      <c r="A58" s="1" t="s">
        <v>122</v>
      </c>
      <c r="B58" s="2" t="s">
        <v>123</v>
      </c>
      <c r="C58" s="21">
        <v>216787404</v>
      </c>
      <c r="D58" s="22">
        <v>103.87</v>
      </c>
      <c r="E58" s="23"/>
      <c r="F58" s="23"/>
      <c r="G58" s="56">
        <v>0.34420000000000001</v>
      </c>
      <c r="H58" s="23"/>
      <c r="I58" s="24">
        <v>748094</v>
      </c>
      <c r="J58" s="25">
        <f t="shared" si="0"/>
        <v>7202.2143063444692</v>
      </c>
      <c r="K58" s="27">
        <f t="shared" si="1"/>
        <v>3.4508185724665075</v>
      </c>
      <c r="L58" s="23"/>
      <c r="M58" s="25">
        <v>35994</v>
      </c>
      <c r="N58" s="26">
        <f t="shared" si="2"/>
        <v>3.284784940733918</v>
      </c>
      <c r="O58" s="23"/>
      <c r="P58" s="25">
        <v>315000</v>
      </c>
      <c r="Q58" s="25">
        <f t="shared" si="3"/>
        <v>3379.166265524213</v>
      </c>
      <c r="R58" s="27">
        <f t="shared" si="4"/>
        <v>1.4530364504018876</v>
      </c>
      <c r="S58" s="28">
        <f t="shared" si="5"/>
        <v>0.4691843538378867</v>
      </c>
      <c r="T58" s="23"/>
      <c r="U58" s="43">
        <f t="shared" si="6"/>
        <v>1.6190700821344768</v>
      </c>
      <c r="V58" s="23"/>
      <c r="W58" s="57">
        <f>G58-'[7](A) Current Law'!G58</f>
        <v>0</v>
      </c>
      <c r="X58" s="58">
        <f>I58-'[7](A) Current Law'!I58</f>
        <v>0</v>
      </c>
      <c r="Y58" s="43">
        <f>N58-'[7](A) Current Law'!N58</f>
        <v>-2.9074567450422695E-2</v>
      </c>
      <c r="Z58" s="58">
        <f>P58-'[7](A) Current Law'!P58</f>
        <v>0</v>
      </c>
      <c r="AA58" s="58">
        <f>M58-'[7](A) Current Law'!M58</f>
        <v>6303</v>
      </c>
      <c r="AB58" s="43">
        <f>R58-'[7](A) Current Law'!R58</f>
        <v>0</v>
      </c>
    </row>
    <row r="59" spans="1:28">
      <c r="A59" s="1" t="s">
        <v>124</v>
      </c>
      <c r="B59" s="2" t="s">
        <v>125</v>
      </c>
      <c r="C59" s="21">
        <v>112192510</v>
      </c>
      <c r="D59" s="22">
        <v>216.52</v>
      </c>
      <c r="E59" s="23"/>
      <c r="F59" s="23"/>
      <c r="G59" s="56">
        <v>0.34</v>
      </c>
      <c r="H59" s="23"/>
      <c r="I59" s="24">
        <v>907590</v>
      </c>
      <c r="J59" s="25">
        <f t="shared" si="0"/>
        <v>4191.7143912802512</v>
      </c>
      <c r="K59" s="27">
        <f t="shared" si="1"/>
        <v>8.0895774593152421</v>
      </c>
      <c r="L59" s="23"/>
      <c r="M59" s="25">
        <v>281252</v>
      </c>
      <c r="N59" s="26">
        <f t="shared" si="2"/>
        <v>5.5827077939516645</v>
      </c>
      <c r="O59" s="23"/>
      <c r="P59" s="25">
        <v>130000</v>
      </c>
      <c r="Q59" s="25">
        <f t="shared" si="3"/>
        <v>1899.3718825050803</v>
      </c>
      <c r="R59" s="27">
        <f t="shared" si="4"/>
        <v>1.1587226277404792</v>
      </c>
      <c r="S59" s="28">
        <f t="shared" si="5"/>
        <v>0.45312530988662281</v>
      </c>
      <c r="T59" s="23"/>
      <c r="U59" s="43">
        <f t="shared" si="6"/>
        <v>3.6655922931040585</v>
      </c>
      <c r="V59" s="23"/>
      <c r="W59" s="57">
        <f>G59-'[7](A) Current Law'!G59</f>
        <v>0.06</v>
      </c>
      <c r="X59" s="58">
        <f>I59-'[7](A) Current Law'!I59</f>
        <v>160163</v>
      </c>
      <c r="Y59" s="43">
        <f>N59-'[7](A) Current Law'!N59</f>
        <v>0.98470922880680778</v>
      </c>
      <c r="Z59" s="58">
        <f>P59-'[7](A) Current Law'!P59</f>
        <v>0</v>
      </c>
      <c r="AA59" s="58">
        <f>M59-'[7](A) Current Law'!M59</f>
        <v>49686</v>
      </c>
      <c r="AB59" s="43">
        <f>R59-'[7](A) Current Law'!R59</f>
        <v>0</v>
      </c>
    </row>
    <row r="60" spans="1:28">
      <c r="A60" s="1" t="s">
        <v>126</v>
      </c>
      <c r="B60" s="2" t="s">
        <v>127</v>
      </c>
      <c r="C60" s="21">
        <v>381691143</v>
      </c>
      <c r="D60" s="22">
        <v>293.63</v>
      </c>
      <c r="E60" s="23"/>
      <c r="F60" s="23"/>
      <c r="G60" s="56">
        <v>0.34</v>
      </c>
      <c r="H60" s="23"/>
      <c r="I60" s="24">
        <v>1188896</v>
      </c>
      <c r="J60" s="25">
        <f t="shared" si="0"/>
        <v>4048.9595749753094</v>
      </c>
      <c r="K60" s="27">
        <f t="shared" si="1"/>
        <v>3.1148116004358002</v>
      </c>
      <c r="L60" s="23"/>
      <c r="M60" s="25">
        <v>7254</v>
      </c>
      <c r="N60" s="26">
        <f t="shared" si="2"/>
        <v>3.0958067056850727</v>
      </c>
      <c r="O60" s="23"/>
      <c r="P60" s="25">
        <v>390000</v>
      </c>
      <c r="Q60" s="25">
        <f t="shared" si="3"/>
        <v>1352.9067193406668</v>
      </c>
      <c r="R60" s="27">
        <f t="shared" si="4"/>
        <v>1.0217685349853665</v>
      </c>
      <c r="S60" s="28">
        <f t="shared" si="5"/>
        <v>0.33413687992894248</v>
      </c>
      <c r="T60" s="23"/>
      <c r="U60" s="43">
        <f t="shared" si="6"/>
        <v>1.0407734297360942</v>
      </c>
      <c r="V60" s="23"/>
      <c r="W60" s="57">
        <f>G60-'[7](A) Current Law'!G60</f>
        <v>0.06</v>
      </c>
      <c r="X60" s="58">
        <f>I60-'[7](A) Current Law'!I60</f>
        <v>209805</v>
      </c>
      <c r="Y60" s="43">
        <f>N60-'[7](A) Current Law'!N60</f>
        <v>0.54666188573309382</v>
      </c>
      <c r="Z60" s="58">
        <f>P60-'[7](A) Current Law'!P60</f>
        <v>0</v>
      </c>
      <c r="AA60" s="58">
        <f>M60-'[7](A) Current Law'!M60</f>
        <v>1149</v>
      </c>
      <c r="AB60" s="43">
        <f>R60-'[7](A) Current Law'!R60</f>
        <v>0</v>
      </c>
    </row>
    <row r="61" spans="1:28">
      <c r="A61" s="1" t="s">
        <v>128</v>
      </c>
      <c r="B61" s="2" t="s">
        <v>129</v>
      </c>
      <c r="C61" s="21">
        <v>103471984.5</v>
      </c>
      <c r="D61" s="22">
        <v>112.72</v>
      </c>
      <c r="E61" s="23"/>
      <c r="F61" s="23"/>
      <c r="G61" s="56">
        <v>0.37440000000000001</v>
      </c>
      <c r="H61" s="23"/>
      <c r="I61" s="24">
        <v>349330</v>
      </c>
      <c r="J61" s="25">
        <f t="shared" si="0"/>
        <v>3099.0951029098651</v>
      </c>
      <c r="K61" s="27">
        <f t="shared" si="1"/>
        <v>3.3760829241658161</v>
      </c>
      <c r="L61" s="23"/>
      <c r="M61" s="25">
        <v>0</v>
      </c>
      <c r="N61" s="26">
        <f t="shared" si="2"/>
        <v>3.3760829241658161</v>
      </c>
      <c r="O61" s="23"/>
      <c r="P61" s="25">
        <v>180000</v>
      </c>
      <c r="Q61" s="25">
        <f t="shared" si="3"/>
        <v>1596.8772178850249</v>
      </c>
      <c r="R61" s="27">
        <f t="shared" si="4"/>
        <v>1.7396013120826923</v>
      </c>
      <c r="S61" s="28">
        <f t="shared" si="5"/>
        <v>0.51527209229095694</v>
      </c>
      <c r="T61" s="23"/>
      <c r="U61" s="43">
        <f t="shared" si="6"/>
        <v>1.7396013120826923</v>
      </c>
      <c r="V61" s="23"/>
      <c r="W61" s="57">
        <f>G61-'[7](A) Current Law'!G61</f>
        <v>0</v>
      </c>
      <c r="X61" s="58">
        <f>I61-'[7](A) Current Law'!I61</f>
        <v>0</v>
      </c>
      <c r="Y61" s="43">
        <f>N61-'[7](A) Current Law'!N61</f>
        <v>0</v>
      </c>
      <c r="Z61" s="58">
        <f>P61-'[7](A) Current Law'!P61</f>
        <v>0</v>
      </c>
      <c r="AA61" s="58">
        <f>M61-'[7](A) Current Law'!M61</f>
        <v>0</v>
      </c>
      <c r="AB61" s="43">
        <f>R61-'[7](A) Current Law'!R61</f>
        <v>0</v>
      </c>
    </row>
    <row r="62" spans="1:28">
      <c r="A62" s="1" t="s">
        <v>130</v>
      </c>
      <c r="B62" s="2" t="s">
        <v>131</v>
      </c>
      <c r="C62" s="21">
        <v>396408253</v>
      </c>
      <c r="D62" s="22">
        <v>455.57</v>
      </c>
      <c r="E62" s="23"/>
      <c r="F62" s="23"/>
      <c r="G62" s="56">
        <v>0.34</v>
      </c>
      <c r="H62" s="23"/>
      <c r="I62" s="24">
        <v>1716613</v>
      </c>
      <c r="J62" s="25">
        <f t="shared" si="0"/>
        <v>3768.0554031213646</v>
      </c>
      <c r="K62" s="27">
        <f t="shared" si="1"/>
        <v>4.3304169048165599</v>
      </c>
      <c r="L62" s="23"/>
      <c r="M62" s="25">
        <v>248572</v>
      </c>
      <c r="N62" s="26">
        <f t="shared" si="2"/>
        <v>3.7033562971757807</v>
      </c>
      <c r="O62" s="23"/>
      <c r="P62" s="25">
        <v>1186359</v>
      </c>
      <c r="Q62" s="25">
        <f t="shared" si="3"/>
        <v>3149.7486665056963</v>
      </c>
      <c r="R62" s="27">
        <f t="shared" si="4"/>
        <v>2.9927706878494278</v>
      </c>
      <c r="S62" s="28">
        <f t="shared" si="5"/>
        <v>0.83590826820022912</v>
      </c>
      <c r="T62" s="23"/>
      <c r="U62" s="43">
        <f t="shared" si="6"/>
        <v>3.6198312954902079</v>
      </c>
      <c r="V62" s="23"/>
      <c r="W62" s="57">
        <f>G62-'[7](A) Current Law'!G62</f>
        <v>0.06</v>
      </c>
      <c r="X62" s="58">
        <f>I62-'[7](A) Current Law'!I62</f>
        <v>302932</v>
      </c>
      <c r="Y62" s="43">
        <f>N62-'[7](A) Current Law'!N62</f>
        <v>0.6531650086508165</v>
      </c>
      <c r="Z62" s="58">
        <f>P62-'[7](A) Current Law'!P62</f>
        <v>0</v>
      </c>
      <c r="AA62" s="58">
        <f>M62-'[7](A) Current Law'!M62</f>
        <v>44012</v>
      </c>
      <c r="AB62" s="43">
        <f>R62-'[7](A) Current Law'!R62</f>
        <v>0</v>
      </c>
    </row>
    <row r="63" spans="1:28">
      <c r="A63" s="1" t="s">
        <v>132</v>
      </c>
      <c r="B63" s="2" t="s">
        <v>133</v>
      </c>
      <c r="C63" s="21">
        <v>236759810</v>
      </c>
      <c r="D63" s="22">
        <v>567.73</v>
      </c>
      <c r="E63" s="23"/>
      <c r="F63" s="23"/>
      <c r="G63" s="56">
        <v>0.34</v>
      </c>
      <c r="H63" s="23"/>
      <c r="I63" s="24">
        <v>1838510</v>
      </c>
      <c r="J63" s="25">
        <f t="shared" si="0"/>
        <v>3238.3527380973351</v>
      </c>
      <c r="K63" s="27">
        <f t="shared" si="1"/>
        <v>7.7652959765426406</v>
      </c>
      <c r="L63" s="23"/>
      <c r="M63" s="25">
        <v>555151</v>
      </c>
      <c r="N63" s="26">
        <f t="shared" si="2"/>
        <v>5.4205103475965792</v>
      </c>
      <c r="O63" s="23"/>
      <c r="P63" s="25">
        <v>945000</v>
      </c>
      <c r="Q63" s="25">
        <f t="shared" si="3"/>
        <v>2642.3669702147145</v>
      </c>
      <c r="R63" s="27">
        <f t="shared" si="4"/>
        <v>3.9913868827652808</v>
      </c>
      <c r="S63" s="28">
        <f t="shared" si="5"/>
        <v>0.81596020690667992</v>
      </c>
      <c r="T63" s="23"/>
      <c r="U63" s="43">
        <f t="shared" si="6"/>
        <v>6.3361725117113421</v>
      </c>
      <c r="V63" s="23"/>
      <c r="W63" s="57">
        <f>G63-'[7](A) Current Law'!G63</f>
        <v>1.7900000000000027E-2</v>
      </c>
      <c r="X63" s="58">
        <f>I63-'[7](A) Current Law'!I63</f>
        <v>96792</v>
      </c>
      <c r="Y63" s="43">
        <f>N63-'[7](A) Current Law'!N63</f>
        <v>-5.6766391221545476E-3</v>
      </c>
      <c r="Z63" s="58">
        <f>P63-'[7](A) Current Law'!P63</f>
        <v>0</v>
      </c>
      <c r="AA63" s="58">
        <f>M63-'[7](A) Current Law'!M63</f>
        <v>98136</v>
      </c>
      <c r="AB63" s="43">
        <f>R63-'[7](A) Current Law'!R63</f>
        <v>0</v>
      </c>
    </row>
    <row r="64" spans="1:28">
      <c r="A64" s="1" t="s">
        <v>134</v>
      </c>
      <c r="B64" s="2" t="s">
        <v>135</v>
      </c>
      <c r="C64" s="21">
        <v>535558113</v>
      </c>
      <c r="D64" s="22">
        <v>479.53</v>
      </c>
      <c r="E64" s="23"/>
      <c r="F64" s="23"/>
      <c r="G64" s="56">
        <v>0.34</v>
      </c>
      <c r="H64" s="23"/>
      <c r="I64" s="24">
        <v>1690423</v>
      </c>
      <c r="J64" s="25">
        <f t="shared" si="0"/>
        <v>3525.1663086772469</v>
      </c>
      <c r="K64" s="27">
        <f t="shared" si="1"/>
        <v>3.1563764210962479</v>
      </c>
      <c r="L64" s="23"/>
      <c r="M64" s="25">
        <v>21425</v>
      </c>
      <c r="N64" s="26">
        <f t="shared" si="2"/>
        <v>3.1163714254105601</v>
      </c>
      <c r="O64" s="23"/>
      <c r="P64" s="25">
        <v>1097596</v>
      </c>
      <c r="Q64" s="25">
        <f t="shared" si="3"/>
        <v>2333.5787124893127</v>
      </c>
      <c r="R64" s="27">
        <f t="shared" si="4"/>
        <v>2.0494433253035229</v>
      </c>
      <c r="S64" s="28">
        <f t="shared" si="5"/>
        <v>0.66197691347077037</v>
      </c>
      <c r="T64" s="23"/>
      <c r="U64" s="43">
        <f t="shared" si="6"/>
        <v>2.0894483209892107</v>
      </c>
      <c r="V64" s="23"/>
      <c r="W64" s="57">
        <f>G64-'[7](A) Current Law'!G64</f>
        <v>0.06</v>
      </c>
      <c r="X64" s="58">
        <f>I64-'[7](A) Current Law'!I64</f>
        <v>298310</v>
      </c>
      <c r="Y64" s="43">
        <f>N64-'[7](A) Current Law'!N64</f>
        <v>0.54999446904093485</v>
      </c>
      <c r="Z64" s="58">
        <f>P64-'[7](A) Current Law'!P64</f>
        <v>0</v>
      </c>
      <c r="AA64" s="58">
        <f>M64-'[7](A) Current Law'!M64</f>
        <v>3756</v>
      </c>
      <c r="AB64" s="43">
        <f>R64-'[7](A) Current Law'!R64</f>
        <v>0</v>
      </c>
    </row>
    <row r="65" spans="1:28">
      <c r="A65" s="1" t="s">
        <v>136</v>
      </c>
      <c r="B65" s="2" t="s">
        <v>137</v>
      </c>
      <c r="C65" s="21">
        <v>880462168</v>
      </c>
      <c r="D65" s="22">
        <v>2441.8599999999997</v>
      </c>
      <c r="E65" s="23"/>
      <c r="F65" s="23"/>
      <c r="G65" s="56">
        <v>0.34</v>
      </c>
      <c r="H65" s="23"/>
      <c r="I65" s="24">
        <v>7452094</v>
      </c>
      <c r="J65" s="25">
        <f t="shared" si="0"/>
        <v>3051.8105051067632</v>
      </c>
      <c r="K65" s="27">
        <f t="shared" si="1"/>
        <v>8.4638435027000511</v>
      </c>
      <c r="L65" s="23"/>
      <c r="M65" s="25">
        <v>2371921</v>
      </c>
      <c r="N65" s="26">
        <f t="shared" si="2"/>
        <v>5.7698935679880341</v>
      </c>
      <c r="O65" s="23"/>
      <c r="P65" s="25">
        <v>1905500</v>
      </c>
      <c r="Q65" s="25">
        <f t="shared" si="3"/>
        <v>1751.7060765154433</v>
      </c>
      <c r="R65" s="27">
        <f t="shared" si="4"/>
        <v>2.1642042886730821</v>
      </c>
      <c r="S65" s="28">
        <f t="shared" si="5"/>
        <v>0.57398913647627092</v>
      </c>
      <c r="T65" s="23"/>
      <c r="U65" s="43">
        <f t="shared" si="6"/>
        <v>4.8581542233850987</v>
      </c>
      <c r="V65" s="23"/>
      <c r="W65" s="57">
        <f>G65-'[7](A) Current Law'!G65</f>
        <v>0.06</v>
      </c>
      <c r="X65" s="58">
        <f>I65-'[7](A) Current Law'!I65</f>
        <v>1315075</v>
      </c>
      <c r="Y65" s="43">
        <f>N65-'[7](A) Current Law'!N65</f>
        <v>1.0177404919458164</v>
      </c>
      <c r="Z65" s="58">
        <f>P65-'[7](A) Current Law'!P65</f>
        <v>0</v>
      </c>
      <c r="AA65" s="58">
        <f>M65-'[7](A) Current Law'!M65</f>
        <v>418993</v>
      </c>
      <c r="AB65" s="43">
        <f>R65-'[7](A) Current Law'!R65</f>
        <v>0</v>
      </c>
    </row>
    <row r="66" spans="1:28">
      <c r="A66" s="1" t="s">
        <v>138</v>
      </c>
      <c r="B66" s="2" t="s">
        <v>139</v>
      </c>
      <c r="C66" s="21">
        <v>1857544896</v>
      </c>
      <c r="D66" s="22">
        <v>1837.6100000000001</v>
      </c>
      <c r="E66" s="23"/>
      <c r="F66" s="23"/>
      <c r="G66" s="56">
        <v>0.34</v>
      </c>
      <c r="H66" s="23"/>
      <c r="I66" s="24">
        <v>5012902</v>
      </c>
      <c r="J66" s="25">
        <f t="shared" si="0"/>
        <v>2727.9466263244103</v>
      </c>
      <c r="K66" s="27">
        <f t="shared" si="1"/>
        <v>2.6986707081991304</v>
      </c>
      <c r="L66" s="23"/>
      <c r="M66" s="25">
        <v>0</v>
      </c>
      <c r="N66" s="26">
        <f t="shared" si="2"/>
        <v>2.6986707081991304</v>
      </c>
      <c r="O66" s="23"/>
      <c r="P66" s="25">
        <v>5012902</v>
      </c>
      <c r="Q66" s="25">
        <f t="shared" si="3"/>
        <v>2727.9466263244103</v>
      </c>
      <c r="R66" s="27">
        <f t="shared" si="4"/>
        <v>2.6986707081991304</v>
      </c>
      <c r="S66" s="28">
        <f t="shared" si="5"/>
        <v>1</v>
      </c>
      <c r="T66" s="23"/>
      <c r="U66" s="43">
        <f t="shared" si="6"/>
        <v>2.6986707081991304</v>
      </c>
      <c r="V66" s="23"/>
      <c r="W66" s="57">
        <f>G66-'[7](A) Current Law'!G66</f>
        <v>1.150000000000001E-2</v>
      </c>
      <c r="X66" s="58">
        <f>I66-'[7](A) Current Law'!I66</f>
        <v>169554</v>
      </c>
      <c r="Y66" s="43">
        <f>N66-'[7](A) Current Law'!N66</f>
        <v>9.1278547487661843E-2</v>
      </c>
      <c r="Z66" s="58">
        <f>P66-'[7](A) Current Law'!P66</f>
        <v>169554</v>
      </c>
      <c r="AA66" s="58">
        <f>M66-'[7](A) Current Law'!M66</f>
        <v>0</v>
      </c>
      <c r="AB66" s="43">
        <f>R66-'[7](A) Current Law'!R66</f>
        <v>9.1278547487661843E-2</v>
      </c>
    </row>
    <row r="67" spans="1:28">
      <c r="A67" s="1" t="s">
        <v>140</v>
      </c>
      <c r="B67" s="2" t="s">
        <v>141</v>
      </c>
      <c r="C67" s="21">
        <v>71348086</v>
      </c>
      <c r="D67" s="22">
        <v>64.05</v>
      </c>
      <c r="E67" s="23"/>
      <c r="F67" s="23"/>
      <c r="G67" s="56">
        <v>0.377</v>
      </c>
      <c r="H67" s="23"/>
      <c r="I67" s="24">
        <v>357513</v>
      </c>
      <c r="J67" s="25">
        <f t="shared" si="0"/>
        <v>5581.7798594847782</v>
      </c>
      <c r="K67" s="27">
        <f t="shared" si="1"/>
        <v>5.0108281811512088</v>
      </c>
      <c r="L67" s="23"/>
      <c r="M67" s="25">
        <v>51503</v>
      </c>
      <c r="N67" s="26">
        <f t="shared" si="2"/>
        <v>4.2889727973922103</v>
      </c>
      <c r="O67" s="23"/>
      <c r="P67" s="25">
        <v>222176</v>
      </c>
      <c r="Q67" s="25">
        <f t="shared" si="3"/>
        <v>4272.8961748633883</v>
      </c>
      <c r="R67" s="27">
        <f t="shared" si="4"/>
        <v>3.1139728121087931</v>
      </c>
      <c r="S67" s="28">
        <f t="shared" si="5"/>
        <v>0.76550782768738479</v>
      </c>
      <c r="T67" s="23"/>
      <c r="U67" s="43">
        <f t="shared" si="6"/>
        <v>3.8358281958677911</v>
      </c>
      <c r="V67" s="23"/>
      <c r="W67" s="57">
        <f>G67-'[7](A) Current Law'!G67</f>
        <v>0</v>
      </c>
      <c r="X67" s="58">
        <f>I67-'[7](A) Current Law'!I67</f>
        <v>0</v>
      </c>
      <c r="Y67" s="43">
        <f>N67-'[7](A) Current Law'!N67</f>
        <v>-0.12792214215809583</v>
      </c>
      <c r="Z67" s="58">
        <f>P67-'[7](A) Current Law'!P67</f>
        <v>0</v>
      </c>
      <c r="AA67" s="58">
        <f>M67-'[7](A) Current Law'!M67</f>
        <v>9127</v>
      </c>
      <c r="AB67" s="43">
        <f>R67-'[7](A) Current Law'!R67</f>
        <v>0</v>
      </c>
    </row>
    <row r="68" spans="1:28">
      <c r="A68" s="1" t="s">
        <v>142</v>
      </c>
      <c r="B68" s="2" t="s">
        <v>143</v>
      </c>
      <c r="C68" s="21">
        <v>2653285847</v>
      </c>
      <c r="D68" s="22">
        <v>4298.1899999999996</v>
      </c>
      <c r="E68" s="23"/>
      <c r="F68" s="23"/>
      <c r="G68" s="56">
        <v>0.34</v>
      </c>
      <c r="H68" s="23"/>
      <c r="I68" s="24">
        <v>12862465</v>
      </c>
      <c r="J68" s="25">
        <f t="shared" si="0"/>
        <v>2992.5305768241983</v>
      </c>
      <c r="K68" s="27">
        <f t="shared" si="1"/>
        <v>4.8477494479319851</v>
      </c>
      <c r="L68" s="23"/>
      <c r="M68" s="25">
        <v>2350690</v>
      </c>
      <c r="N68" s="26">
        <f t="shared" si="2"/>
        <v>3.9617951499215152</v>
      </c>
      <c r="O68" s="23"/>
      <c r="P68" s="25">
        <v>9176000</v>
      </c>
      <c r="Q68" s="25">
        <f t="shared" si="3"/>
        <v>2681.7544129040366</v>
      </c>
      <c r="R68" s="27">
        <f t="shared" si="4"/>
        <v>3.4583533509497513</v>
      </c>
      <c r="S68" s="28">
        <f t="shared" si="5"/>
        <v>0.89614937727721711</v>
      </c>
      <c r="T68" s="23"/>
      <c r="U68" s="43">
        <f t="shared" si="6"/>
        <v>4.3443076489602221</v>
      </c>
      <c r="V68" s="23"/>
      <c r="W68" s="57">
        <f>G68-'[7](A) Current Law'!G68</f>
        <v>0.06</v>
      </c>
      <c r="X68" s="58">
        <f>I68-'[7](A) Current Law'!I68</f>
        <v>2269846</v>
      </c>
      <c r="Y68" s="43">
        <f>N68-'[7](A) Current Law'!N68</f>
        <v>0.6985790852861693</v>
      </c>
      <c r="Z68" s="58">
        <f>P68-'[7](A) Current Law'!P68</f>
        <v>517755</v>
      </c>
      <c r="AA68" s="58">
        <f>M68-'[7](A) Current Law'!M68</f>
        <v>416316</v>
      </c>
      <c r="AB68" s="43">
        <f>R68-'[7](A) Current Law'!R68</f>
        <v>0.19513728631440541</v>
      </c>
    </row>
    <row r="69" spans="1:28">
      <c r="A69" s="1" t="s">
        <v>144</v>
      </c>
      <c r="B69" s="2" t="s">
        <v>145</v>
      </c>
      <c r="C69" s="21">
        <v>1379180046</v>
      </c>
      <c r="D69" s="22">
        <v>2715.19</v>
      </c>
      <c r="E69" s="23"/>
      <c r="F69" s="23"/>
      <c r="G69" s="56">
        <v>0.34</v>
      </c>
      <c r="H69" s="23"/>
      <c r="I69" s="24">
        <v>8057963</v>
      </c>
      <c r="J69" s="25">
        <f t="shared" si="0"/>
        <v>2967.7344863527046</v>
      </c>
      <c r="K69" s="27">
        <f t="shared" si="1"/>
        <v>5.8425751034974009</v>
      </c>
      <c r="L69" s="23"/>
      <c r="M69" s="25">
        <v>1907594</v>
      </c>
      <c r="N69" s="26">
        <f t="shared" si="2"/>
        <v>4.4594387932436774</v>
      </c>
      <c r="O69" s="23"/>
      <c r="P69" s="25">
        <v>3585647</v>
      </c>
      <c r="Q69" s="25">
        <f t="shared" si="3"/>
        <v>2023.151602650275</v>
      </c>
      <c r="R69" s="27">
        <f t="shared" si="4"/>
        <v>2.5998396731444591</v>
      </c>
      <c r="S69" s="28">
        <f t="shared" si="5"/>
        <v>0.68171583810945768</v>
      </c>
      <c r="T69" s="23"/>
      <c r="U69" s="43">
        <f t="shared" si="6"/>
        <v>3.9829759833981822</v>
      </c>
      <c r="V69" s="23"/>
      <c r="W69" s="57">
        <f>G69-'[7](A) Current Law'!G69</f>
        <v>0.06</v>
      </c>
      <c r="X69" s="58">
        <f>I69-'[7](A) Current Law'!I69</f>
        <v>1421994</v>
      </c>
      <c r="Y69" s="43">
        <f>N69-'[7](A) Current Law'!N69</f>
        <v>0.78679575095882726</v>
      </c>
      <c r="Z69" s="58">
        <f>P69-'[7](A) Current Law'!P69</f>
        <v>0</v>
      </c>
      <c r="AA69" s="58">
        <f>M69-'[7](A) Current Law'!M69</f>
        <v>336861</v>
      </c>
      <c r="AB69" s="43">
        <f>R69-'[7](A) Current Law'!R69</f>
        <v>0</v>
      </c>
    </row>
    <row r="70" spans="1:28">
      <c r="A70" s="1" t="s">
        <v>146</v>
      </c>
      <c r="B70" s="2" t="s">
        <v>147</v>
      </c>
      <c r="C70" s="21">
        <v>3002002696</v>
      </c>
      <c r="D70" s="22">
        <v>5219.1400000000003</v>
      </c>
      <c r="E70" s="23"/>
      <c r="F70" s="23"/>
      <c r="G70" s="56">
        <v>0.34</v>
      </c>
      <c r="H70" s="23"/>
      <c r="I70" s="24">
        <v>16109529</v>
      </c>
      <c r="J70" s="25">
        <f t="shared" si="0"/>
        <v>3086.6251911234417</v>
      </c>
      <c r="K70" s="27">
        <f t="shared" si="1"/>
        <v>5.3662606704068061</v>
      </c>
      <c r="L70" s="23"/>
      <c r="M70" s="25">
        <v>3437460</v>
      </c>
      <c r="N70" s="26">
        <f t="shared" si="2"/>
        <v>4.2212050698304902</v>
      </c>
      <c r="O70" s="23"/>
      <c r="P70" s="25">
        <v>6991865</v>
      </c>
      <c r="Q70" s="25">
        <f t="shared" si="3"/>
        <v>1998.2842000789401</v>
      </c>
      <c r="R70" s="27">
        <f t="shared" si="4"/>
        <v>2.329066862370333</v>
      </c>
      <c r="S70" s="28">
        <f t="shared" si="5"/>
        <v>0.64740098857018102</v>
      </c>
      <c r="T70" s="23"/>
      <c r="U70" s="43">
        <f t="shared" si="6"/>
        <v>3.4741224629466489</v>
      </c>
      <c r="V70" s="23"/>
      <c r="W70" s="57">
        <f>G70-'[7](A) Current Law'!G70</f>
        <v>0.06</v>
      </c>
      <c r="X70" s="58">
        <f>I70-'[7](A) Current Law'!I70</f>
        <v>2842858</v>
      </c>
      <c r="Y70" s="43">
        <f>N70-'[7](A) Current Law'!N70</f>
        <v>0.74477647970773164</v>
      </c>
      <c r="Z70" s="58">
        <f>P70-'[7](A) Current Law'!P70</f>
        <v>0</v>
      </c>
      <c r="AA70" s="58">
        <f>M70-'[7](A) Current Law'!M70</f>
        <v>607037</v>
      </c>
      <c r="AB70" s="43">
        <f>R70-'[7](A) Current Law'!R70</f>
        <v>0</v>
      </c>
    </row>
    <row r="71" spans="1:28">
      <c r="A71" s="1" t="s">
        <v>148</v>
      </c>
      <c r="B71" s="2" t="s">
        <v>149</v>
      </c>
      <c r="C71" s="21">
        <v>546684781</v>
      </c>
      <c r="D71" s="22">
        <v>95.72</v>
      </c>
      <c r="E71" s="23"/>
      <c r="F71" s="23"/>
      <c r="G71" s="56">
        <v>0.34</v>
      </c>
      <c r="H71" s="23"/>
      <c r="I71" s="24">
        <v>627713</v>
      </c>
      <c r="J71" s="25">
        <f t="shared" si="0"/>
        <v>6557.804011700794</v>
      </c>
      <c r="K71" s="27">
        <f t="shared" si="1"/>
        <v>1.1482174404997749</v>
      </c>
      <c r="L71" s="23"/>
      <c r="M71" s="25">
        <v>0</v>
      </c>
      <c r="N71" s="26">
        <f t="shared" si="2"/>
        <v>1.1482174404997749</v>
      </c>
      <c r="O71" s="23"/>
      <c r="P71" s="25">
        <v>375000</v>
      </c>
      <c r="Q71" s="25">
        <f t="shared" si="3"/>
        <v>3917.6765566234853</v>
      </c>
      <c r="R71" s="27">
        <f t="shared" si="4"/>
        <v>0.68595288003819521</v>
      </c>
      <c r="S71" s="28">
        <f t="shared" si="5"/>
        <v>0.59740677666385755</v>
      </c>
      <c r="T71" s="23"/>
      <c r="U71" s="43">
        <f t="shared" si="6"/>
        <v>0.68595288003819521</v>
      </c>
      <c r="V71" s="23"/>
      <c r="W71" s="57">
        <f>G71-'[7](A) Current Law'!G71</f>
        <v>0.06</v>
      </c>
      <c r="X71" s="58">
        <f>I71-'[7](A) Current Law'!I71</f>
        <v>110773</v>
      </c>
      <c r="Y71" s="43">
        <f>N71-'[7](A) Current Law'!N71</f>
        <v>0.20262682234792262</v>
      </c>
      <c r="Z71" s="58">
        <f>P71-'[7](A) Current Law'!P71</f>
        <v>0</v>
      </c>
      <c r="AA71" s="58">
        <f>M71-'[7](A) Current Law'!M71</f>
        <v>0</v>
      </c>
      <c r="AB71" s="43">
        <f>R71-'[7](A) Current Law'!R71</f>
        <v>0</v>
      </c>
    </row>
    <row r="72" spans="1:28">
      <c r="A72" s="1" t="s">
        <v>150</v>
      </c>
      <c r="B72" s="2" t="s">
        <v>151</v>
      </c>
      <c r="C72" s="21">
        <v>1575592018</v>
      </c>
      <c r="D72" s="22">
        <v>1990.9599999999998</v>
      </c>
      <c r="E72" s="23"/>
      <c r="F72" s="23"/>
      <c r="G72" s="56">
        <v>0.34</v>
      </c>
      <c r="H72" s="23"/>
      <c r="I72" s="24">
        <v>5611361</v>
      </c>
      <c r="J72" s="25">
        <f t="shared" ref="J72:J135" si="7">I72/D72</f>
        <v>2818.4197573030096</v>
      </c>
      <c r="K72" s="27">
        <f t="shared" ref="K72:K135" si="8">I72/C72*1000</f>
        <v>3.5614302026757287</v>
      </c>
      <c r="L72" s="23"/>
      <c r="M72" s="25">
        <v>382808</v>
      </c>
      <c r="N72" s="26">
        <f t="shared" ref="N72:N135" si="9">(I72-M72)/C72*1000</f>
        <v>3.3184688296637463</v>
      </c>
      <c r="O72" s="23"/>
      <c r="P72" s="25">
        <v>3930850</v>
      </c>
      <c r="Q72" s="25">
        <f t="shared" ref="Q72:Q135" si="10">(M72+P72)/D72</f>
        <v>2166.6221320368068</v>
      </c>
      <c r="R72" s="27">
        <f t="shared" ref="R72:R135" si="11">P72/C72*1000</f>
        <v>2.4948400062280589</v>
      </c>
      <c r="S72" s="28">
        <f t="shared" ref="S72:S135" si="12">(M72+P72)/I72</f>
        <v>0.76873649725975568</v>
      </c>
      <c r="T72" s="23"/>
      <c r="U72" s="43">
        <f t="shared" ref="U72:U135" si="13">(P72+M72)/C72*1000</f>
        <v>2.7378013792400413</v>
      </c>
      <c r="V72" s="23"/>
      <c r="W72" s="57">
        <f>G72-'[7](A) Current Law'!G72</f>
        <v>5.0300000000000011E-2</v>
      </c>
      <c r="X72" s="58">
        <f>I72-'[7](A) Current Law'!I72</f>
        <v>830151</v>
      </c>
      <c r="Y72" s="43">
        <f>N72-'[7](A) Current Law'!N72</f>
        <v>0.48298480273209909</v>
      </c>
      <c r="Z72" s="58">
        <f>P72-'[7](A) Current Law'!P72</f>
        <v>0</v>
      </c>
      <c r="AA72" s="58">
        <f>M72-'[7](A) Current Law'!M72</f>
        <v>69164</v>
      </c>
      <c r="AB72" s="43">
        <f>R72-'[7](A) Current Law'!R72</f>
        <v>0</v>
      </c>
    </row>
    <row r="73" spans="1:28">
      <c r="A73" s="1" t="s">
        <v>152</v>
      </c>
      <c r="B73" s="2" t="s">
        <v>153</v>
      </c>
      <c r="C73" s="21">
        <v>22941260796</v>
      </c>
      <c r="D73" s="22">
        <v>19524.52</v>
      </c>
      <c r="E73" s="23"/>
      <c r="F73" s="23"/>
      <c r="G73" s="56">
        <v>0.34</v>
      </c>
      <c r="H73" s="23"/>
      <c r="I73" s="24">
        <v>56229726</v>
      </c>
      <c r="J73" s="25">
        <f t="shared" si="7"/>
        <v>2879.9543343447112</v>
      </c>
      <c r="K73" s="27">
        <f t="shared" si="8"/>
        <v>2.4510303291527951</v>
      </c>
      <c r="L73" s="23"/>
      <c r="M73" s="25">
        <v>0</v>
      </c>
      <c r="N73" s="26">
        <f t="shared" si="9"/>
        <v>2.4510303291527951</v>
      </c>
      <c r="O73" s="23"/>
      <c r="P73" s="25">
        <v>45800000</v>
      </c>
      <c r="Q73" s="25">
        <f t="shared" si="10"/>
        <v>2345.7682954561751</v>
      </c>
      <c r="R73" s="27">
        <f t="shared" si="11"/>
        <v>1.996402918185979</v>
      </c>
      <c r="S73" s="28">
        <f t="shared" si="12"/>
        <v>0.81451579543531827</v>
      </c>
      <c r="T73" s="23"/>
      <c r="U73" s="43">
        <f t="shared" si="13"/>
        <v>1.996402918185979</v>
      </c>
      <c r="V73" s="23"/>
      <c r="W73" s="57">
        <f>G73-'[7](A) Current Law'!G73</f>
        <v>0.06</v>
      </c>
      <c r="X73" s="58">
        <f>I73-'[7](A) Current Law'!I73</f>
        <v>9922893</v>
      </c>
      <c r="Y73" s="43">
        <f>N73-'[7](A) Current Law'!N73</f>
        <v>0.43253477166041954</v>
      </c>
      <c r="Z73" s="58">
        <f>P73-'[7](A) Current Law'!P73</f>
        <v>0</v>
      </c>
      <c r="AA73" s="58">
        <f>M73-'[7](A) Current Law'!M73</f>
        <v>0</v>
      </c>
      <c r="AB73" s="43">
        <f>R73-'[7](A) Current Law'!R73</f>
        <v>0</v>
      </c>
    </row>
    <row r="74" spans="1:28">
      <c r="A74" s="1" t="s">
        <v>154</v>
      </c>
      <c r="B74" s="2" t="s">
        <v>155</v>
      </c>
      <c r="C74" s="21">
        <v>2337672694.8000002</v>
      </c>
      <c r="D74" s="22">
        <v>2781.9600000000005</v>
      </c>
      <c r="E74" s="23"/>
      <c r="F74" s="23"/>
      <c r="G74" s="56">
        <v>0.34</v>
      </c>
      <c r="H74" s="23"/>
      <c r="I74" s="24">
        <v>8260403</v>
      </c>
      <c r="J74" s="25">
        <f t="shared" si="7"/>
        <v>2969.2745402521959</v>
      </c>
      <c r="K74" s="27">
        <f t="shared" si="8"/>
        <v>3.5336011830803882</v>
      </c>
      <c r="L74" s="23"/>
      <c r="M74" s="25">
        <v>535267</v>
      </c>
      <c r="N74" s="26">
        <f t="shared" si="9"/>
        <v>3.3046268697855177</v>
      </c>
      <c r="O74" s="23"/>
      <c r="P74" s="25">
        <v>5240000</v>
      </c>
      <c r="Q74" s="25">
        <f t="shared" si="10"/>
        <v>2075.9705387568474</v>
      </c>
      <c r="R74" s="27">
        <f t="shared" si="11"/>
        <v>2.241545624268118</v>
      </c>
      <c r="S74" s="28">
        <f t="shared" si="12"/>
        <v>0.69915075571978758</v>
      </c>
      <c r="T74" s="23"/>
      <c r="U74" s="43">
        <f t="shared" si="13"/>
        <v>2.4705199375629885</v>
      </c>
      <c r="V74" s="23"/>
      <c r="W74" s="57">
        <f>G74-'[7](A) Current Law'!G74</f>
        <v>0.06</v>
      </c>
      <c r="X74" s="58">
        <f>I74-'[7](A) Current Law'!I74</f>
        <v>1457718</v>
      </c>
      <c r="Y74" s="43">
        <f>N74-'[7](A) Current Law'!N74</f>
        <v>0.58260380207611595</v>
      </c>
      <c r="Z74" s="58">
        <f>P74-'[7](A) Current Law'!P74</f>
        <v>0</v>
      </c>
      <c r="AA74" s="58">
        <f>M74-'[7](A) Current Law'!M74</f>
        <v>95781</v>
      </c>
      <c r="AB74" s="43">
        <f>R74-'[7](A) Current Law'!R74</f>
        <v>0</v>
      </c>
    </row>
    <row r="75" spans="1:28">
      <c r="A75" s="1" t="s">
        <v>156</v>
      </c>
      <c r="B75" s="2" t="s">
        <v>157</v>
      </c>
      <c r="C75" s="21">
        <v>1017892208</v>
      </c>
      <c r="D75" s="22">
        <v>1487.1799999999998</v>
      </c>
      <c r="E75" s="23"/>
      <c r="F75" s="23"/>
      <c r="G75" s="56">
        <v>0.34</v>
      </c>
      <c r="H75" s="23"/>
      <c r="I75" s="24">
        <v>4684677</v>
      </c>
      <c r="J75" s="25">
        <f t="shared" si="7"/>
        <v>3150.0403448136744</v>
      </c>
      <c r="K75" s="27">
        <f t="shared" si="8"/>
        <v>4.6023311340644426</v>
      </c>
      <c r="L75" s="23"/>
      <c r="M75" s="25">
        <v>776708</v>
      </c>
      <c r="N75" s="26">
        <f t="shared" si="9"/>
        <v>3.8392758774316111</v>
      </c>
      <c r="O75" s="23"/>
      <c r="P75" s="25">
        <v>2924000</v>
      </c>
      <c r="Q75" s="25">
        <f t="shared" si="10"/>
        <v>2488.4062453771571</v>
      </c>
      <c r="R75" s="27">
        <f t="shared" si="11"/>
        <v>2.872602793320528</v>
      </c>
      <c r="S75" s="28">
        <f t="shared" si="12"/>
        <v>0.7899601189153489</v>
      </c>
      <c r="T75" s="23"/>
      <c r="U75" s="43">
        <f t="shared" si="13"/>
        <v>3.6356580499533599</v>
      </c>
      <c r="V75" s="23"/>
      <c r="W75" s="57">
        <f>G75-'[7](A) Current Law'!G75</f>
        <v>0.06</v>
      </c>
      <c r="X75" s="58">
        <f>I75-'[7](A) Current Law'!I75</f>
        <v>826708</v>
      </c>
      <c r="Y75" s="43">
        <f>N75-'[7](A) Current Law'!N75</f>
        <v>0.67714733896459922</v>
      </c>
      <c r="Z75" s="58">
        <f>P75-'[7](A) Current Law'!P75</f>
        <v>0</v>
      </c>
      <c r="AA75" s="58">
        <f>M75-'[7](A) Current Law'!M75</f>
        <v>137445</v>
      </c>
      <c r="AB75" s="43">
        <f>R75-'[7](A) Current Law'!R75</f>
        <v>0</v>
      </c>
    </row>
    <row r="76" spans="1:28">
      <c r="A76" s="29" t="s">
        <v>158</v>
      </c>
      <c r="B76" s="30" t="s">
        <v>159</v>
      </c>
      <c r="C76" s="31">
        <v>86949901</v>
      </c>
      <c r="D76" s="22">
        <v>66.069999999999993</v>
      </c>
      <c r="E76" s="23"/>
      <c r="F76" s="23"/>
      <c r="G76" s="56">
        <v>0.34</v>
      </c>
      <c r="H76" s="23"/>
      <c r="I76" s="24">
        <v>708906</v>
      </c>
      <c r="J76" s="25">
        <f t="shared" si="7"/>
        <v>10729.620099894053</v>
      </c>
      <c r="K76" s="27">
        <f t="shared" si="8"/>
        <v>8.1530397602177835</v>
      </c>
      <c r="L76" s="23"/>
      <c r="M76" s="25">
        <v>220740</v>
      </c>
      <c r="N76" s="26">
        <f t="shared" si="9"/>
        <v>5.6143364671571048</v>
      </c>
      <c r="O76" s="23"/>
      <c r="P76" s="25">
        <v>230000</v>
      </c>
      <c r="Q76" s="25">
        <f t="shared" si="10"/>
        <v>6822.1583169365831</v>
      </c>
      <c r="R76" s="27">
        <f t="shared" si="11"/>
        <v>2.6452014016669207</v>
      </c>
      <c r="S76" s="28">
        <f t="shared" si="12"/>
        <v>0.63582477789721059</v>
      </c>
      <c r="T76" s="23"/>
      <c r="U76" s="43">
        <f t="shared" si="13"/>
        <v>5.1839046947276</v>
      </c>
      <c r="V76" s="23"/>
      <c r="W76" s="57">
        <f>G76-'[7](A) Current Law'!G76</f>
        <v>0.06</v>
      </c>
      <c r="X76" s="58">
        <f>I76-'[7](A) Current Law'!I76</f>
        <v>125101</v>
      </c>
      <c r="Y76" s="43">
        <f>N76-'[7](A) Current Law'!N76</f>
        <v>0.9901563890222258</v>
      </c>
      <c r="Z76" s="58">
        <f>P76-'[7](A) Current Law'!P76</f>
        <v>0</v>
      </c>
      <c r="AA76" s="58">
        <f>M76-'[7](A) Current Law'!M76</f>
        <v>39007</v>
      </c>
      <c r="AB76" s="43">
        <f>R76-'[7](A) Current Law'!R76</f>
        <v>0</v>
      </c>
    </row>
    <row r="77" spans="1:28">
      <c r="A77" s="29" t="s">
        <v>160</v>
      </c>
      <c r="B77" s="30" t="s">
        <v>161</v>
      </c>
      <c r="C77" s="31">
        <v>226366754</v>
      </c>
      <c r="D77" s="22">
        <v>341.08000000000004</v>
      </c>
      <c r="E77" s="23"/>
      <c r="F77" s="23"/>
      <c r="G77" s="56">
        <v>0.34</v>
      </c>
      <c r="H77" s="23"/>
      <c r="I77" s="24">
        <v>1228113</v>
      </c>
      <c r="J77" s="25">
        <f t="shared" si="7"/>
        <v>3600.6596692857975</v>
      </c>
      <c r="K77" s="27">
        <f t="shared" si="8"/>
        <v>5.4253240738699642</v>
      </c>
      <c r="L77" s="23"/>
      <c r="M77" s="25">
        <v>265948</v>
      </c>
      <c r="N77" s="26">
        <f t="shared" si="9"/>
        <v>4.2504695720467858</v>
      </c>
      <c r="O77" s="23"/>
      <c r="P77" s="25">
        <v>495000</v>
      </c>
      <c r="Q77" s="25">
        <f t="shared" si="10"/>
        <v>2230.9956608420307</v>
      </c>
      <c r="R77" s="27">
        <f t="shared" si="11"/>
        <v>2.1867168709765568</v>
      </c>
      <c r="S77" s="28">
        <f t="shared" si="12"/>
        <v>0.6196074791163354</v>
      </c>
      <c r="T77" s="23"/>
      <c r="U77" s="43">
        <f t="shared" si="13"/>
        <v>3.3615713727997352</v>
      </c>
      <c r="V77" s="23"/>
      <c r="W77" s="57">
        <f>G77-'[7](A) Current Law'!G77</f>
        <v>0.06</v>
      </c>
      <c r="X77" s="58">
        <f>I77-'[7](A) Current Law'!I77</f>
        <v>216726</v>
      </c>
      <c r="Y77" s="43">
        <f>N77-'[7](A) Current Law'!N77</f>
        <v>0.74954027922315847</v>
      </c>
      <c r="Z77" s="58">
        <f>P77-'[7](A) Current Law'!P77</f>
        <v>0</v>
      </c>
      <c r="AA77" s="58">
        <f>M77-'[7](A) Current Law'!M77</f>
        <v>47055</v>
      </c>
      <c r="AB77" s="43">
        <f>R77-'[7](A) Current Law'!R77</f>
        <v>0</v>
      </c>
    </row>
    <row r="78" spans="1:28">
      <c r="A78" s="29" t="s">
        <v>162</v>
      </c>
      <c r="B78" s="30" t="s">
        <v>163</v>
      </c>
      <c r="C78" s="31">
        <v>3514818653</v>
      </c>
      <c r="D78" s="22">
        <v>4522.78</v>
      </c>
      <c r="E78" s="23"/>
      <c r="F78" s="23"/>
      <c r="G78" s="56">
        <v>0.34</v>
      </c>
      <c r="H78" s="23"/>
      <c r="I78" s="24">
        <v>12970858</v>
      </c>
      <c r="J78" s="25">
        <f t="shared" si="7"/>
        <v>2867.8949672546532</v>
      </c>
      <c r="K78" s="27">
        <f t="shared" si="8"/>
        <v>3.6903349164057144</v>
      </c>
      <c r="L78" s="23"/>
      <c r="M78" s="25">
        <v>1079147</v>
      </c>
      <c r="N78" s="26">
        <f t="shared" si="9"/>
        <v>3.383307127339295</v>
      </c>
      <c r="O78" s="23"/>
      <c r="P78" s="25">
        <v>9238151</v>
      </c>
      <c r="Q78" s="25">
        <f t="shared" si="10"/>
        <v>2281.1850233705818</v>
      </c>
      <c r="R78" s="27">
        <f t="shared" si="11"/>
        <v>2.6283435681994489</v>
      </c>
      <c r="S78" s="28">
        <f t="shared" si="12"/>
        <v>0.79542139772095266</v>
      </c>
      <c r="T78" s="23"/>
      <c r="U78" s="43">
        <f t="shared" si="13"/>
        <v>2.935371357265868</v>
      </c>
      <c r="V78" s="23"/>
      <c r="W78" s="57">
        <f>G78-'[7](A) Current Law'!G78</f>
        <v>5.1200000000000023E-2</v>
      </c>
      <c r="X78" s="58">
        <f>I78-'[7](A) Current Law'!I78</f>
        <v>1953258</v>
      </c>
      <c r="Y78" s="43">
        <f>N78-'[7](A) Current Law'!N78</f>
        <v>0.50161819828034249</v>
      </c>
      <c r="Z78" s="58">
        <f>P78-'[7](A) Current Law'!P78</f>
        <v>0</v>
      </c>
      <c r="AA78" s="58">
        <f>M78-'[7](A) Current Law'!M78</f>
        <v>190161</v>
      </c>
      <c r="AB78" s="43">
        <f>R78-'[7](A) Current Law'!R78</f>
        <v>0</v>
      </c>
    </row>
    <row r="79" spans="1:28">
      <c r="A79" s="29" t="s">
        <v>164</v>
      </c>
      <c r="B79" s="30" t="s">
        <v>165</v>
      </c>
      <c r="C79" s="31">
        <v>817134873</v>
      </c>
      <c r="D79" s="22">
        <v>2185.8799999999997</v>
      </c>
      <c r="E79" s="23"/>
      <c r="F79" s="23"/>
      <c r="G79" s="56">
        <v>0.34</v>
      </c>
      <c r="H79" s="23"/>
      <c r="I79" s="24">
        <v>6569969</v>
      </c>
      <c r="J79" s="25">
        <f t="shared" si="7"/>
        <v>3005.6402913243182</v>
      </c>
      <c r="K79" s="27">
        <f t="shared" si="8"/>
        <v>8.0402504128593222</v>
      </c>
      <c r="L79" s="23"/>
      <c r="M79" s="25">
        <v>2028192</v>
      </c>
      <c r="N79" s="26">
        <f t="shared" si="9"/>
        <v>5.5581730141139136</v>
      </c>
      <c r="O79" s="23"/>
      <c r="P79" s="25">
        <v>3207661</v>
      </c>
      <c r="Q79" s="25">
        <f t="shared" si="10"/>
        <v>2395.3066957015026</v>
      </c>
      <c r="R79" s="27">
        <f t="shared" si="11"/>
        <v>3.9254976210028913</v>
      </c>
      <c r="S79" s="28">
        <f t="shared" si="12"/>
        <v>0.79693724582262104</v>
      </c>
      <c r="T79" s="23"/>
      <c r="U79" s="43">
        <f t="shared" si="13"/>
        <v>6.4075750197483003</v>
      </c>
      <c r="V79" s="23"/>
      <c r="W79" s="57">
        <f>G79-'[7](A) Current Law'!G79</f>
        <v>0.06</v>
      </c>
      <c r="X79" s="58">
        <f>I79-'[7](A) Current Law'!I79</f>
        <v>1159406</v>
      </c>
      <c r="Y79" s="43">
        <f>N79-'[7](A) Current Law'!N79</f>
        <v>0.98060066517317779</v>
      </c>
      <c r="Z79" s="58">
        <f>P79-'[7](A) Current Law'!P79</f>
        <v>0</v>
      </c>
      <c r="AA79" s="58">
        <f>M79-'[7](A) Current Law'!M79</f>
        <v>358123</v>
      </c>
      <c r="AB79" s="43">
        <f>R79-'[7](A) Current Law'!R79</f>
        <v>0</v>
      </c>
    </row>
    <row r="80" spans="1:28">
      <c r="A80" s="29" t="s">
        <v>166</v>
      </c>
      <c r="B80" s="30" t="s">
        <v>167</v>
      </c>
      <c r="C80" s="31">
        <v>210954832</v>
      </c>
      <c r="D80" s="22">
        <v>97.679999999999993</v>
      </c>
      <c r="E80" s="23"/>
      <c r="F80" s="23"/>
      <c r="G80" s="56">
        <v>0.37360000000000004</v>
      </c>
      <c r="H80" s="23"/>
      <c r="I80" s="24">
        <v>313342</v>
      </c>
      <c r="J80" s="25">
        <f t="shared" si="7"/>
        <v>3207.8419328419332</v>
      </c>
      <c r="K80" s="27">
        <f t="shared" si="8"/>
        <v>1.4853511390533116</v>
      </c>
      <c r="L80" s="23"/>
      <c r="M80" s="25">
        <v>0</v>
      </c>
      <c r="N80" s="26">
        <f t="shared" si="9"/>
        <v>1.4853511390533116</v>
      </c>
      <c r="O80" s="23"/>
      <c r="P80" s="25">
        <v>190000</v>
      </c>
      <c r="Q80" s="25">
        <f t="shared" si="10"/>
        <v>1945.1269451269452</v>
      </c>
      <c r="R80" s="27">
        <f t="shared" si="11"/>
        <v>0.9006667360906907</v>
      </c>
      <c r="S80" s="28">
        <f t="shared" si="12"/>
        <v>0.60636620689214982</v>
      </c>
      <c r="T80" s="23"/>
      <c r="U80" s="43">
        <f t="shared" si="13"/>
        <v>0.9006667360906907</v>
      </c>
      <c r="V80" s="23"/>
      <c r="W80" s="57">
        <f>G80-'[7](A) Current Law'!G80</f>
        <v>0</v>
      </c>
      <c r="X80" s="58">
        <f>I80-'[7](A) Current Law'!I80</f>
        <v>0</v>
      </c>
      <c r="Y80" s="43">
        <f>N80-'[7](A) Current Law'!N80</f>
        <v>0</v>
      </c>
      <c r="Z80" s="58">
        <f>P80-'[7](A) Current Law'!P80</f>
        <v>0</v>
      </c>
      <c r="AA80" s="58">
        <f>M80-'[7](A) Current Law'!M80</f>
        <v>0</v>
      </c>
      <c r="AB80" s="43">
        <f>R80-'[7](A) Current Law'!R80</f>
        <v>0</v>
      </c>
    </row>
    <row r="81" spans="1:28">
      <c r="A81" s="29" t="s">
        <v>168</v>
      </c>
      <c r="B81" s="30" t="s">
        <v>169</v>
      </c>
      <c r="C81" s="31">
        <v>16814622811</v>
      </c>
      <c r="D81" s="22">
        <v>17957.5</v>
      </c>
      <c r="E81" s="23"/>
      <c r="F81" s="23"/>
      <c r="G81" s="56">
        <v>0.34</v>
      </c>
      <c r="H81" s="23"/>
      <c r="I81" s="24">
        <v>54147982</v>
      </c>
      <c r="J81" s="25">
        <f t="shared" si="7"/>
        <v>3015.3407768341917</v>
      </c>
      <c r="K81" s="27">
        <f t="shared" si="8"/>
        <v>3.2202912077561918</v>
      </c>
      <c r="L81" s="23"/>
      <c r="M81" s="25">
        <v>1210762</v>
      </c>
      <c r="N81" s="26">
        <f t="shared" si="9"/>
        <v>3.1482847159300458</v>
      </c>
      <c r="O81" s="23"/>
      <c r="P81" s="25">
        <v>44000000</v>
      </c>
      <c r="Q81" s="25">
        <f t="shared" si="10"/>
        <v>2517.653459557288</v>
      </c>
      <c r="R81" s="27">
        <f t="shared" si="11"/>
        <v>2.6167699682930463</v>
      </c>
      <c r="S81" s="28">
        <f t="shared" si="12"/>
        <v>0.834948235005323</v>
      </c>
      <c r="T81" s="23"/>
      <c r="U81" s="43">
        <f t="shared" si="13"/>
        <v>2.6887764601191924</v>
      </c>
      <c r="V81" s="23"/>
      <c r="W81" s="57">
        <f>G81-'[7](A) Current Law'!G81</f>
        <v>0.06</v>
      </c>
      <c r="X81" s="58">
        <f>I81-'[7](A) Current Law'!I81</f>
        <v>9555526</v>
      </c>
      <c r="Y81" s="43">
        <f>N81-'[7](A) Current Law'!N81</f>
        <v>0.55528025248903745</v>
      </c>
      <c r="Z81" s="58">
        <f>P81-'[7](A) Current Law'!P81</f>
        <v>399608</v>
      </c>
      <c r="AA81" s="58">
        <f>M81-'[7](A) Current Law'!M81</f>
        <v>218698</v>
      </c>
      <c r="AB81" s="43">
        <f>R81-'[7](A) Current Law'!R81</f>
        <v>2.3765504852037989E-2</v>
      </c>
    </row>
    <row r="82" spans="1:28" ht="31.2">
      <c r="A82" s="29" t="s">
        <v>170</v>
      </c>
      <c r="B82" s="30" t="s">
        <v>171</v>
      </c>
      <c r="C82" s="31">
        <v>13287392739</v>
      </c>
      <c r="D82" s="22">
        <v>25239.53</v>
      </c>
      <c r="E82" s="23"/>
      <c r="F82" s="23"/>
      <c r="G82" s="56">
        <v>0.34</v>
      </c>
      <c r="H82" s="23"/>
      <c r="I82" s="24">
        <v>72848766</v>
      </c>
      <c r="J82" s="25">
        <f t="shared" si="7"/>
        <v>2886.2964563920168</v>
      </c>
      <c r="K82" s="27">
        <f t="shared" si="8"/>
        <v>5.4825478128738254</v>
      </c>
      <c r="L82" s="23"/>
      <c r="M82" s="25">
        <v>15986330</v>
      </c>
      <c r="N82" s="26">
        <f t="shared" si="9"/>
        <v>4.2794276587537237</v>
      </c>
      <c r="O82" s="23"/>
      <c r="P82" s="25">
        <v>40800000</v>
      </c>
      <c r="Q82" s="25">
        <f t="shared" si="10"/>
        <v>2249.8964917334042</v>
      </c>
      <c r="R82" s="27">
        <f t="shared" si="11"/>
        <v>3.0705798196396636</v>
      </c>
      <c r="S82" s="28">
        <f t="shared" si="12"/>
        <v>0.77950984097657883</v>
      </c>
      <c r="T82" s="23"/>
      <c r="U82" s="43">
        <f t="shared" si="13"/>
        <v>4.273699973759765</v>
      </c>
      <c r="V82" s="23"/>
      <c r="W82" s="57">
        <f>G82-'[7](A) Current Law'!G82</f>
        <v>0.06</v>
      </c>
      <c r="X82" s="58">
        <f>I82-'[7](A) Current Law'!I82</f>
        <v>12855665</v>
      </c>
      <c r="Y82" s="43">
        <f>N82-'[7](A) Current Law'!N82</f>
        <v>0.75517757298977628</v>
      </c>
      <c r="Z82" s="58">
        <f>P82-'[7](A) Current Law'!P82</f>
        <v>0</v>
      </c>
      <c r="AA82" s="58">
        <f>M82-'[7](A) Current Law'!M82</f>
        <v>2821324</v>
      </c>
      <c r="AB82" s="43">
        <f>R82-'[7](A) Current Law'!R82</f>
        <v>0</v>
      </c>
    </row>
    <row r="83" spans="1:28">
      <c r="A83" s="29" t="s">
        <v>172</v>
      </c>
      <c r="B83" s="30" t="s">
        <v>173</v>
      </c>
      <c r="C83" s="31">
        <v>52784554</v>
      </c>
      <c r="D83" s="22">
        <v>26.490000000000002</v>
      </c>
      <c r="E83" s="23"/>
      <c r="F83" s="23"/>
      <c r="G83" s="56">
        <v>0.34</v>
      </c>
      <c r="H83" s="23"/>
      <c r="I83" s="24">
        <v>220162</v>
      </c>
      <c r="J83" s="25">
        <f t="shared" si="7"/>
        <v>8311.1362778406947</v>
      </c>
      <c r="K83" s="27">
        <f t="shared" si="8"/>
        <v>4.1709550108162317</v>
      </c>
      <c r="L83" s="23"/>
      <c r="M83" s="25">
        <v>28880</v>
      </c>
      <c r="N83" s="26">
        <f t="shared" si="9"/>
        <v>3.6238252576691279</v>
      </c>
      <c r="O83" s="23"/>
      <c r="P83" s="25">
        <v>0</v>
      </c>
      <c r="Q83" s="25">
        <f t="shared" si="10"/>
        <v>1090.2227255568139</v>
      </c>
      <c r="R83" s="27">
        <f t="shared" si="11"/>
        <v>0</v>
      </c>
      <c r="S83" s="28">
        <f t="shared" si="12"/>
        <v>0.13117613393773675</v>
      </c>
      <c r="T83" s="23"/>
      <c r="U83" s="43">
        <f t="shared" si="13"/>
        <v>0.54712975314710444</v>
      </c>
      <c r="V83" s="23"/>
      <c r="W83" s="57">
        <f>G83-'[7](A) Current Law'!G83</f>
        <v>0.06</v>
      </c>
      <c r="X83" s="58">
        <f>I83-'[7](A) Current Law'!I83</f>
        <v>38853</v>
      </c>
      <c r="Y83" s="43">
        <f>N83-'[7](A) Current Law'!N83</f>
        <v>0.63905058286558614</v>
      </c>
      <c r="Z83" s="58">
        <f>P83-'[7](A) Current Law'!P83</f>
        <v>0</v>
      </c>
      <c r="AA83" s="58">
        <f>M83-'[7](A) Current Law'!M83</f>
        <v>5121</v>
      </c>
      <c r="AB83" s="43">
        <f>R83-'[7](A) Current Law'!R83</f>
        <v>0</v>
      </c>
    </row>
    <row r="84" spans="1:28">
      <c r="A84" s="29" t="s">
        <v>174</v>
      </c>
      <c r="B84" s="30" t="s">
        <v>175</v>
      </c>
      <c r="C84" s="31">
        <v>14208790454</v>
      </c>
      <c r="D84" s="22">
        <v>21192.969999999998</v>
      </c>
      <c r="E84" s="23"/>
      <c r="F84" s="23"/>
      <c r="G84" s="56">
        <v>0.34</v>
      </c>
      <c r="H84" s="23"/>
      <c r="I84" s="24">
        <v>61675718</v>
      </c>
      <c r="J84" s="25">
        <f t="shared" si="7"/>
        <v>2910.1970134436092</v>
      </c>
      <c r="K84" s="27">
        <f t="shared" si="8"/>
        <v>4.3406733458186304</v>
      </c>
      <c r="L84" s="23"/>
      <c r="M84" s="25">
        <v>8981348</v>
      </c>
      <c r="N84" s="26">
        <f t="shared" si="9"/>
        <v>3.7085753478168653</v>
      </c>
      <c r="O84" s="23"/>
      <c r="P84" s="25">
        <v>42000000</v>
      </c>
      <c r="Q84" s="25">
        <f t="shared" si="10"/>
        <v>2405.5782648680201</v>
      </c>
      <c r="R84" s="27">
        <f t="shared" si="11"/>
        <v>2.9559166303403632</v>
      </c>
      <c r="S84" s="28">
        <f t="shared" si="12"/>
        <v>0.82660323467981356</v>
      </c>
      <c r="T84" s="23"/>
      <c r="U84" s="43">
        <f t="shared" si="13"/>
        <v>3.5880146283421288</v>
      </c>
      <c r="V84" s="23"/>
      <c r="W84" s="57">
        <f>G84-'[7](A) Current Law'!G84</f>
        <v>5.1000000000000045E-2</v>
      </c>
      <c r="X84" s="58">
        <f>I84-'[7](A) Current Law'!I84</f>
        <v>9251358</v>
      </c>
      <c r="Y84" s="43">
        <f>N84-'[7](A) Current Law'!N84</f>
        <v>0.53910084921011725</v>
      </c>
      <c r="Z84" s="58">
        <f>P84-'[7](A) Current Law'!P84</f>
        <v>0</v>
      </c>
      <c r="AA84" s="58">
        <f>M84-'[7](A) Current Law'!M84</f>
        <v>1591387</v>
      </c>
      <c r="AB84" s="43">
        <f>R84-'[7](A) Current Law'!R84</f>
        <v>0</v>
      </c>
    </row>
    <row r="85" spans="1:28">
      <c r="A85" s="29" t="s">
        <v>176</v>
      </c>
      <c r="B85" s="30" t="s">
        <v>177</v>
      </c>
      <c r="C85" s="31">
        <v>4536014614</v>
      </c>
      <c r="D85" s="22">
        <v>5016.21</v>
      </c>
      <c r="E85" s="23"/>
      <c r="F85" s="23"/>
      <c r="G85" s="56">
        <v>0.34</v>
      </c>
      <c r="H85" s="23"/>
      <c r="I85" s="24">
        <v>15262653</v>
      </c>
      <c r="J85" s="25">
        <f t="shared" si="7"/>
        <v>3042.666275933424</v>
      </c>
      <c r="K85" s="27">
        <f t="shared" si="8"/>
        <v>3.3647715668492775</v>
      </c>
      <c r="L85" s="23"/>
      <c r="M85" s="25">
        <v>653336</v>
      </c>
      <c r="N85" s="26">
        <f t="shared" si="9"/>
        <v>3.2207385211920747</v>
      </c>
      <c r="O85" s="23"/>
      <c r="P85" s="25">
        <v>11210000</v>
      </c>
      <c r="Q85" s="25">
        <f t="shared" si="10"/>
        <v>2364.999870420098</v>
      </c>
      <c r="R85" s="27">
        <f t="shared" si="11"/>
        <v>2.4713324259144462</v>
      </c>
      <c r="S85" s="28">
        <f t="shared" si="12"/>
        <v>0.77727876012119257</v>
      </c>
      <c r="T85" s="23"/>
      <c r="U85" s="43">
        <f t="shared" si="13"/>
        <v>2.6153654715716486</v>
      </c>
      <c r="V85" s="23"/>
      <c r="W85" s="57">
        <f>G85-'[7](A) Current Law'!G85</f>
        <v>0.06</v>
      </c>
      <c r="X85" s="58">
        <f>I85-'[7](A) Current Law'!I85</f>
        <v>2693410</v>
      </c>
      <c r="Y85" s="43">
        <f>N85-'[7](A) Current Law'!N85</f>
        <v>0.56779248286610562</v>
      </c>
      <c r="Z85" s="58">
        <f>P85-'[7](A) Current Law'!P85</f>
        <v>0</v>
      </c>
      <c r="AA85" s="58">
        <f>M85-'[7](A) Current Law'!M85</f>
        <v>117895</v>
      </c>
      <c r="AB85" s="43">
        <f>R85-'[7](A) Current Law'!R85</f>
        <v>0</v>
      </c>
    </row>
    <row r="86" spans="1:28">
      <c r="A86" s="29" t="s">
        <v>178</v>
      </c>
      <c r="B86" s="30" t="s">
        <v>179</v>
      </c>
      <c r="C86" s="31">
        <v>3534985734</v>
      </c>
      <c r="D86" s="22">
        <v>3346.4199999999996</v>
      </c>
      <c r="E86" s="23"/>
      <c r="F86" s="23"/>
      <c r="G86" s="56">
        <v>0.34</v>
      </c>
      <c r="H86" s="23"/>
      <c r="I86" s="24">
        <v>9652338</v>
      </c>
      <c r="J86" s="25">
        <f t="shared" si="7"/>
        <v>2884.377334584422</v>
      </c>
      <c r="K86" s="27">
        <f t="shared" si="8"/>
        <v>2.7305168185439697</v>
      </c>
      <c r="L86" s="23"/>
      <c r="M86" s="25">
        <v>0</v>
      </c>
      <c r="N86" s="26">
        <f t="shared" si="9"/>
        <v>2.7305168185439697</v>
      </c>
      <c r="O86" s="23"/>
      <c r="P86" s="25">
        <v>7150000</v>
      </c>
      <c r="Q86" s="25">
        <f t="shared" si="10"/>
        <v>2136.6116626125831</v>
      </c>
      <c r="R86" s="27">
        <f t="shared" si="11"/>
        <v>2.0226389971620744</v>
      </c>
      <c r="S86" s="28">
        <f t="shared" si="12"/>
        <v>0.74075317296182541</v>
      </c>
      <c r="T86" s="23"/>
      <c r="U86" s="43">
        <f t="shared" si="13"/>
        <v>2.0226389971620744</v>
      </c>
      <c r="V86" s="23"/>
      <c r="W86" s="57">
        <f>G86-'[7](A) Current Law'!G86</f>
        <v>5.1800000000000013E-2</v>
      </c>
      <c r="X86" s="58">
        <f>I86-'[7](A) Current Law'!I86</f>
        <v>1470562</v>
      </c>
      <c r="Y86" s="43">
        <f>N86-'[7](A) Current Law'!N86</f>
        <v>0.41600224460764412</v>
      </c>
      <c r="Z86" s="58">
        <f>P86-'[7](A) Current Law'!P86</f>
        <v>0</v>
      </c>
      <c r="AA86" s="58">
        <f>M86-'[7](A) Current Law'!M86</f>
        <v>0</v>
      </c>
      <c r="AB86" s="43">
        <f>R86-'[7](A) Current Law'!R86</f>
        <v>0</v>
      </c>
    </row>
    <row r="87" spans="1:28">
      <c r="A87" s="29" t="s">
        <v>180</v>
      </c>
      <c r="B87" s="30" t="s">
        <v>181</v>
      </c>
      <c r="C87" s="31">
        <v>379206963</v>
      </c>
      <c r="D87" s="22">
        <v>935.48</v>
      </c>
      <c r="E87" s="23"/>
      <c r="F87" s="23"/>
      <c r="G87" s="56">
        <v>0.34</v>
      </c>
      <c r="H87" s="23"/>
      <c r="I87" s="24">
        <v>3079106</v>
      </c>
      <c r="J87" s="25">
        <f t="shared" si="7"/>
        <v>3291.4717578141704</v>
      </c>
      <c r="K87" s="27">
        <f t="shared" si="8"/>
        <v>8.1198561746873832</v>
      </c>
      <c r="L87" s="23"/>
      <c r="M87" s="25">
        <v>956343</v>
      </c>
      <c r="N87" s="26">
        <f t="shared" si="9"/>
        <v>5.5979009014135634</v>
      </c>
      <c r="O87" s="23"/>
      <c r="P87" s="25">
        <v>1400000</v>
      </c>
      <c r="Q87" s="25">
        <f t="shared" si="10"/>
        <v>2518.8598366613928</v>
      </c>
      <c r="R87" s="27">
        <f t="shared" si="11"/>
        <v>3.6919153301517831</v>
      </c>
      <c r="S87" s="28">
        <f t="shared" si="12"/>
        <v>0.76526855522349668</v>
      </c>
      <c r="T87" s="23"/>
      <c r="U87" s="43">
        <f t="shared" si="13"/>
        <v>6.2138706034256019</v>
      </c>
      <c r="V87" s="23"/>
      <c r="W87" s="57">
        <f>G87-'[7](A) Current Law'!G87</f>
        <v>0.06</v>
      </c>
      <c r="X87" s="58">
        <f>I87-'[7](A) Current Law'!I87</f>
        <v>543372</v>
      </c>
      <c r="Y87" s="43">
        <f>N87-'[7](A) Current Law'!N87</f>
        <v>0.98725244135350909</v>
      </c>
      <c r="Z87" s="58">
        <f>P87-'[7](A) Current Law'!P87</f>
        <v>0</v>
      </c>
      <c r="AA87" s="58">
        <f>M87-'[7](A) Current Law'!M87</f>
        <v>168999</v>
      </c>
      <c r="AB87" s="43">
        <f>R87-'[7](A) Current Law'!R87</f>
        <v>0</v>
      </c>
    </row>
    <row r="88" spans="1:28">
      <c r="A88" s="29" t="s">
        <v>182</v>
      </c>
      <c r="B88" s="30" t="s">
        <v>183</v>
      </c>
      <c r="C88" s="31">
        <v>4169013513</v>
      </c>
      <c r="D88" s="22">
        <v>7254.3700000000008</v>
      </c>
      <c r="E88" s="23"/>
      <c r="F88" s="23"/>
      <c r="G88" s="56">
        <v>0.34</v>
      </c>
      <c r="H88" s="23"/>
      <c r="I88" s="24">
        <v>22032641</v>
      </c>
      <c r="J88" s="25">
        <f t="shared" si="7"/>
        <v>3037.154294583816</v>
      </c>
      <c r="K88" s="27">
        <f t="shared" si="8"/>
        <v>5.284857180552871</v>
      </c>
      <c r="L88" s="23"/>
      <c r="M88" s="25">
        <v>4603338</v>
      </c>
      <c r="N88" s="26">
        <f t="shared" si="9"/>
        <v>4.1806779818897652</v>
      </c>
      <c r="O88" s="23"/>
      <c r="P88" s="25">
        <v>13593970</v>
      </c>
      <c r="Q88" s="25">
        <f t="shared" si="10"/>
        <v>2508.4615204352685</v>
      </c>
      <c r="R88" s="27">
        <f t="shared" si="11"/>
        <v>3.2607162240205483</v>
      </c>
      <c r="S88" s="28">
        <f t="shared" si="12"/>
        <v>0.82592495379922903</v>
      </c>
      <c r="T88" s="23"/>
      <c r="U88" s="43">
        <f t="shared" si="13"/>
        <v>4.364895422683654</v>
      </c>
      <c r="V88" s="23"/>
      <c r="W88" s="57">
        <f>G88-'[7](A) Current Law'!G88</f>
        <v>5.0300000000000011E-2</v>
      </c>
      <c r="X88" s="58">
        <f>I88-'[7](A) Current Law'!I88</f>
        <v>3259535</v>
      </c>
      <c r="Y88" s="43">
        <f>N88-'[7](A) Current Law'!N88</f>
        <v>0.58671793515964099</v>
      </c>
      <c r="Z88" s="58">
        <f>P88-'[7](A) Current Law'!P88</f>
        <v>0</v>
      </c>
      <c r="AA88" s="58">
        <f>M88-'[7](A) Current Law'!M88</f>
        <v>813500</v>
      </c>
      <c r="AB88" s="43">
        <f>R88-'[7](A) Current Law'!R88</f>
        <v>0</v>
      </c>
    </row>
    <row r="89" spans="1:28">
      <c r="A89" s="29" t="s">
        <v>184</v>
      </c>
      <c r="B89" s="30" t="s">
        <v>185</v>
      </c>
      <c r="C89" s="31">
        <v>562705096</v>
      </c>
      <c r="D89" s="22">
        <v>915.66</v>
      </c>
      <c r="E89" s="23"/>
      <c r="F89" s="23"/>
      <c r="G89" s="56">
        <v>0.34</v>
      </c>
      <c r="H89" s="23"/>
      <c r="I89" s="24">
        <v>2633641</v>
      </c>
      <c r="J89" s="25">
        <f t="shared" si="7"/>
        <v>2876.2215232728308</v>
      </c>
      <c r="K89" s="27">
        <f t="shared" si="8"/>
        <v>4.6803219283445054</v>
      </c>
      <c r="L89" s="23"/>
      <c r="M89" s="25">
        <v>451321</v>
      </c>
      <c r="N89" s="26">
        <f t="shared" si="9"/>
        <v>3.8782659256386047</v>
      </c>
      <c r="O89" s="23"/>
      <c r="P89" s="25">
        <v>1413108</v>
      </c>
      <c r="Q89" s="25">
        <f t="shared" si="10"/>
        <v>2036.1586178275779</v>
      </c>
      <c r="R89" s="27">
        <f t="shared" si="11"/>
        <v>2.5112763506943607</v>
      </c>
      <c r="S89" s="28">
        <f t="shared" si="12"/>
        <v>0.70792830154147812</v>
      </c>
      <c r="T89" s="23"/>
      <c r="U89" s="43">
        <f t="shared" si="13"/>
        <v>3.3133323534002614</v>
      </c>
      <c r="V89" s="23"/>
      <c r="W89" s="57">
        <f>G89-'[7](A) Current Law'!G89</f>
        <v>0.06</v>
      </c>
      <c r="X89" s="58">
        <f>I89-'[7](A) Current Law'!I89</f>
        <v>464760</v>
      </c>
      <c r="Y89" s="43">
        <f>N89-'[7](A) Current Law'!N89</f>
        <v>0.68394795557351751</v>
      </c>
      <c r="Z89" s="58">
        <f>P89-'[7](A) Current Law'!P89</f>
        <v>0</v>
      </c>
      <c r="AA89" s="58">
        <f>M89-'[7](A) Current Law'!M89</f>
        <v>79899</v>
      </c>
      <c r="AB89" s="43">
        <f>R89-'[7](A) Current Law'!R89</f>
        <v>0</v>
      </c>
    </row>
    <row r="90" spans="1:28">
      <c r="A90" s="29" t="s">
        <v>186</v>
      </c>
      <c r="B90" s="30" t="s">
        <v>187</v>
      </c>
      <c r="C90" s="31">
        <v>64610458</v>
      </c>
      <c r="D90" s="22">
        <v>81.86</v>
      </c>
      <c r="E90" s="23"/>
      <c r="F90" s="23"/>
      <c r="G90" s="56">
        <v>0.37759999999999999</v>
      </c>
      <c r="H90" s="23"/>
      <c r="I90" s="24">
        <v>824996</v>
      </c>
      <c r="J90" s="25">
        <f t="shared" si="7"/>
        <v>10078.133398485219</v>
      </c>
      <c r="K90" s="27">
        <f t="shared" si="8"/>
        <v>12.768768795912266</v>
      </c>
      <c r="L90" s="23"/>
      <c r="M90" s="25">
        <v>272058</v>
      </c>
      <c r="N90" s="26">
        <f t="shared" si="9"/>
        <v>8.5580263182780723</v>
      </c>
      <c r="O90" s="23"/>
      <c r="P90" s="25">
        <v>220000</v>
      </c>
      <c r="Q90" s="25">
        <f t="shared" si="10"/>
        <v>6010.9699486928903</v>
      </c>
      <c r="R90" s="27">
        <f t="shared" si="11"/>
        <v>3.4050215214385262</v>
      </c>
      <c r="S90" s="28">
        <f t="shared" si="12"/>
        <v>0.59643683120887858</v>
      </c>
      <c r="T90" s="23"/>
      <c r="U90" s="43">
        <f t="shared" si="13"/>
        <v>7.6157639990727199</v>
      </c>
      <c r="V90" s="23"/>
      <c r="W90" s="57">
        <f>G90-'[7](A) Current Law'!G90</f>
        <v>0</v>
      </c>
      <c r="X90" s="58">
        <f>I90-'[7](A) Current Law'!I90</f>
        <v>0</v>
      </c>
      <c r="Y90" s="43">
        <f>N90-'[7](A) Current Law'!N90</f>
        <v>-0.74361026817051723</v>
      </c>
      <c r="Z90" s="58">
        <f>P90-'[7](A) Current Law'!P90</f>
        <v>0</v>
      </c>
      <c r="AA90" s="58">
        <f>M90-'[7](A) Current Law'!M90</f>
        <v>48045</v>
      </c>
      <c r="AB90" s="43">
        <f>R90-'[7](A) Current Law'!R90</f>
        <v>0</v>
      </c>
    </row>
    <row r="91" spans="1:28">
      <c r="A91" s="29" t="s">
        <v>188</v>
      </c>
      <c r="B91" s="30" t="s">
        <v>189</v>
      </c>
      <c r="C91" s="31">
        <v>54470763</v>
      </c>
      <c r="D91" s="22">
        <v>69.02</v>
      </c>
      <c r="E91" s="23"/>
      <c r="F91" s="23"/>
      <c r="G91" s="56">
        <v>0.34</v>
      </c>
      <c r="H91" s="23"/>
      <c r="I91" s="24">
        <v>623181</v>
      </c>
      <c r="J91" s="25">
        <f t="shared" si="7"/>
        <v>9028.9915966386561</v>
      </c>
      <c r="K91" s="27">
        <f t="shared" si="8"/>
        <v>11.440651198515431</v>
      </c>
      <c r="L91" s="23"/>
      <c r="M91" s="25">
        <v>227810</v>
      </c>
      <c r="N91" s="26">
        <f t="shared" si="9"/>
        <v>7.2584075974849114</v>
      </c>
      <c r="O91" s="23"/>
      <c r="P91" s="25">
        <v>110000</v>
      </c>
      <c r="Q91" s="25">
        <f t="shared" si="10"/>
        <v>4894.3784410315857</v>
      </c>
      <c r="R91" s="27">
        <f t="shared" si="11"/>
        <v>2.0194319657317816</v>
      </c>
      <c r="S91" s="28">
        <f t="shared" si="12"/>
        <v>0.54207365115431949</v>
      </c>
      <c r="T91" s="23"/>
      <c r="U91" s="43">
        <f t="shared" si="13"/>
        <v>6.2016755667623018</v>
      </c>
      <c r="V91" s="23"/>
      <c r="W91" s="57">
        <f>G91-'[7](A) Current Law'!G91</f>
        <v>0.06</v>
      </c>
      <c r="X91" s="58">
        <f>I91-'[7](A) Current Law'!I91</f>
        <v>109973</v>
      </c>
      <c r="Y91" s="43">
        <f>N91-'[7](A) Current Law'!N91</f>
        <v>1.2805952433601853</v>
      </c>
      <c r="Z91" s="58">
        <f>P91-'[7](A) Current Law'!P91</f>
        <v>0</v>
      </c>
      <c r="AA91" s="58">
        <f>M91-'[7](A) Current Law'!M91</f>
        <v>40218</v>
      </c>
      <c r="AB91" s="43">
        <f>R91-'[7](A) Current Law'!R91</f>
        <v>0</v>
      </c>
    </row>
    <row r="92" spans="1:28">
      <c r="A92" s="29" t="s">
        <v>190</v>
      </c>
      <c r="B92" s="30" t="s">
        <v>191</v>
      </c>
      <c r="C92" s="31">
        <v>927638728</v>
      </c>
      <c r="D92" s="22">
        <v>956.41000000000008</v>
      </c>
      <c r="E92" s="23"/>
      <c r="F92" s="23"/>
      <c r="G92" s="56">
        <v>0.34</v>
      </c>
      <c r="H92" s="23"/>
      <c r="I92" s="24">
        <v>3131114</v>
      </c>
      <c r="J92" s="25">
        <f t="shared" si="7"/>
        <v>3273.8198053136202</v>
      </c>
      <c r="K92" s="27">
        <f t="shared" si="8"/>
        <v>3.3753592918125772</v>
      </c>
      <c r="L92" s="23"/>
      <c r="M92" s="25">
        <v>139119</v>
      </c>
      <c r="N92" s="26">
        <f t="shared" si="9"/>
        <v>3.2253881922877201</v>
      </c>
      <c r="O92" s="23"/>
      <c r="P92" s="25">
        <v>2179000</v>
      </c>
      <c r="Q92" s="25">
        <f t="shared" si="10"/>
        <v>2423.7711859976366</v>
      </c>
      <c r="R92" s="27">
        <f t="shared" si="11"/>
        <v>2.3489748047690395</v>
      </c>
      <c r="S92" s="28">
        <f t="shared" si="12"/>
        <v>0.74034960081300139</v>
      </c>
      <c r="T92" s="23"/>
      <c r="U92" s="43">
        <f t="shared" si="13"/>
        <v>2.4989459042938966</v>
      </c>
      <c r="V92" s="23"/>
      <c r="W92" s="57">
        <f>G92-'[7](A) Current Law'!G92</f>
        <v>0.06</v>
      </c>
      <c r="X92" s="58">
        <f>I92-'[7](A) Current Law'!I92</f>
        <v>552550</v>
      </c>
      <c r="Y92" s="43">
        <f>N92-'[7](A) Current Law'!N92</f>
        <v>0.56866858193527259</v>
      </c>
      <c r="Z92" s="58">
        <f>P92-'[7](A) Current Law'!P92</f>
        <v>0</v>
      </c>
      <c r="AA92" s="58">
        <f>M92-'[7](A) Current Law'!M92</f>
        <v>25031</v>
      </c>
      <c r="AB92" s="43">
        <f>R92-'[7](A) Current Law'!R92</f>
        <v>0</v>
      </c>
    </row>
    <row r="93" spans="1:28" ht="31.2">
      <c r="A93" s="29" t="s">
        <v>192</v>
      </c>
      <c r="B93" s="30" t="s">
        <v>193</v>
      </c>
      <c r="C93" s="31">
        <v>259614793</v>
      </c>
      <c r="D93" s="22">
        <v>558.07999999999993</v>
      </c>
      <c r="E93" s="23"/>
      <c r="F93" s="23"/>
      <c r="G93" s="56">
        <v>0.34</v>
      </c>
      <c r="H93" s="23"/>
      <c r="I93" s="24">
        <v>2055224</v>
      </c>
      <c r="J93" s="25">
        <f t="shared" si="7"/>
        <v>3682.6691513761471</v>
      </c>
      <c r="K93" s="27">
        <f t="shared" si="8"/>
        <v>7.9164364104629437</v>
      </c>
      <c r="L93" s="23"/>
      <c r="M93" s="25">
        <v>628302</v>
      </c>
      <c r="N93" s="26">
        <f t="shared" si="9"/>
        <v>5.4963046732086633</v>
      </c>
      <c r="O93" s="23"/>
      <c r="P93" s="25">
        <v>806000</v>
      </c>
      <c r="Q93" s="25">
        <f t="shared" si="10"/>
        <v>2570.0652236238534</v>
      </c>
      <c r="R93" s="27">
        <f t="shared" si="11"/>
        <v>3.1045996674003087</v>
      </c>
      <c r="S93" s="28">
        <f t="shared" si="12"/>
        <v>0.69788110687691463</v>
      </c>
      <c r="T93" s="23"/>
      <c r="U93" s="43">
        <f t="shared" si="13"/>
        <v>5.5247314046545872</v>
      </c>
      <c r="V93" s="23"/>
      <c r="W93" s="57">
        <f>G93-'[7](A) Current Law'!G93</f>
        <v>0.06</v>
      </c>
      <c r="X93" s="58">
        <f>I93-'[7](A) Current Law'!I93</f>
        <v>362687</v>
      </c>
      <c r="Y93" s="43">
        <f>N93-'[7](A) Current Law'!N93</f>
        <v>0.96970976534453346</v>
      </c>
      <c r="Z93" s="58">
        <f>P93-'[7](A) Current Law'!P93</f>
        <v>0</v>
      </c>
      <c r="AA93" s="58">
        <f>M93-'[7](A) Current Law'!M93</f>
        <v>110936</v>
      </c>
      <c r="AB93" s="43">
        <f>R93-'[7](A) Current Law'!R93</f>
        <v>0</v>
      </c>
    </row>
    <row r="94" spans="1:28">
      <c r="A94" s="29" t="s">
        <v>194</v>
      </c>
      <c r="B94" s="30" t="s">
        <v>195</v>
      </c>
      <c r="C94" s="31">
        <v>744692938</v>
      </c>
      <c r="D94" s="22">
        <v>3310.98</v>
      </c>
      <c r="E94" s="23"/>
      <c r="F94" s="23"/>
      <c r="G94" s="56">
        <v>0.34</v>
      </c>
      <c r="H94" s="23"/>
      <c r="I94" s="24">
        <v>11508731</v>
      </c>
      <c r="J94" s="25">
        <f t="shared" si="7"/>
        <v>3475.9288790629967</v>
      </c>
      <c r="K94" s="27">
        <f t="shared" si="8"/>
        <v>15.454330788886843</v>
      </c>
      <c r="L94" s="23"/>
      <c r="M94" s="25">
        <v>4609004</v>
      </c>
      <c r="N94" s="26">
        <f t="shared" si="9"/>
        <v>9.2651973020321581</v>
      </c>
      <c r="O94" s="23"/>
      <c r="P94" s="25">
        <v>1150000</v>
      </c>
      <c r="Q94" s="25">
        <f t="shared" si="10"/>
        <v>1739.3653842668937</v>
      </c>
      <c r="R94" s="27">
        <f t="shared" si="11"/>
        <v>1.544260649346993</v>
      </c>
      <c r="S94" s="28">
        <f t="shared" si="12"/>
        <v>0.5004030418297204</v>
      </c>
      <c r="T94" s="23"/>
      <c r="U94" s="43">
        <f t="shared" si="13"/>
        <v>7.7333941362016789</v>
      </c>
      <c r="V94" s="23"/>
      <c r="W94" s="57">
        <f>G94-'[7](A) Current Law'!G94</f>
        <v>0.06</v>
      </c>
      <c r="X94" s="58">
        <f>I94-'[7](A) Current Law'!I94</f>
        <v>2030952</v>
      </c>
      <c r="Y94" s="43">
        <f>N94-'[7](A) Current Law'!N94</f>
        <v>1.6347395522099086</v>
      </c>
      <c r="Z94" s="58">
        <f>P94-'[7](A) Current Law'!P94</f>
        <v>0</v>
      </c>
      <c r="AA94" s="58">
        <f>M94-'[7](A) Current Law'!M94</f>
        <v>813573</v>
      </c>
      <c r="AB94" s="43">
        <f>R94-'[7](A) Current Law'!R94</f>
        <v>0</v>
      </c>
    </row>
    <row r="95" spans="1:28">
      <c r="A95" s="29" t="s">
        <v>196</v>
      </c>
      <c r="B95" s="30" t="s">
        <v>197</v>
      </c>
      <c r="C95" s="31">
        <v>281372301</v>
      </c>
      <c r="D95" s="22">
        <v>1419.14</v>
      </c>
      <c r="E95" s="23"/>
      <c r="F95" s="23"/>
      <c r="G95" s="56">
        <v>0.34</v>
      </c>
      <c r="H95" s="23"/>
      <c r="I95" s="24">
        <v>5206399</v>
      </c>
      <c r="J95" s="25">
        <f t="shared" si="7"/>
        <v>3668.7000577814729</v>
      </c>
      <c r="K95" s="27">
        <f t="shared" si="8"/>
        <v>18.503594637767844</v>
      </c>
      <c r="L95" s="23"/>
      <c r="M95" s="25">
        <v>2170459</v>
      </c>
      <c r="N95" s="26">
        <f t="shared" si="9"/>
        <v>10.789761427156257</v>
      </c>
      <c r="O95" s="23"/>
      <c r="P95" s="25">
        <v>626683</v>
      </c>
      <c r="Q95" s="25">
        <f t="shared" si="10"/>
        <v>1971.0120213650519</v>
      </c>
      <c r="R95" s="27">
        <f t="shared" si="11"/>
        <v>2.2272377123574789</v>
      </c>
      <c r="S95" s="28">
        <f t="shared" si="12"/>
        <v>0.53725079464712555</v>
      </c>
      <c r="T95" s="23"/>
      <c r="U95" s="43">
        <f t="shared" si="13"/>
        <v>9.9410709229690681</v>
      </c>
      <c r="V95" s="23"/>
      <c r="W95" s="57">
        <f>G95-'[7](A) Current Law'!G95</f>
        <v>0.06</v>
      </c>
      <c r="X95" s="58">
        <f>I95-'[7](A) Current Law'!I95</f>
        <v>918776</v>
      </c>
      <c r="Y95" s="43">
        <f>N95-'[7](A) Current Law'!N95</f>
        <v>1.9036131065367368</v>
      </c>
      <c r="Z95" s="58">
        <f>P95-'[7](A) Current Law'!P95</f>
        <v>0</v>
      </c>
      <c r="AA95" s="58">
        <f>M95-'[7](A) Current Law'!M95</f>
        <v>383152</v>
      </c>
      <c r="AB95" s="43">
        <f>R95-'[7](A) Current Law'!R95</f>
        <v>0</v>
      </c>
    </row>
    <row r="96" spans="1:28">
      <c r="A96" s="29" t="s">
        <v>198</v>
      </c>
      <c r="B96" s="30" t="s">
        <v>199</v>
      </c>
      <c r="C96" s="31">
        <v>1567259798</v>
      </c>
      <c r="D96" s="22">
        <v>2187.0700000000002</v>
      </c>
      <c r="E96" s="23"/>
      <c r="F96" s="23"/>
      <c r="G96" s="56">
        <v>0.34</v>
      </c>
      <c r="H96" s="23"/>
      <c r="I96" s="24">
        <v>6303521</v>
      </c>
      <c r="J96" s="25">
        <f t="shared" si="7"/>
        <v>2882.1761534838847</v>
      </c>
      <c r="K96" s="27">
        <f t="shared" si="8"/>
        <v>4.0220013350970936</v>
      </c>
      <c r="L96" s="23"/>
      <c r="M96" s="25">
        <v>741314</v>
      </c>
      <c r="N96" s="26">
        <f t="shared" si="9"/>
        <v>3.5490012613722386</v>
      </c>
      <c r="O96" s="23"/>
      <c r="P96" s="25">
        <v>4119783</v>
      </c>
      <c r="Q96" s="25">
        <f t="shared" si="10"/>
        <v>2222.6526814413805</v>
      </c>
      <c r="R96" s="27">
        <f t="shared" si="11"/>
        <v>2.6286535297193909</v>
      </c>
      <c r="S96" s="28">
        <f t="shared" si="12"/>
        <v>0.77117169911863548</v>
      </c>
      <c r="T96" s="23"/>
      <c r="U96" s="43">
        <f t="shared" si="13"/>
        <v>3.1016536034442455</v>
      </c>
      <c r="V96" s="23"/>
      <c r="W96" s="57">
        <f>G96-'[7](A) Current Law'!G96</f>
        <v>0.06</v>
      </c>
      <c r="X96" s="58">
        <f>I96-'[7](A) Current Law'!I96</f>
        <v>1112386</v>
      </c>
      <c r="Y96" s="43">
        <f>N96-'[7](A) Current Law'!N96</f>
        <v>0.62579286551699065</v>
      </c>
      <c r="Z96" s="58">
        <f>P96-'[7](A) Current Law'!P96</f>
        <v>0</v>
      </c>
      <c r="AA96" s="58">
        <f>M96-'[7](A) Current Law'!M96</f>
        <v>131606</v>
      </c>
      <c r="AB96" s="43">
        <f>R96-'[7](A) Current Law'!R96</f>
        <v>0</v>
      </c>
    </row>
    <row r="97" spans="1:28">
      <c r="A97" s="29" t="s">
        <v>200</v>
      </c>
      <c r="B97" s="30" t="s">
        <v>201</v>
      </c>
      <c r="C97" s="31">
        <v>772742515</v>
      </c>
      <c r="D97" s="22">
        <v>275.47000000000003</v>
      </c>
      <c r="E97" s="23"/>
      <c r="F97" s="23"/>
      <c r="G97" s="56">
        <v>0.34</v>
      </c>
      <c r="H97" s="23"/>
      <c r="I97" s="24">
        <v>797952</v>
      </c>
      <c r="J97" s="25">
        <f t="shared" si="7"/>
        <v>2896.6929248193992</v>
      </c>
      <c r="K97" s="27">
        <f t="shared" si="8"/>
        <v>1.0326233959056852</v>
      </c>
      <c r="L97" s="23"/>
      <c r="M97" s="25">
        <v>0</v>
      </c>
      <c r="N97" s="26">
        <f t="shared" si="9"/>
        <v>1.0326233959056852</v>
      </c>
      <c r="O97" s="23"/>
      <c r="P97" s="25">
        <v>580000</v>
      </c>
      <c r="Q97" s="25">
        <f t="shared" si="10"/>
        <v>2105.492431117726</v>
      </c>
      <c r="R97" s="27">
        <f t="shared" si="11"/>
        <v>0.75057343001245369</v>
      </c>
      <c r="S97" s="28">
        <f t="shared" si="12"/>
        <v>0.72686076355470008</v>
      </c>
      <c r="T97" s="23"/>
      <c r="U97" s="43">
        <f t="shared" si="13"/>
        <v>0.75057343001245369</v>
      </c>
      <c r="V97" s="23"/>
      <c r="W97" s="57">
        <f>G97-'[7](A) Current Law'!G97</f>
        <v>0.06</v>
      </c>
      <c r="X97" s="58">
        <f>I97-'[7](A) Current Law'!I97</f>
        <v>140816</v>
      </c>
      <c r="Y97" s="43">
        <f>N97-'[7](A) Current Law'!N97</f>
        <v>0.18222887607005789</v>
      </c>
      <c r="Z97" s="58">
        <f>P97-'[7](A) Current Law'!P97</f>
        <v>0</v>
      </c>
      <c r="AA97" s="58">
        <f>M97-'[7](A) Current Law'!M97</f>
        <v>0</v>
      </c>
      <c r="AB97" s="43">
        <f>R97-'[7](A) Current Law'!R97</f>
        <v>0</v>
      </c>
    </row>
    <row r="98" spans="1:28">
      <c r="A98" s="29" t="s">
        <v>202</v>
      </c>
      <c r="B98" s="30" t="s">
        <v>203</v>
      </c>
      <c r="C98" s="31">
        <v>88919572</v>
      </c>
      <c r="D98" s="22">
        <v>79.239999999999995</v>
      </c>
      <c r="E98" s="23"/>
      <c r="F98" s="23"/>
      <c r="G98" s="56">
        <v>0.34</v>
      </c>
      <c r="H98" s="23"/>
      <c r="I98" s="24">
        <v>299675</v>
      </c>
      <c r="J98" s="25">
        <f t="shared" si="7"/>
        <v>3781.8652195860677</v>
      </c>
      <c r="K98" s="27">
        <f t="shared" si="8"/>
        <v>3.3701804142736993</v>
      </c>
      <c r="L98" s="23"/>
      <c r="M98" s="25">
        <v>13072</v>
      </c>
      <c r="N98" s="26">
        <f t="shared" si="9"/>
        <v>3.2231711596632517</v>
      </c>
      <c r="O98" s="23"/>
      <c r="P98" s="25">
        <v>159000</v>
      </c>
      <c r="Q98" s="25">
        <f t="shared" si="10"/>
        <v>2171.5295305401314</v>
      </c>
      <c r="R98" s="27">
        <f t="shared" si="11"/>
        <v>1.7881327633920685</v>
      </c>
      <c r="S98" s="28">
        <f t="shared" si="12"/>
        <v>0.57419537832652034</v>
      </c>
      <c r="T98" s="23"/>
      <c r="U98" s="43">
        <f t="shared" si="13"/>
        <v>1.9351420180025158</v>
      </c>
      <c r="V98" s="23"/>
      <c r="W98" s="57">
        <f>G98-'[7](A) Current Law'!G98</f>
        <v>0.06</v>
      </c>
      <c r="X98" s="58">
        <f>I98-'[7](A) Current Law'!I98</f>
        <v>52885</v>
      </c>
      <c r="Y98" s="43">
        <f>N98-'[7](A) Current Law'!N98</f>
        <v>0.56871618770274779</v>
      </c>
      <c r="Z98" s="58">
        <f>P98-'[7](A) Current Law'!P98</f>
        <v>0</v>
      </c>
      <c r="AA98" s="58">
        <f>M98-'[7](A) Current Law'!M98</f>
        <v>2315</v>
      </c>
      <c r="AB98" s="43">
        <f>R98-'[7](A) Current Law'!R98</f>
        <v>0</v>
      </c>
    </row>
    <row r="99" spans="1:28">
      <c r="A99" s="29" t="s">
        <v>204</v>
      </c>
      <c r="B99" s="30" t="s">
        <v>205</v>
      </c>
      <c r="C99" s="31">
        <v>116467396</v>
      </c>
      <c r="D99" s="22">
        <v>153.06</v>
      </c>
      <c r="E99" s="23"/>
      <c r="F99" s="23"/>
      <c r="G99" s="56">
        <v>0.37580000000000002</v>
      </c>
      <c r="H99" s="23"/>
      <c r="I99" s="24">
        <v>498526</v>
      </c>
      <c r="J99" s="25">
        <f t="shared" si="7"/>
        <v>3257.0625898340518</v>
      </c>
      <c r="K99" s="27">
        <f t="shared" si="8"/>
        <v>4.2803910546776542</v>
      </c>
      <c r="L99" s="23"/>
      <c r="M99" s="25">
        <v>46361</v>
      </c>
      <c r="N99" s="26">
        <f t="shared" si="9"/>
        <v>3.88233115472076</v>
      </c>
      <c r="O99" s="23"/>
      <c r="P99" s="25">
        <v>360000</v>
      </c>
      <c r="Q99" s="25">
        <f t="shared" si="10"/>
        <v>2654.9131059715146</v>
      </c>
      <c r="R99" s="27">
        <f t="shared" si="11"/>
        <v>3.0909938091171885</v>
      </c>
      <c r="S99" s="28">
        <f t="shared" si="12"/>
        <v>0.81512498846599779</v>
      </c>
      <c r="T99" s="23"/>
      <c r="U99" s="43">
        <f t="shared" si="13"/>
        <v>3.4890537090740827</v>
      </c>
      <c r="V99" s="23"/>
      <c r="W99" s="57">
        <f>G99-'[7](A) Current Law'!G99</f>
        <v>0</v>
      </c>
      <c r="X99" s="58">
        <f>I99-'[7](A) Current Law'!I99</f>
        <v>0</v>
      </c>
      <c r="Y99" s="43">
        <f>N99-'[7](A) Current Law'!N99</f>
        <v>-7.0139801185217454E-2</v>
      </c>
      <c r="Z99" s="58">
        <f>P99-'[7](A) Current Law'!P99</f>
        <v>0</v>
      </c>
      <c r="AA99" s="58">
        <f>M99-'[7](A) Current Law'!M99</f>
        <v>8169</v>
      </c>
      <c r="AB99" s="43">
        <f>R99-'[7](A) Current Law'!R99</f>
        <v>0</v>
      </c>
    </row>
    <row r="100" spans="1:28">
      <c r="A100" s="29" t="s">
        <v>206</v>
      </c>
      <c r="B100" s="30" t="s">
        <v>207</v>
      </c>
      <c r="C100" s="31">
        <v>1221019221</v>
      </c>
      <c r="D100" s="22">
        <v>911.69</v>
      </c>
      <c r="E100" s="23"/>
      <c r="F100" s="23"/>
      <c r="G100" s="56">
        <v>0.34</v>
      </c>
      <c r="H100" s="23"/>
      <c r="I100" s="24">
        <v>2817217</v>
      </c>
      <c r="J100" s="25">
        <f t="shared" si="7"/>
        <v>3090.1040923998289</v>
      </c>
      <c r="K100" s="27">
        <f t="shared" si="8"/>
        <v>2.3072667092764791</v>
      </c>
      <c r="L100" s="23"/>
      <c r="M100" s="25">
        <v>0</v>
      </c>
      <c r="N100" s="26">
        <f t="shared" si="9"/>
        <v>2.3072667092764791</v>
      </c>
      <c r="O100" s="23"/>
      <c r="P100" s="25">
        <v>2119000</v>
      </c>
      <c r="Q100" s="25">
        <f t="shared" si="10"/>
        <v>2324.2549550834165</v>
      </c>
      <c r="R100" s="27">
        <f t="shared" si="11"/>
        <v>1.7354354162128296</v>
      </c>
      <c r="S100" s="28">
        <f t="shared" si="12"/>
        <v>0.75216073167242703</v>
      </c>
      <c r="T100" s="23"/>
      <c r="U100" s="43">
        <f t="shared" si="13"/>
        <v>1.7354354162128296</v>
      </c>
      <c r="V100" s="23"/>
      <c r="W100" s="57">
        <f>G100-'[7](A) Current Law'!G100</f>
        <v>0.06</v>
      </c>
      <c r="X100" s="58">
        <f>I100-'[7](A) Current Law'!I100</f>
        <v>497156</v>
      </c>
      <c r="Y100" s="43">
        <f>N100-'[7](A) Current Law'!N100</f>
        <v>0.40716476157749204</v>
      </c>
      <c r="Z100" s="58">
        <f>P100-'[7](A) Current Law'!P100</f>
        <v>0</v>
      </c>
      <c r="AA100" s="58">
        <f>M100-'[7](A) Current Law'!M100</f>
        <v>0</v>
      </c>
      <c r="AB100" s="43">
        <f>R100-'[7](A) Current Law'!R100</f>
        <v>0</v>
      </c>
    </row>
    <row r="101" spans="1:28">
      <c r="A101" s="29" t="s">
        <v>208</v>
      </c>
      <c r="B101" s="30" t="s">
        <v>209</v>
      </c>
      <c r="C101" s="31">
        <v>104861472</v>
      </c>
      <c r="D101" s="22">
        <v>124.04</v>
      </c>
      <c r="E101" s="23"/>
      <c r="F101" s="23"/>
      <c r="G101" s="56">
        <v>0.37010000000000004</v>
      </c>
      <c r="H101" s="23"/>
      <c r="I101" s="24">
        <v>827359</v>
      </c>
      <c r="J101" s="25">
        <f t="shared" si="7"/>
        <v>6670.0983553692358</v>
      </c>
      <c r="K101" s="27">
        <f t="shared" si="8"/>
        <v>7.8900189385096562</v>
      </c>
      <c r="L101" s="23"/>
      <c r="M101" s="25">
        <v>218751</v>
      </c>
      <c r="N101" s="26">
        <f t="shared" si="9"/>
        <v>5.8039238663367225</v>
      </c>
      <c r="O101" s="23"/>
      <c r="P101" s="25">
        <v>464000</v>
      </c>
      <c r="Q101" s="25">
        <f t="shared" si="10"/>
        <v>5504.2808771364071</v>
      </c>
      <c r="R101" s="27">
        <f t="shared" si="11"/>
        <v>4.4248854336128343</v>
      </c>
      <c r="S101" s="28">
        <f t="shared" si="12"/>
        <v>0.82521734821280723</v>
      </c>
      <c r="T101" s="23"/>
      <c r="U101" s="43">
        <f t="shared" si="13"/>
        <v>6.510980505785767</v>
      </c>
      <c r="V101" s="23"/>
      <c r="W101" s="57">
        <f>G101-'[7](A) Current Law'!G101</f>
        <v>0</v>
      </c>
      <c r="X101" s="58">
        <f>I101-'[7](A) Current Law'!I101</f>
        <v>0</v>
      </c>
      <c r="Y101" s="43">
        <f>N101-'[7](A) Current Law'!N101</f>
        <v>-0.36832403039316564</v>
      </c>
      <c r="Z101" s="58">
        <f>P101-'[7](A) Current Law'!P101</f>
        <v>0</v>
      </c>
      <c r="AA101" s="58">
        <f>M101-'[7](A) Current Law'!M101</f>
        <v>38623</v>
      </c>
      <c r="AB101" s="43">
        <f>R101-'[7](A) Current Law'!R101</f>
        <v>0</v>
      </c>
    </row>
    <row r="102" spans="1:28">
      <c r="A102" s="29" t="s">
        <v>210</v>
      </c>
      <c r="B102" s="30" t="s">
        <v>211</v>
      </c>
      <c r="C102" s="31">
        <v>434487378</v>
      </c>
      <c r="D102" s="22">
        <v>1121.51</v>
      </c>
      <c r="E102" s="23"/>
      <c r="F102" s="23"/>
      <c r="G102" s="56">
        <v>0.34</v>
      </c>
      <c r="H102" s="23"/>
      <c r="I102" s="24">
        <v>3703762</v>
      </c>
      <c r="J102" s="25">
        <f t="shared" si="7"/>
        <v>3302.4779092473541</v>
      </c>
      <c r="K102" s="27">
        <f t="shared" si="8"/>
        <v>8.5244409562571928</v>
      </c>
      <c r="L102" s="23"/>
      <c r="M102" s="25">
        <v>1183605</v>
      </c>
      <c r="N102" s="26">
        <f t="shared" si="9"/>
        <v>5.8002996809725511</v>
      </c>
      <c r="O102" s="23"/>
      <c r="P102" s="25">
        <v>1312928</v>
      </c>
      <c r="Q102" s="25">
        <f t="shared" si="10"/>
        <v>2226.046134229744</v>
      </c>
      <c r="R102" s="27">
        <f t="shared" si="11"/>
        <v>3.0217862853544162</v>
      </c>
      <c r="S102" s="28">
        <f t="shared" si="12"/>
        <v>0.67405330040105171</v>
      </c>
      <c r="T102" s="23"/>
      <c r="U102" s="43">
        <f t="shared" si="13"/>
        <v>5.745927560639057</v>
      </c>
      <c r="V102" s="23"/>
      <c r="W102" s="57">
        <f>G102-'[7](A) Current Law'!G102</f>
        <v>0.06</v>
      </c>
      <c r="X102" s="58">
        <f>I102-'[7](A) Current Law'!I102</f>
        <v>653605</v>
      </c>
      <c r="Y102" s="43">
        <f>N102-'[7](A) Current Law'!N102</f>
        <v>1.0232126927286709</v>
      </c>
      <c r="Z102" s="58">
        <f>P102-'[7](A) Current Law'!P102</f>
        <v>0</v>
      </c>
      <c r="AA102" s="58">
        <f>M102-'[7](A) Current Law'!M102</f>
        <v>209032</v>
      </c>
      <c r="AB102" s="43">
        <f>R102-'[7](A) Current Law'!R102</f>
        <v>0</v>
      </c>
    </row>
    <row r="103" spans="1:28">
      <c r="A103" s="29" t="s">
        <v>212</v>
      </c>
      <c r="B103" s="30" t="s">
        <v>213</v>
      </c>
      <c r="C103" s="31">
        <v>16154394397</v>
      </c>
      <c r="D103" s="22">
        <v>17024.940000000002</v>
      </c>
      <c r="E103" s="23"/>
      <c r="F103" s="23"/>
      <c r="G103" s="56">
        <v>0.34</v>
      </c>
      <c r="H103" s="23"/>
      <c r="I103" s="24">
        <v>53683828</v>
      </c>
      <c r="J103" s="25">
        <f t="shared" si="7"/>
        <v>3153.2462375785167</v>
      </c>
      <c r="K103" s="27">
        <f t="shared" si="8"/>
        <v>3.3231718058071871</v>
      </c>
      <c r="L103" s="23"/>
      <c r="M103" s="25">
        <v>2002646</v>
      </c>
      <c r="N103" s="26">
        <f t="shared" si="9"/>
        <v>3.1992026893683869</v>
      </c>
      <c r="O103" s="23"/>
      <c r="P103" s="25">
        <v>37760000</v>
      </c>
      <c r="Q103" s="25">
        <f t="shared" si="10"/>
        <v>2335.5527831522459</v>
      </c>
      <c r="R103" s="27">
        <f t="shared" si="11"/>
        <v>2.3374444793184157</v>
      </c>
      <c r="S103" s="28">
        <f t="shared" si="12"/>
        <v>0.7406820169381364</v>
      </c>
      <c r="T103" s="23"/>
      <c r="U103" s="43">
        <f t="shared" si="13"/>
        <v>2.4614135957572167</v>
      </c>
      <c r="V103" s="23"/>
      <c r="W103" s="57">
        <f>G103-'[7](A) Current Law'!G103</f>
        <v>5.0500000000000045E-2</v>
      </c>
      <c r="X103" s="58">
        <f>I103-'[7](A) Current Law'!I103</f>
        <v>7973627</v>
      </c>
      <c r="Y103" s="43">
        <f>N103-'[7](A) Current Law'!N103</f>
        <v>0.47064655060123739</v>
      </c>
      <c r="Z103" s="58">
        <f>P103-'[7](A) Current Law'!P103</f>
        <v>0</v>
      </c>
      <c r="AA103" s="58">
        <f>M103-'[7](A) Current Law'!M103</f>
        <v>370617</v>
      </c>
      <c r="AB103" s="43">
        <f>R103-'[7](A) Current Law'!R103</f>
        <v>0</v>
      </c>
    </row>
    <row r="104" spans="1:28">
      <c r="A104" s="29" t="s">
        <v>214</v>
      </c>
      <c r="B104" s="30" t="s">
        <v>215</v>
      </c>
      <c r="C104" s="31">
        <v>1030707255</v>
      </c>
      <c r="D104" s="22">
        <v>1955.98</v>
      </c>
      <c r="E104" s="23"/>
      <c r="F104" s="23"/>
      <c r="G104" s="56">
        <v>0.34</v>
      </c>
      <c r="H104" s="23"/>
      <c r="I104" s="24">
        <v>5236088</v>
      </c>
      <c r="J104" s="25">
        <f t="shared" si="7"/>
        <v>2676.9639771367806</v>
      </c>
      <c r="K104" s="27">
        <f t="shared" si="8"/>
        <v>5.080092310012895</v>
      </c>
      <c r="L104" s="23"/>
      <c r="M104" s="25">
        <v>1032787</v>
      </c>
      <c r="N104" s="26">
        <f t="shared" si="9"/>
        <v>4.0780745256324016</v>
      </c>
      <c r="O104" s="23"/>
      <c r="P104" s="25">
        <v>3200000</v>
      </c>
      <c r="Q104" s="25">
        <f t="shared" si="10"/>
        <v>2164.0236607736274</v>
      </c>
      <c r="R104" s="27">
        <f t="shared" si="11"/>
        <v>3.1046642821971795</v>
      </c>
      <c r="S104" s="28">
        <f t="shared" si="12"/>
        <v>0.80838729219218619</v>
      </c>
      <c r="T104" s="23"/>
      <c r="U104" s="43">
        <f t="shared" si="13"/>
        <v>4.1066820665776724</v>
      </c>
      <c r="V104" s="23"/>
      <c r="W104" s="57">
        <f>G104-'[7](A) Current Law'!G104</f>
        <v>0.06</v>
      </c>
      <c r="X104" s="58">
        <f>I104-'[7](A) Current Law'!I104</f>
        <v>924015</v>
      </c>
      <c r="Y104" s="43">
        <f>N104-'[7](A) Current Law'!N104</f>
        <v>0.71939146290378986</v>
      </c>
      <c r="Z104" s="58">
        <f>P104-'[7](A) Current Law'!P104</f>
        <v>0</v>
      </c>
      <c r="AA104" s="58">
        <f>M104-'[7](A) Current Law'!M104</f>
        <v>182533</v>
      </c>
      <c r="AB104" s="43">
        <f>R104-'[7](A) Current Law'!R104</f>
        <v>0</v>
      </c>
    </row>
    <row r="105" spans="1:28">
      <c r="A105" s="29" t="s">
        <v>216</v>
      </c>
      <c r="B105" s="30" t="s">
        <v>217</v>
      </c>
      <c r="C105" s="31">
        <v>1295799910</v>
      </c>
      <c r="D105" s="22">
        <v>463.63</v>
      </c>
      <c r="E105" s="23"/>
      <c r="F105" s="23"/>
      <c r="G105" s="56">
        <v>0.34</v>
      </c>
      <c r="H105" s="23"/>
      <c r="I105" s="24">
        <v>1798665</v>
      </c>
      <c r="J105" s="25">
        <f t="shared" si="7"/>
        <v>3879.5267778185189</v>
      </c>
      <c r="K105" s="27">
        <f t="shared" si="8"/>
        <v>1.3880731015022219</v>
      </c>
      <c r="L105" s="23"/>
      <c r="M105" s="25">
        <v>0</v>
      </c>
      <c r="N105" s="26">
        <f t="shared" si="9"/>
        <v>1.3880731015022219</v>
      </c>
      <c r="O105" s="23"/>
      <c r="P105" s="25">
        <v>1178475</v>
      </c>
      <c r="Q105" s="25">
        <f t="shared" si="10"/>
        <v>2541.8437115803549</v>
      </c>
      <c r="R105" s="27">
        <f t="shared" si="11"/>
        <v>0.90945754117238675</v>
      </c>
      <c r="S105" s="28">
        <f t="shared" si="12"/>
        <v>0.65519426908290312</v>
      </c>
      <c r="T105" s="23"/>
      <c r="U105" s="43">
        <f t="shared" si="13"/>
        <v>0.90945754117238675</v>
      </c>
      <c r="V105" s="23"/>
      <c r="W105" s="57">
        <f>G105-'[7](A) Current Law'!G105</f>
        <v>0.06</v>
      </c>
      <c r="X105" s="58">
        <f>I105-'[7](A) Current Law'!I105</f>
        <v>317411</v>
      </c>
      <c r="Y105" s="43">
        <f>N105-'[7](A) Current Law'!N105</f>
        <v>0.24495371357141082</v>
      </c>
      <c r="Z105" s="58">
        <f>P105-'[7](A) Current Law'!P105</f>
        <v>0</v>
      </c>
      <c r="AA105" s="58">
        <f>M105-'[7](A) Current Law'!M105</f>
        <v>0</v>
      </c>
      <c r="AB105" s="43">
        <f>R105-'[7](A) Current Law'!R105</f>
        <v>0</v>
      </c>
    </row>
    <row r="106" spans="1:28">
      <c r="A106" s="29" t="s">
        <v>218</v>
      </c>
      <c r="B106" s="30" t="s">
        <v>219</v>
      </c>
      <c r="C106" s="31">
        <v>674109313</v>
      </c>
      <c r="D106" s="22">
        <v>1863.21</v>
      </c>
      <c r="E106" s="23"/>
      <c r="F106" s="23"/>
      <c r="G106" s="56">
        <v>0.34</v>
      </c>
      <c r="H106" s="23"/>
      <c r="I106" s="24">
        <v>5907912</v>
      </c>
      <c r="J106" s="25">
        <f t="shared" si="7"/>
        <v>3170.8245447373083</v>
      </c>
      <c r="K106" s="27">
        <f t="shared" si="8"/>
        <v>8.7640266735196413</v>
      </c>
      <c r="L106" s="23"/>
      <c r="M106" s="25">
        <v>1917173</v>
      </c>
      <c r="N106" s="26">
        <f t="shared" si="9"/>
        <v>5.9200176040291552</v>
      </c>
      <c r="O106" s="23"/>
      <c r="P106" s="25">
        <v>2721703</v>
      </c>
      <c r="Q106" s="25">
        <f t="shared" si="10"/>
        <v>2489.7225755550903</v>
      </c>
      <c r="R106" s="27">
        <f t="shared" si="11"/>
        <v>4.0374801942544885</v>
      </c>
      <c r="S106" s="28">
        <f t="shared" si="12"/>
        <v>0.78519720672887472</v>
      </c>
      <c r="T106" s="23"/>
      <c r="U106" s="43">
        <f t="shared" si="13"/>
        <v>6.8814892637449736</v>
      </c>
      <c r="V106" s="23"/>
      <c r="W106" s="57">
        <f>G106-'[7](A) Current Law'!G106</f>
        <v>0.06</v>
      </c>
      <c r="X106" s="58">
        <f>I106-'[7](A) Current Law'!I106</f>
        <v>1042573</v>
      </c>
      <c r="Y106" s="43">
        <f>N106-'[7](A) Current Law'!N106</f>
        <v>1.0444003463871443</v>
      </c>
      <c r="Z106" s="58">
        <f>P106-'[7](A) Current Law'!P106</f>
        <v>0</v>
      </c>
      <c r="AA106" s="58">
        <f>M106-'[7](A) Current Law'!M106</f>
        <v>338533</v>
      </c>
      <c r="AB106" s="43">
        <f>R106-'[7](A) Current Law'!R106</f>
        <v>0</v>
      </c>
    </row>
    <row r="107" spans="1:28">
      <c r="A107" s="29" t="s">
        <v>220</v>
      </c>
      <c r="B107" s="30" t="s">
        <v>221</v>
      </c>
      <c r="C107" s="31">
        <v>69109313</v>
      </c>
      <c r="D107" s="22">
        <v>187.3</v>
      </c>
      <c r="E107" s="23"/>
      <c r="F107" s="23"/>
      <c r="G107" s="56">
        <v>0.34</v>
      </c>
      <c r="H107" s="23"/>
      <c r="I107" s="24">
        <v>979789</v>
      </c>
      <c r="J107" s="25">
        <f t="shared" si="7"/>
        <v>5231.1211959423381</v>
      </c>
      <c r="K107" s="27">
        <f t="shared" si="8"/>
        <v>14.177380116627697</v>
      </c>
      <c r="L107" s="23"/>
      <c r="M107" s="25">
        <v>383609</v>
      </c>
      <c r="N107" s="26">
        <f t="shared" si="9"/>
        <v>8.62662315858935</v>
      </c>
      <c r="O107" s="23"/>
      <c r="P107" s="25">
        <v>0</v>
      </c>
      <c r="Q107" s="25">
        <f t="shared" si="10"/>
        <v>2048.0993059263214</v>
      </c>
      <c r="R107" s="27">
        <f t="shared" si="11"/>
        <v>0</v>
      </c>
      <c r="S107" s="28">
        <f t="shared" si="12"/>
        <v>0.39152205219695263</v>
      </c>
      <c r="T107" s="23"/>
      <c r="U107" s="43">
        <f t="shared" si="13"/>
        <v>5.5507569580383471</v>
      </c>
      <c r="V107" s="23"/>
      <c r="W107" s="57">
        <f>G107-'[7](A) Current Law'!G107</f>
        <v>0.06</v>
      </c>
      <c r="X107" s="58">
        <f>I107-'[7](A) Current Law'!I107</f>
        <v>172904</v>
      </c>
      <c r="Y107" s="43">
        <f>N107-'[7](A) Current Law'!N107</f>
        <v>1.5219367033788922</v>
      </c>
      <c r="Z107" s="58">
        <f>P107-'[7](A) Current Law'!P107</f>
        <v>0</v>
      </c>
      <c r="AA107" s="58">
        <f>M107-'[7](A) Current Law'!M107</f>
        <v>67724</v>
      </c>
      <c r="AB107" s="43">
        <f>R107-'[7](A) Current Law'!R107</f>
        <v>0</v>
      </c>
    </row>
    <row r="108" spans="1:28">
      <c r="A108" s="29" t="s">
        <v>222</v>
      </c>
      <c r="B108" s="30" t="s">
        <v>223</v>
      </c>
      <c r="C108" s="31">
        <v>99062303</v>
      </c>
      <c r="D108" s="22">
        <v>33.5</v>
      </c>
      <c r="E108" s="23"/>
      <c r="F108" s="23"/>
      <c r="G108" s="56">
        <v>0.34</v>
      </c>
      <c r="H108" s="23"/>
      <c r="I108" s="24">
        <v>206418</v>
      </c>
      <c r="J108" s="25">
        <f t="shared" si="7"/>
        <v>6161.7313432835817</v>
      </c>
      <c r="K108" s="27">
        <f t="shared" si="8"/>
        <v>2.0837189702726779</v>
      </c>
      <c r="L108" s="23"/>
      <c r="M108" s="25">
        <v>0</v>
      </c>
      <c r="N108" s="26">
        <f t="shared" si="9"/>
        <v>2.0837189702726779</v>
      </c>
      <c r="O108" s="23"/>
      <c r="P108" s="25">
        <v>206418</v>
      </c>
      <c r="Q108" s="25">
        <f t="shared" si="10"/>
        <v>6161.7313432835817</v>
      </c>
      <c r="R108" s="27">
        <f t="shared" si="11"/>
        <v>2.0837189702726779</v>
      </c>
      <c r="S108" s="28">
        <f t="shared" si="12"/>
        <v>1</v>
      </c>
      <c r="T108" s="23"/>
      <c r="U108" s="43">
        <f t="shared" si="13"/>
        <v>2.0837189702726779</v>
      </c>
      <c r="V108" s="23"/>
      <c r="W108" s="57">
        <f>G108-'[7](A) Current Law'!G108</f>
        <v>0.06</v>
      </c>
      <c r="X108" s="58">
        <f>I108-'[7](A) Current Law'!I108</f>
        <v>36427</v>
      </c>
      <c r="Y108" s="43">
        <f>N108-'[7](A) Current Law'!N108</f>
        <v>0.36771808141791351</v>
      </c>
      <c r="Z108" s="58">
        <f>P108-'[7](A) Current Law'!P108</f>
        <v>36427</v>
      </c>
      <c r="AA108" s="58">
        <f>M108-'[7](A) Current Law'!M108</f>
        <v>0</v>
      </c>
      <c r="AB108" s="43">
        <f>R108-'[7](A) Current Law'!R108</f>
        <v>0.36771808141791351</v>
      </c>
    </row>
    <row r="109" spans="1:28">
      <c r="A109" s="29" t="s">
        <v>224</v>
      </c>
      <c r="B109" s="30" t="s">
        <v>225</v>
      </c>
      <c r="C109" s="31">
        <v>21388323729</v>
      </c>
      <c r="D109" s="22">
        <v>16038.37</v>
      </c>
      <c r="E109" s="23"/>
      <c r="F109" s="23"/>
      <c r="G109" s="56">
        <v>0.34</v>
      </c>
      <c r="H109" s="23"/>
      <c r="I109" s="24">
        <v>41187065</v>
      </c>
      <c r="J109" s="25">
        <f t="shared" si="7"/>
        <v>2568.0330981265552</v>
      </c>
      <c r="K109" s="27">
        <f t="shared" si="8"/>
        <v>1.9256798953419283</v>
      </c>
      <c r="L109" s="23"/>
      <c r="M109" s="25">
        <v>0</v>
      </c>
      <c r="N109" s="26">
        <f t="shared" si="9"/>
        <v>1.9256798953419283</v>
      </c>
      <c r="O109" s="23"/>
      <c r="P109" s="25">
        <v>38200000</v>
      </c>
      <c r="Q109" s="25">
        <f t="shared" si="10"/>
        <v>2381.7881742346635</v>
      </c>
      <c r="R109" s="27">
        <f t="shared" si="11"/>
        <v>1.7860212181193695</v>
      </c>
      <c r="S109" s="28">
        <f t="shared" si="12"/>
        <v>0.92747565285363254</v>
      </c>
      <c r="T109" s="23"/>
      <c r="U109" s="43">
        <f t="shared" si="13"/>
        <v>1.7860212181193695</v>
      </c>
      <c r="V109" s="23"/>
      <c r="W109" s="57">
        <f>G109-'[7](A) Current Law'!G109</f>
        <v>5.0300000000000011E-2</v>
      </c>
      <c r="X109" s="58">
        <f>I109-'[7](A) Current Law'!I109</f>
        <v>6093264</v>
      </c>
      <c r="Y109" s="43">
        <f>N109-'[7](A) Current Law'!N109</f>
        <v>0.28488740292154202</v>
      </c>
      <c r="Z109" s="58">
        <f>P109-'[7](A) Current Law'!P109</f>
        <v>3106199</v>
      </c>
      <c r="AA109" s="58">
        <f>M109-'[7](A) Current Law'!M109</f>
        <v>0</v>
      </c>
      <c r="AB109" s="43">
        <f>R109-'[7](A) Current Law'!R109</f>
        <v>0.14522872569898326</v>
      </c>
    </row>
    <row r="110" spans="1:28">
      <c r="A110" s="29" t="s">
        <v>226</v>
      </c>
      <c r="B110" s="30" t="s">
        <v>227</v>
      </c>
      <c r="C110" s="31">
        <v>40870511</v>
      </c>
      <c r="D110" s="22">
        <v>57.89</v>
      </c>
      <c r="E110" s="23"/>
      <c r="F110" s="23"/>
      <c r="G110" s="56">
        <v>0.379</v>
      </c>
      <c r="H110" s="23"/>
      <c r="I110" s="24">
        <v>728592</v>
      </c>
      <c r="J110" s="25">
        <f t="shared" si="7"/>
        <v>12585.800656417343</v>
      </c>
      <c r="K110" s="27">
        <f t="shared" si="8"/>
        <v>17.826838524235725</v>
      </c>
      <c r="L110" s="23"/>
      <c r="M110" s="25">
        <v>263949</v>
      </c>
      <c r="N110" s="26">
        <f t="shared" si="9"/>
        <v>11.368661380328717</v>
      </c>
      <c r="O110" s="23"/>
      <c r="P110" s="25">
        <v>150000</v>
      </c>
      <c r="Q110" s="25">
        <f t="shared" si="10"/>
        <v>7150.6132319917087</v>
      </c>
      <c r="R110" s="27">
        <f t="shared" si="11"/>
        <v>3.6701278337332264</v>
      </c>
      <c r="S110" s="28">
        <f t="shared" si="12"/>
        <v>0.56814925225640689</v>
      </c>
      <c r="T110" s="23"/>
      <c r="U110" s="43">
        <f t="shared" si="13"/>
        <v>10.128304977640235</v>
      </c>
      <c r="V110" s="23"/>
      <c r="W110" s="57">
        <f>G110-'[7](A) Current Law'!G110</f>
        <v>0</v>
      </c>
      <c r="X110" s="58">
        <f>I110-'[7](A) Current Law'!I110</f>
        <v>0</v>
      </c>
      <c r="Y110" s="43">
        <f>N110-'[7](A) Current Law'!N110</f>
        <v>-1.1400885102708891</v>
      </c>
      <c r="Z110" s="58">
        <f>P110-'[7](A) Current Law'!P110</f>
        <v>0</v>
      </c>
      <c r="AA110" s="58">
        <f>M110-'[7](A) Current Law'!M110</f>
        <v>46596</v>
      </c>
      <c r="AB110" s="43">
        <f>R110-'[7](A) Current Law'!R110</f>
        <v>0</v>
      </c>
    </row>
    <row r="111" spans="1:28">
      <c r="A111" s="29" t="s">
        <v>228</v>
      </c>
      <c r="B111" s="30" t="s">
        <v>229</v>
      </c>
      <c r="C111" s="31">
        <v>1007324981</v>
      </c>
      <c r="D111" s="22">
        <v>997.87</v>
      </c>
      <c r="E111" s="23"/>
      <c r="F111" s="23"/>
      <c r="G111" s="56">
        <v>0.34</v>
      </c>
      <c r="H111" s="23"/>
      <c r="I111" s="24">
        <v>2731332</v>
      </c>
      <c r="J111" s="25">
        <f t="shared" si="7"/>
        <v>2737.1621553909827</v>
      </c>
      <c r="K111" s="27">
        <f t="shared" si="8"/>
        <v>2.7114705298865216</v>
      </c>
      <c r="L111" s="23"/>
      <c r="M111" s="25">
        <v>0</v>
      </c>
      <c r="N111" s="26">
        <f t="shared" si="9"/>
        <v>2.7114705298865216</v>
      </c>
      <c r="O111" s="23"/>
      <c r="P111" s="25">
        <v>1671947</v>
      </c>
      <c r="Q111" s="25">
        <f t="shared" si="10"/>
        <v>1675.5158487578542</v>
      </c>
      <c r="R111" s="27">
        <f t="shared" si="11"/>
        <v>1.6597890765502619</v>
      </c>
      <c r="S111" s="28">
        <f t="shared" si="12"/>
        <v>0.61213612991756405</v>
      </c>
      <c r="T111" s="23"/>
      <c r="U111" s="43">
        <f t="shared" si="13"/>
        <v>1.6597890765502619</v>
      </c>
      <c r="V111" s="23"/>
      <c r="W111" s="57">
        <f>G111-'[7](A) Current Law'!G111</f>
        <v>5.760000000000004E-2</v>
      </c>
      <c r="X111" s="58">
        <f>I111-'[7](A) Current Law'!I111</f>
        <v>462720</v>
      </c>
      <c r="Y111" s="43">
        <f>N111-'[7](A) Current Law'!N111</f>
        <v>0.45935523165587044</v>
      </c>
      <c r="Z111" s="58">
        <f>P111-'[7](A) Current Law'!P111</f>
        <v>0</v>
      </c>
      <c r="AA111" s="58">
        <f>M111-'[7](A) Current Law'!M111</f>
        <v>0</v>
      </c>
      <c r="AB111" s="43">
        <f>R111-'[7](A) Current Law'!R111</f>
        <v>0</v>
      </c>
    </row>
    <row r="112" spans="1:28">
      <c r="A112" s="29" t="s">
        <v>230</v>
      </c>
      <c r="B112" s="30" t="s">
        <v>231</v>
      </c>
      <c r="C112" s="31">
        <v>20814107</v>
      </c>
      <c r="D112" s="22">
        <v>65.510999999999996</v>
      </c>
      <c r="E112" s="23"/>
      <c r="F112" s="23"/>
      <c r="G112" s="56">
        <v>0.34</v>
      </c>
      <c r="H112" s="23"/>
      <c r="I112" s="24">
        <v>427060</v>
      </c>
      <c r="J112" s="25">
        <f t="shared" si="7"/>
        <v>6518.9052220237827</v>
      </c>
      <c r="K112" s="27">
        <f t="shared" si="8"/>
        <v>20.517815152963323</v>
      </c>
      <c r="L112" s="23"/>
      <c r="M112" s="25">
        <v>181518</v>
      </c>
      <c r="N112" s="26">
        <f t="shared" si="9"/>
        <v>11.796902937032081</v>
      </c>
      <c r="O112" s="23"/>
      <c r="P112" s="25">
        <v>17726</v>
      </c>
      <c r="Q112" s="25">
        <f t="shared" si="10"/>
        <v>3041.3823632672379</v>
      </c>
      <c r="R112" s="27">
        <f t="shared" si="11"/>
        <v>0.85163394230653278</v>
      </c>
      <c r="S112" s="28">
        <f t="shared" si="12"/>
        <v>0.46654802603849577</v>
      </c>
      <c r="T112" s="23"/>
      <c r="U112" s="43">
        <f t="shared" si="13"/>
        <v>9.5725461582377758</v>
      </c>
      <c r="V112" s="23"/>
      <c r="W112" s="57">
        <f>G112-'[7](A) Current Law'!G112</f>
        <v>0.06</v>
      </c>
      <c r="X112" s="58">
        <f>I112-'[7](A) Current Law'!I112</f>
        <v>75363</v>
      </c>
      <c r="Y112" s="43">
        <f>N112-'[7](A) Current Law'!N112</f>
        <v>2.0814729164215411</v>
      </c>
      <c r="Z112" s="58">
        <f>P112-'[7](A) Current Law'!P112</f>
        <v>0</v>
      </c>
      <c r="AA112" s="58">
        <f>M112-'[7](A) Current Law'!M112</f>
        <v>32039</v>
      </c>
      <c r="AB112" s="43">
        <f>R112-'[7](A) Current Law'!R112</f>
        <v>0</v>
      </c>
    </row>
    <row r="113" spans="1:28">
      <c r="A113" s="29" t="s">
        <v>232</v>
      </c>
      <c r="B113" s="30" t="s">
        <v>233</v>
      </c>
      <c r="C113" s="31">
        <v>2164272223</v>
      </c>
      <c r="D113" s="22">
        <v>4746.33</v>
      </c>
      <c r="E113" s="23"/>
      <c r="F113" s="23"/>
      <c r="G113" s="56">
        <v>0.34</v>
      </c>
      <c r="H113" s="23"/>
      <c r="I113" s="24">
        <v>14223280</v>
      </c>
      <c r="J113" s="25">
        <f t="shared" si="7"/>
        <v>2996.6900742257703</v>
      </c>
      <c r="K113" s="27">
        <f t="shared" si="8"/>
        <v>6.5718535075427988</v>
      </c>
      <c r="L113" s="23"/>
      <c r="M113" s="25">
        <v>3783063</v>
      </c>
      <c r="N113" s="26">
        <f t="shared" si="9"/>
        <v>4.8238927104688898</v>
      </c>
      <c r="O113" s="23"/>
      <c r="P113" s="25">
        <v>7357066</v>
      </c>
      <c r="Q113" s="25">
        <f t="shared" si="10"/>
        <v>2347.1037622752738</v>
      </c>
      <c r="R113" s="27">
        <f t="shared" si="11"/>
        <v>3.3993256124694073</v>
      </c>
      <c r="S113" s="28">
        <f t="shared" si="12"/>
        <v>0.78323206742748508</v>
      </c>
      <c r="T113" s="23"/>
      <c r="U113" s="43">
        <f t="shared" si="13"/>
        <v>5.147286409543316</v>
      </c>
      <c r="V113" s="23"/>
      <c r="W113" s="57">
        <f>G113-'[7](A) Current Law'!G113</f>
        <v>0.06</v>
      </c>
      <c r="X113" s="58">
        <f>I113-'[7](A) Current Law'!I113</f>
        <v>2509991</v>
      </c>
      <c r="Y113" s="43">
        <f>N113-'[7](A) Current Law'!N113</f>
        <v>0.8508088679563488</v>
      </c>
      <c r="Z113" s="58">
        <f>P113-'[7](A) Current Law'!P113</f>
        <v>0</v>
      </c>
      <c r="AA113" s="58">
        <f>M113-'[7](A) Current Law'!M113</f>
        <v>668609</v>
      </c>
      <c r="AB113" s="43">
        <f>R113-'[7](A) Current Law'!R113</f>
        <v>0</v>
      </c>
    </row>
    <row r="114" spans="1:28">
      <c r="A114" s="29" t="s">
        <v>234</v>
      </c>
      <c r="B114" s="30" t="s">
        <v>235</v>
      </c>
      <c r="C114" s="31">
        <v>6130023291</v>
      </c>
      <c r="D114" s="22">
        <v>14822.53</v>
      </c>
      <c r="E114" s="23"/>
      <c r="F114" s="23"/>
      <c r="G114" s="56">
        <v>0.34</v>
      </c>
      <c r="H114" s="23"/>
      <c r="I114" s="24">
        <v>44659181</v>
      </c>
      <c r="J114" s="25">
        <f t="shared" si="7"/>
        <v>3012.9256611388205</v>
      </c>
      <c r="K114" s="27">
        <f t="shared" si="8"/>
        <v>7.2853199539335973</v>
      </c>
      <c r="L114" s="23"/>
      <c r="M114" s="25">
        <v>12902495</v>
      </c>
      <c r="N114" s="26">
        <f t="shared" si="9"/>
        <v>5.1805163687754083</v>
      </c>
      <c r="O114" s="23"/>
      <c r="P114" s="25">
        <v>19300000</v>
      </c>
      <c r="Q114" s="25">
        <f t="shared" si="10"/>
        <v>2172.5370095388571</v>
      </c>
      <c r="R114" s="27">
        <f t="shared" si="11"/>
        <v>3.1484382821735677</v>
      </c>
      <c r="S114" s="28">
        <f t="shared" si="12"/>
        <v>0.72107222476829569</v>
      </c>
      <c r="T114" s="23"/>
      <c r="U114" s="43">
        <f t="shared" si="13"/>
        <v>5.2532418673317567</v>
      </c>
      <c r="V114" s="23"/>
      <c r="W114" s="57">
        <f>G114-'[7](A) Current Law'!G114</f>
        <v>0.06</v>
      </c>
      <c r="X114" s="58">
        <f>I114-'[7](A) Current Law'!I114</f>
        <v>7881032</v>
      </c>
      <c r="Y114" s="43">
        <f>N114-'[7](A) Current Law'!N114</f>
        <v>0.91374742543372189</v>
      </c>
      <c r="Z114" s="58">
        <f>P114-'[7](A) Current Law'!P114</f>
        <v>0</v>
      </c>
      <c r="AA114" s="58">
        <f>M114-'[7](A) Current Law'!M114</f>
        <v>2279739</v>
      </c>
      <c r="AB114" s="43">
        <f>R114-'[7](A) Current Law'!R114</f>
        <v>0</v>
      </c>
    </row>
    <row r="115" spans="1:28">
      <c r="A115" s="29" t="s">
        <v>236</v>
      </c>
      <c r="B115" s="30" t="s">
        <v>237</v>
      </c>
      <c r="C115" s="31">
        <v>21259766524</v>
      </c>
      <c r="D115" s="22">
        <v>26006.670000000002</v>
      </c>
      <c r="E115" s="23"/>
      <c r="F115" s="23"/>
      <c r="G115" s="56">
        <v>0.34</v>
      </c>
      <c r="H115" s="23"/>
      <c r="I115" s="24">
        <v>75172127</v>
      </c>
      <c r="J115" s="25">
        <f t="shared" si="7"/>
        <v>2890.4941309287192</v>
      </c>
      <c r="K115" s="27">
        <f t="shared" si="8"/>
        <v>3.5358867612745755</v>
      </c>
      <c r="L115" s="23"/>
      <c r="M115" s="25">
        <v>4889590</v>
      </c>
      <c r="N115" s="26">
        <f t="shared" si="9"/>
        <v>3.3058941132142037</v>
      </c>
      <c r="O115" s="23"/>
      <c r="P115" s="25">
        <v>56100000</v>
      </c>
      <c r="Q115" s="25">
        <f t="shared" si="10"/>
        <v>2345.1518398933808</v>
      </c>
      <c r="R115" s="27">
        <f t="shared" si="11"/>
        <v>2.6387872104178149</v>
      </c>
      <c r="S115" s="28">
        <f t="shared" si="12"/>
        <v>0.81133250360203324</v>
      </c>
      <c r="T115" s="23"/>
      <c r="U115" s="43">
        <f t="shared" si="13"/>
        <v>2.8687798584781863</v>
      </c>
      <c r="V115" s="23"/>
      <c r="W115" s="57">
        <f>G115-'[7](A) Current Law'!G115</f>
        <v>5.1100000000000034E-2</v>
      </c>
      <c r="X115" s="58">
        <f>I115-'[7](A) Current Law'!I115</f>
        <v>11297928</v>
      </c>
      <c r="Y115" s="43">
        <f>N115-'[7](A) Current Law'!N115</f>
        <v>0.49042424752077185</v>
      </c>
      <c r="Z115" s="58">
        <f>P115-'[7](A) Current Law'!P115</f>
        <v>0</v>
      </c>
      <c r="AA115" s="58">
        <f>M115-'[7](A) Current Law'!M115</f>
        <v>871623</v>
      </c>
      <c r="AB115" s="43">
        <f>R115-'[7](A) Current Law'!R115</f>
        <v>0</v>
      </c>
    </row>
    <row r="116" spans="1:28">
      <c r="A116" s="29" t="s">
        <v>238</v>
      </c>
      <c r="B116" s="30" t="s">
        <v>239</v>
      </c>
      <c r="C116" s="31">
        <v>508943051</v>
      </c>
      <c r="D116" s="22">
        <v>961.13</v>
      </c>
      <c r="E116" s="23"/>
      <c r="F116" s="23"/>
      <c r="G116" s="56">
        <v>0.34</v>
      </c>
      <c r="H116" s="23"/>
      <c r="I116" s="24">
        <v>2975899</v>
      </c>
      <c r="J116" s="25">
        <f t="shared" si="7"/>
        <v>3096.2502471049702</v>
      </c>
      <c r="K116" s="27">
        <f t="shared" si="8"/>
        <v>5.8472141316258979</v>
      </c>
      <c r="L116" s="23"/>
      <c r="M116" s="25">
        <v>705301</v>
      </c>
      <c r="N116" s="26">
        <f t="shared" si="9"/>
        <v>4.4613989630835933</v>
      </c>
      <c r="O116" s="23"/>
      <c r="P116" s="25">
        <v>892000</v>
      </c>
      <c r="Q116" s="25">
        <f t="shared" si="10"/>
        <v>1661.8990147014451</v>
      </c>
      <c r="R116" s="27">
        <f t="shared" si="11"/>
        <v>1.7526518895333145</v>
      </c>
      <c r="S116" s="28">
        <f t="shared" si="12"/>
        <v>0.53674570272714228</v>
      </c>
      <c r="T116" s="23"/>
      <c r="U116" s="43">
        <f t="shared" si="13"/>
        <v>3.1384670580756198</v>
      </c>
      <c r="V116" s="23"/>
      <c r="W116" s="57">
        <f>G116-'[7](A) Current Law'!G116</f>
        <v>0.06</v>
      </c>
      <c r="X116" s="58">
        <f>I116-'[7](A) Current Law'!I116</f>
        <v>525159</v>
      </c>
      <c r="Y116" s="43">
        <f>N116-'[7](A) Current Law'!N116</f>
        <v>0.78689354184737681</v>
      </c>
      <c r="Z116" s="58">
        <f>P116-'[7](A) Current Law'!P116</f>
        <v>0</v>
      </c>
      <c r="AA116" s="58">
        <f>M116-'[7](A) Current Law'!M116</f>
        <v>124675</v>
      </c>
      <c r="AB116" s="43">
        <f>R116-'[7](A) Current Law'!R116</f>
        <v>0</v>
      </c>
    </row>
    <row r="117" spans="1:28">
      <c r="A117" s="29" t="s">
        <v>240</v>
      </c>
      <c r="B117" s="30" t="s">
        <v>241</v>
      </c>
      <c r="C117" s="31">
        <v>477759604</v>
      </c>
      <c r="D117" s="22">
        <v>1483.66</v>
      </c>
      <c r="E117" s="23"/>
      <c r="F117" s="23"/>
      <c r="G117" s="56">
        <v>0.34</v>
      </c>
      <c r="H117" s="23"/>
      <c r="I117" s="24">
        <v>4643766</v>
      </c>
      <c r="J117" s="25">
        <f t="shared" si="7"/>
        <v>3129.9394740034777</v>
      </c>
      <c r="K117" s="27">
        <f t="shared" si="8"/>
        <v>9.7198799587082707</v>
      </c>
      <c r="L117" s="23"/>
      <c r="M117" s="25">
        <v>1587098</v>
      </c>
      <c r="N117" s="26">
        <f t="shared" si="9"/>
        <v>6.3979205742978644</v>
      </c>
      <c r="O117" s="23"/>
      <c r="P117" s="25">
        <v>2146205</v>
      </c>
      <c r="Q117" s="25">
        <f t="shared" si="10"/>
        <v>2516.2793362360649</v>
      </c>
      <c r="R117" s="27">
        <f t="shared" si="11"/>
        <v>4.4922278527340707</v>
      </c>
      <c r="S117" s="28">
        <f t="shared" si="12"/>
        <v>0.80393865668511288</v>
      </c>
      <c r="T117" s="23"/>
      <c r="U117" s="43">
        <f t="shared" si="13"/>
        <v>7.8141872371444778</v>
      </c>
      <c r="V117" s="23"/>
      <c r="W117" s="57">
        <f>G117-'[7](A) Current Law'!G117</f>
        <v>0.06</v>
      </c>
      <c r="X117" s="58">
        <f>I117-'[7](A) Current Law'!I117</f>
        <v>819488</v>
      </c>
      <c r="Y117" s="43">
        <f>N117-'[7](A) Current Law'!N117</f>
        <v>1.1285215315106472</v>
      </c>
      <c r="Z117" s="58">
        <f>P117-'[7](A) Current Law'!P117</f>
        <v>0</v>
      </c>
      <c r="AA117" s="58">
        <f>M117-'[7](A) Current Law'!M117</f>
        <v>280326</v>
      </c>
      <c r="AB117" s="43">
        <f>R117-'[7](A) Current Law'!R117</f>
        <v>0</v>
      </c>
    </row>
    <row r="118" spans="1:28">
      <c r="A118" s="29" t="s">
        <v>242</v>
      </c>
      <c r="B118" s="30" t="s">
        <v>243</v>
      </c>
      <c r="C118" s="31">
        <v>484346650.5</v>
      </c>
      <c r="D118" s="22">
        <v>705.76</v>
      </c>
      <c r="E118" s="23"/>
      <c r="F118" s="23"/>
      <c r="G118" s="56">
        <v>0.34</v>
      </c>
      <c r="H118" s="23"/>
      <c r="I118" s="24">
        <v>2270104</v>
      </c>
      <c r="J118" s="25">
        <f t="shared" si="7"/>
        <v>3216.5381999546589</v>
      </c>
      <c r="K118" s="27">
        <f t="shared" si="8"/>
        <v>4.6869406398424136</v>
      </c>
      <c r="L118" s="23"/>
      <c r="M118" s="25">
        <v>389977</v>
      </c>
      <c r="N118" s="26">
        <f t="shared" si="9"/>
        <v>3.8817797089318367</v>
      </c>
      <c r="O118" s="23"/>
      <c r="P118" s="25">
        <v>1308000</v>
      </c>
      <c r="Q118" s="25">
        <f t="shared" si="10"/>
        <v>2405.8844366356834</v>
      </c>
      <c r="R118" s="27">
        <f t="shared" si="11"/>
        <v>2.7005451542809835</v>
      </c>
      <c r="S118" s="28">
        <f t="shared" si="12"/>
        <v>0.74797322061015703</v>
      </c>
      <c r="T118" s="23"/>
      <c r="U118" s="43">
        <f t="shared" si="13"/>
        <v>3.5057060851915605</v>
      </c>
      <c r="V118" s="23"/>
      <c r="W118" s="57">
        <f>G118-'[7](A) Current Law'!G118</f>
        <v>0.06</v>
      </c>
      <c r="X118" s="58">
        <f>I118-'[7](A) Current Law'!I118</f>
        <v>400606</v>
      </c>
      <c r="Y118" s="43">
        <f>N118-'[7](A) Current Law'!N118</f>
        <v>0.68491647388815791</v>
      </c>
      <c r="Z118" s="58">
        <f>P118-'[7](A) Current Law'!P118</f>
        <v>0</v>
      </c>
      <c r="AA118" s="58">
        <f>M118-'[7](A) Current Law'!M118</f>
        <v>68869</v>
      </c>
      <c r="AB118" s="43">
        <f>R118-'[7](A) Current Law'!R118</f>
        <v>0</v>
      </c>
    </row>
    <row r="119" spans="1:28">
      <c r="A119" s="29" t="s">
        <v>244</v>
      </c>
      <c r="B119" s="30" t="s">
        <v>245</v>
      </c>
      <c r="C119" s="31">
        <v>48340321</v>
      </c>
      <c r="D119" s="22">
        <v>119.5</v>
      </c>
      <c r="E119" s="23"/>
      <c r="F119" s="23"/>
      <c r="G119" s="56">
        <v>0.34</v>
      </c>
      <c r="H119" s="23"/>
      <c r="I119" s="24">
        <v>732269</v>
      </c>
      <c r="J119" s="25">
        <f t="shared" si="7"/>
        <v>6127.7740585774054</v>
      </c>
      <c r="K119" s="27">
        <f t="shared" si="8"/>
        <v>15.148203091162758</v>
      </c>
      <c r="L119" s="23"/>
      <c r="M119" s="25">
        <v>291786</v>
      </c>
      <c r="N119" s="26">
        <f t="shared" si="9"/>
        <v>9.1121240175463463</v>
      </c>
      <c r="O119" s="23"/>
      <c r="P119" s="25">
        <v>90000</v>
      </c>
      <c r="Q119" s="25">
        <f t="shared" si="10"/>
        <v>3194.8619246861927</v>
      </c>
      <c r="R119" s="27">
        <f t="shared" si="11"/>
        <v>1.8617998006260654</v>
      </c>
      <c r="S119" s="28">
        <f t="shared" si="12"/>
        <v>0.52137397595692292</v>
      </c>
      <c r="T119" s="23"/>
      <c r="U119" s="43">
        <f t="shared" si="13"/>
        <v>7.8978788742424779</v>
      </c>
      <c r="V119" s="23"/>
      <c r="W119" s="57">
        <f>G119-'[7](A) Current Law'!G119</f>
        <v>0.06</v>
      </c>
      <c r="X119" s="58">
        <f>I119-'[7](A) Current Law'!I119</f>
        <v>129224</v>
      </c>
      <c r="Y119" s="43">
        <f>N119-'[7](A) Current Law'!N119</f>
        <v>1.6077468744984129</v>
      </c>
      <c r="Z119" s="58">
        <f>P119-'[7](A) Current Law'!P119</f>
        <v>0</v>
      </c>
      <c r="AA119" s="58">
        <f>M119-'[7](A) Current Law'!M119</f>
        <v>51505</v>
      </c>
      <c r="AB119" s="43">
        <f>R119-'[7](A) Current Law'!R119</f>
        <v>0</v>
      </c>
    </row>
    <row r="120" spans="1:28">
      <c r="A120" s="29" t="s">
        <v>246</v>
      </c>
      <c r="B120" s="30" t="s">
        <v>247</v>
      </c>
      <c r="C120" s="31">
        <v>738073155</v>
      </c>
      <c r="D120" s="22">
        <v>594.04999999999995</v>
      </c>
      <c r="E120" s="23"/>
      <c r="F120" s="23"/>
      <c r="G120" s="56">
        <v>0.34</v>
      </c>
      <c r="H120" s="23"/>
      <c r="I120" s="24">
        <v>2033542</v>
      </c>
      <c r="J120" s="25">
        <f t="shared" si="7"/>
        <v>3423.1832337345345</v>
      </c>
      <c r="K120" s="27">
        <f t="shared" si="8"/>
        <v>2.7552038523877758</v>
      </c>
      <c r="L120" s="23"/>
      <c r="M120" s="25">
        <v>0</v>
      </c>
      <c r="N120" s="26">
        <f t="shared" si="9"/>
        <v>2.7552038523877758</v>
      </c>
      <c r="O120" s="23"/>
      <c r="P120" s="25">
        <v>1530000</v>
      </c>
      <c r="Q120" s="25">
        <f t="shared" si="10"/>
        <v>2575.5407793956738</v>
      </c>
      <c r="R120" s="27">
        <f t="shared" si="11"/>
        <v>2.072965246920544</v>
      </c>
      <c r="S120" s="28">
        <f t="shared" si="12"/>
        <v>0.75238180475249594</v>
      </c>
      <c r="T120" s="23"/>
      <c r="U120" s="43">
        <f t="shared" si="13"/>
        <v>2.072965246920544</v>
      </c>
      <c r="V120" s="23"/>
      <c r="W120" s="57">
        <f>G120-'[7](A) Current Law'!G120</f>
        <v>0.06</v>
      </c>
      <c r="X120" s="58">
        <f>I120-'[7](A) Current Law'!I120</f>
        <v>358860</v>
      </c>
      <c r="Y120" s="43">
        <f>N120-'[7](A) Current Law'!N120</f>
        <v>0.48621196634634378</v>
      </c>
      <c r="Z120" s="58">
        <f>P120-'[7](A) Current Law'!P120</f>
        <v>0</v>
      </c>
      <c r="AA120" s="58">
        <f>M120-'[7](A) Current Law'!M120</f>
        <v>0</v>
      </c>
      <c r="AB120" s="43">
        <f>R120-'[7](A) Current Law'!R120</f>
        <v>0</v>
      </c>
    </row>
    <row r="121" spans="1:28">
      <c r="A121" s="29" t="s">
        <v>248</v>
      </c>
      <c r="B121" s="30" t="s">
        <v>249</v>
      </c>
      <c r="C121" s="31">
        <v>878785186</v>
      </c>
      <c r="D121" s="22">
        <v>1489.6100000000001</v>
      </c>
      <c r="E121" s="23"/>
      <c r="F121" s="23"/>
      <c r="G121" s="56">
        <v>0.34</v>
      </c>
      <c r="H121" s="23"/>
      <c r="I121" s="24">
        <v>4217859</v>
      </c>
      <c r="J121" s="25">
        <f t="shared" si="7"/>
        <v>2831.5189881915398</v>
      </c>
      <c r="K121" s="27">
        <f t="shared" si="8"/>
        <v>4.7996473622849622</v>
      </c>
      <c r="L121" s="23"/>
      <c r="M121" s="25">
        <v>757457</v>
      </c>
      <c r="N121" s="26">
        <f t="shared" si="9"/>
        <v>3.937710893547083</v>
      </c>
      <c r="O121" s="23"/>
      <c r="P121" s="25">
        <v>2315250</v>
      </c>
      <c r="Q121" s="25">
        <f t="shared" si="10"/>
        <v>2062.7593799719389</v>
      </c>
      <c r="R121" s="27">
        <f t="shared" si="11"/>
        <v>2.6346029005545843</v>
      </c>
      <c r="S121" s="28">
        <f t="shared" si="12"/>
        <v>0.72849922199864903</v>
      </c>
      <c r="T121" s="23"/>
      <c r="U121" s="43">
        <f t="shared" si="13"/>
        <v>3.4965393692924631</v>
      </c>
      <c r="V121" s="23"/>
      <c r="W121" s="57">
        <f>G121-'[7](A) Current Law'!G121</f>
        <v>0.06</v>
      </c>
      <c r="X121" s="58">
        <f>I121-'[7](A) Current Law'!I121</f>
        <v>744328</v>
      </c>
      <c r="Y121" s="43">
        <f>N121-'[7](A) Current Law'!N121</f>
        <v>0.69417760986243993</v>
      </c>
      <c r="Z121" s="58">
        <f>P121-'[7](A) Current Law'!P121</f>
        <v>0</v>
      </c>
      <c r="AA121" s="58">
        <f>M121-'[7](A) Current Law'!M121</f>
        <v>134295</v>
      </c>
      <c r="AB121" s="43">
        <f>R121-'[7](A) Current Law'!R121</f>
        <v>0</v>
      </c>
    </row>
    <row r="122" spans="1:28">
      <c r="A122" s="29" t="s">
        <v>250</v>
      </c>
      <c r="B122" s="30" t="s">
        <v>251</v>
      </c>
      <c r="C122" s="31">
        <v>144962315</v>
      </c>
      <c r="D122" s="22">
        <v>106.96</v>
      </c>
      <c r="E122" s="23"/>
      <c r="F122" s="23"/>
      <c r="G122" s="56">
        <v>0.34</v>
      </c>
      <c r="H122" s="23"/>
      <c r="I122" s="24">
        <v>736211</v>
      </c>
      <c r="J122" s="25">
        <f t="shared" si="7"/>
        <v>6883.0497382198955</v>
      </c>
      <c r="K122" s="27">
        <f t="shared" si="8"/>
        <v>5.0786371616650854</v>
      </c>
      <c r="L122" s="23"/>
      <c r="M122" s="25">
        <v>145126</v>
      </c>
      <c r="N122" s="26">
        <f t="shared" si="9"/>
        <v>4.07750800613249</v>
      </c>
      <c r="O122" s="23"/>
      <c r="P122" s="25">
        <v>498000</v>
      </c>
      <c r="Q122" s="25">
        <f t="shared" si="10"/>
        <v>6012.7711293941666</v>
      </c>
      <c r="R122" s="27">
        <f t="shared" si="11"/>
        <v>3.4353756008932388</v>
      </c>
      <c r="S122" s="28">
        <f t="shared" si="12"/>
        <v>0.87356206304985939</v>
      </c>
      <c r="T122" s="23"/>
      <c r="U122" s="43">
        <f t="shared" si="13"/>
        <v>4.4365047564258342</v>
      </c>
      <c r="V122" s="23"/>
      <c r="W122" s="57">
        <f>G122-'[7](A) Current Law'!G122</f>
        <v>1.2500000000000011E-2</v>
      </c>
      <c r="X122" s="58">
        <f>I122-'[7](A) Current Law'!I122</f>
        <v>27066</v>
      </c>
      <c r="Y122" s="43">
        <f>N122-'[7](A) Current Law'!N122</f>
        <v>9.6645807567297126E-3</v>
      </c>
      <c r="Z122" s="58">
        <f>P122-'[7](A) Current Law'!P122</f>
        <v>0</v>
      </c>
      <c r="AA122" s="58">
        <f>M122-'[7](A) Current Law'!M122</f>
        <v>25665</v>
      </c>
      <c r="AB122" s="43">
        <f>R122-'[7](A) Current Law'!R122</f>
        <v>0</v>
      </c>
    </row>
    <row r="123" spans="1:28">
      <c r="A123" s="29" t="s">
        <v>252</v>
      </c>
      <c r="B123" s="30" t="s">
        <v>253</v>
      </c>
      <c r="C123" s="31">
        <v>3091103621</v>
      </c>
      <c r="D123" s="22">
        <v>1297.6399999999999</v>
      </c>
      <c r="E123" s="23"/>
      <c r="F123" s="23"/>
      <c r="G123" s="56">
        <v>0.34</v>
      </c>
      <c r="H123" s="23"/>
      <c r="I123" s="24">
        <v>4505977</v>
      </c>
      <c r="J123" s="25">
        <f t="shared" si="7"/>
        <v>3472.4399679418025</v>
      </c>
      <c r="K123" s="27">
        <f t="shared" si="8"/>
        <v>1.4577243445958228</v>
      </c>
      <c r="L123" s="23"/>
      <c r="M123" s="25">
        <v>0</v>
      </c>
      <c r="N123" s="26">
        <f t="shared" si="9"/>
        <v>1.4577243445958228</v>
      </c>
      <c r="O123" s="23"/>
      <c r="P123" s="25">
        <v>2687000</v>
      </c>
      <c r="Q123" s="25">
        <f t="shared" si="10"/>
        <v>2070.6821614623473</v>
      </c>
      <c r="R123" s="27">
        <f t="shared" si="11"/>
        <v>0.86926882093028357</v>
      </c>
      <c r="S123" s="28">
        <f t="shared" si="12"/>
        <v>0.59631906687495295</v>
      </c>
      <c r="T123" s="23"/>
      <c r="U123" s="43">
        <f t="shared" si="13"/>
        <v>0.86926882093028357</v>
      </c>
      <c r="V123" s="23"/>
      <c r="W123" s="57">
        <f>G123-'[7](A) Current Law'!G123</f>
        <v>0.06</v>
      </c>
      <c r="X123" s="58">
        <f>I123-'[7](A) Current Law'!I123</f>
        <v>795172</v>
      </c>
      <c r="Y123" s="43">
        <f>N123-'[7](A) Current Law'!N123</f>
        <v>0.25724533936612404</v>
      </c>
      <c r="Z123" s="58">
        <f>P123-'[7](A) Current Law'!P123</f>
        <v>0</v>
      </c>
      <c r="AA123" s="58">
        <f>M123-'[7](A) Current Law'!M123</f>
        <v>0</v>
      </c>
      <c r="AB123" s="43">
        <f>R123-'[7](A) Current Law'!R123</f>
        <v>0</v>
      </c>
    </row>
    <row r="124" spans="1:28">
      <c r="A124" s="29" t="s">
        <v>254</v>
      </c>
      <c r="B124" s="30" t="s">
        <v>255</v>
      </c>
      <c r="C124" s="31">
        <v>4537307905</v>
      </c>
      <c r="D124" s="22">
        <v>7560.9800000000005</v>
      </c>
      <c r="E124" s="23"/>
      <c r="F124" s="23"/>
      <c r="G124" s="56">
        <v>0.34</v>
      </c>
      <c r="H124" s="23"/>
      <c r="I124" s="24">
        <v>20699295</v>
      </c>
      <c r="J124" s="25">
        <f t="shared" si="7"/>
        <v>2737.6471039468429</v>
      </c>
      <c r="K124" s="27">
        <f t="shared" si="8"/>
        <v>4.5620212322795846</v>
      </c>
      <c r="L124" s="23"/>
      <c r="M124" s="25">
        <v>3371235</v>
      </c>
      <c r="N124" s="26">
        <f t="shared" si="9"/>
        <v>3.8190178764163019</v>
      </c>
      <c r="O124" s="23"/>
      <c r="P124" s="25">
        <v>12500000</v>
      </c>
      <c r="Q124" s="25">
        <f t="shared" si="10"/>
        <v>2099.0976037497785</v>
      </c>
      <c r="R124" s="27">
        <f t="shared" si="11"/>
        <v>2.7549375668830653</v>
      </c>
      <c r="S124" s="28">
        <f t="shared" si="12"/>
        <v>0.76675244253487862</v>
      </c>
      <c r="T124" s="23"/>
      <c r="U124" s="43">
        <f t="shared" si="13"/>
        <v>3.497940922746348</v>
      </c>
      <c r="V124" s="23"/>
      <c r="W124" s="57">
        <f>G124-'[7](A) Current Law'!G124</f>
        <v>0.06</v>
      </c>
      <c r="X124" s="58">
        <f>I124-'[7](A) Current Law'!I124</f>
        <v>3652817</v>
      </c>
      <c r="Y124" s="43">
        <f>N124-'[7](A) Current Law'!N124</f>
        <v>0.673215277419001</v>
      </c>
      <c r="Z124" s="58">
        <f>P124-'[7](A) Current Law'!P124</f>
        <v>0</v>
      </c>
      <c r="AA124" s="58">
        <f>M124-'[7](A) Current Law'!M124</f>
        <v>598232</v>
      </c>
      <c r="AB124" s="43">
        <f>R124-'[7](A) Current Law'!R124</f>
        <v>0</v>
      </c>
    </row>
    <row r="125" spans="1:28" ht="31.2">
      <c r="A125" s="29" t="s">
        <v>256</v>
      </c>
      <c r="B125" s="30" t="s">
        <v>257</v>
      </c>
      <c r="C125" s="31">
        <v>42349360881</v>
      </c>
      <c r="D125" s="22">
        <v>23237.829999999998</v>
      </c>
      <c r="E125" s="23"/>
      <c r="F125" s="23"/>
      <c r="G125" s="56">
        <v>0.34</v>
      </c>
      <c r="H125" s="23"/>
      <c r="I125" s="24">
        <v>62152717</v>
      </c>
      <c r="J125" s="25">
        <f t="shared" si="7"/>
        <v>2674.6351531102518</v>
      </c>
      <c r="K125" s="27">
        <f t="shared" si="8"/>
        <v>1.4676187717365237</v>
      </c>
      <c r="L125" s="23"/>
      <c r="M125" s="25">
        <v>0</v>
      </c>
      <c r="N125" s="26">
        <f t="shared" si="9"/>
        <v>1.4676187717365237</v>
      </c>
      <c r="O125" s="23"/>
      <c r="P125" s="25">
        <v>49100000</v>
      </c>
      <c r="Q125" s="25">
        <f t="shared" si="10"/>
        <v>2112.9339529551598</v>
      </c>
      <c r="R125" s="27">
        <f t="shared" si="11"/>
        <v>1.1594035654509409</v>
      </c>
      <c r="S125" s="28">
        <f t="shared" si="12"/>
        <v>0.78998959932837687</v>
      </c>
      <c r="T125" s="23"/>
      <c r="U125" s="43">
        <f t="shared" si="13"/>
        <v>1.1594035654509409</v>
      </c>
      <c r="V125" s="23"/>
      <c r="W125" s="57">
        <f>G125-'[7](A) Current Law'!G125</f>
        <v>5.1100000000000034E-2</v>
      </c>
      <c r="X125" s="58">
        <f>I125-'[7](A) Current Law'!I125</f>
        <v>9341188</v>
      </c>
      <c r="Y125" s="43">
        <f>N125-'[7](A) Current Law'!N125</f>
        <v>0.22057447398671171</v>
      </c>
      <c r="Z125" s="58">
        <f>P125-'[7](A) Current Law'!P125</f>
        <v>0</v>
      </c>
      <c r="AA125" s="58">
        <f>M125-'[7](A) Current Law'!M125</f>
        <v>0</v>
      </c>
      <c r="AB125" s="43">
        <f>R125-'[7](A) Current Law'!R125</f>
        <v>0</v>
      </c>
    </row>
    <row r="126" spans="1:28">
      <c r="A126" s="29" t="s">
        <v>258</v>
      </c>
      <c r="B126" s="30" t="s">
        <v>259</v>
      </c>
      <c r="C126" s="31">
        <v>2159007066</v>
      </c>
      <c r="D126" s="22">
        <v>2415.3500000000004</v>
      </c>
      <c r="E126" s="23"/>
      <c r="F126" s="23"/>
      <c r="G126" s="56">
        <v>0.34</v>
      </c>
      <c r="H126" s="23"/>
      <c r="I126" s="24">
        <v>6757369</v>
      </c>
      <c r="J126" s="25">
        <f t="shared" si="7"/>
        <v>2797.6769412300491</v>
      </c>
      <c r="K126" s="27">
        <f t="shared" si="8"/>
        <v>3.1298503401933746</v>
      </c>
      <c r="L126" s="23"/>
      <c r="M126" s="25">
        <v>58290</v>
      </c>
      <c r="N126" s="26">
        <f t="shared" si="9"/>
        <v>3.1028518180866391</v>
      </c>
      <c r="O126" s="23"/>
      <c r="P126" s="25">
        <v>5197753</v>
      </c>
      <c r="Q126" s="25">
        <f t="shared" si="10"/>
        <v>2176.0999441074791</v>
      </c>
      <c r="R126" s="27">
        <f t="shared" si="11"/>
        <v>2.4074738252848311</v>
      </c>
      <c r="S126" s="28">
        <f t="shared" si="12"/>
        <v>0.7778238838222391</v>
      </c>
      <c r="T126" s="23"/>
      <c r="U126" s="43">
        <f t="shared" si="13"/>
        <v>2.434472347391567</v>
      </c>
      <c r="V126" s="23"/>
      <c r="W126" s="57">
        <f>G126-'[7](A) Current Law'!G126</f>
        <v>0.06</v>
      </c>
      <c r="X126" s="58">
        <f>I126-'[7](A) Current Law'!I126</f>
        <v>1192477</v>
      </c>
      <c r="Y126" s="43">
        <f>N126-'[7](A) Current Law'!N126</f>
        <v>0.54732382242235822</v>
      </c>
      <c r="Z126" s="58">
        <f>P126-'[7](A) Current Law'!P126</f>
        <v>0</v>
      </c>
      <c r="AA126" s="58">
        <f>M126-'[7](A) Current Law'!M126</f>
        <v>10801</v>
      </c>
      <c r="AB126" s="43">
        <f>R126-'[7](A) Current Law'!R126</f>
        <v>0</v>
      </c>
    </row>
    <row r="127" spans="1:28">
      <c r="A127" s="29" t="s">
        <v>260</v>
      </c>
      <c r="B127" s="30" t="s">
        <v>261</v>
      </c>
      <c r="C127" s="31">
        <v>35149153</v>
      </c>
      <c r="D127" s="22">
        <v>36.11</v>
      </c>
      <c r="E127" s="23"/>
      <c r="F127" s="23"/>
      <c r="G127" s="56">
        <v>0.34</v>
      </c>
      <c r="H127" s="23"/>
      <c r="I127" s="24">
        <v>277698</v>
      </c>
      <c r="J127" s="25">
        <f t="shared" si="7"/>
        <v>7690.3350872334531</v>
      </c>
      <c r="K127" s="27">
        <f t="shared" si="8"/>
        <v>7.9005602211808625</v>
      </c>
      <c r="L127" s="23"/>
      <c r="M127" s="25">
        <v>84786</v>
      </c>
      <c r="N127" s="26">
        <f t="shared" si="9"/>
        <v>5.4883826076833202</v>
      </c>
      <c r="O127" s="23"/>
      <c r="P127" s="25">
        <v>135000</v>
      </c>
      <c r="Q127" s="25">
        <f t="shared" si="10"/>
        <v>6086.5688175020769</v>
      </c>
      <c r="R127" s="27">
        <f t="shared" si="11"/>
        <v>3.8407753381710221</v>
      </c>
      <c r="S127" s="28">
        <f t="shared" si="12"/>
        <v>0.79145690642352484</v>
      </c>
      <c r="T127" s="23"/>
      <c r="U127" s="43">
        <f t="shared" si="13"/>
        <v>6.2529529516685649</v>
      </c>
      <c r="V127" s="23"/>
      <c r="W127" s="57">
        <f>G127-'[7](A) Current Law'!G127</f>
        <v>5.1200000000000023E-2</v>
      </c>
      <c r="X127" s="58">
        <f>I127-'[7](A) Current Law'!I127</f>
        <v>41817</v>
      </c>
      <c r="Y127" s="43">
        <f>N127-'[7](A) Current Law'!N127</f>
        <v>0.76363148779146961</v>
      </c>
      <c r="Z127" s="58">
        <f>P127-'[7](A) Current Law'!P127</f>
        <v>0</v>
      </c>
      <c r="AA127" s="58">
        <f>M127-'[7](A) Current Law'!M127</f>
        <v>14976</v>
      </c>
      <c r="AB127" s="43">
        <f>R127-'[7](A) Current Law'!R127</f>
        <v>0</v>
      </c>
    </row>
    <row r="128" spans="1:28">
      <c r="A128" s="29" t="s">
        <v>262</v>
      </c>
      <c r="B128" s="30" t="s">
        <v>263</v>
      </c>
      <c r="C128" s="31">
        <v>523609346</v>
      </c>
      <c r="D128" s="22">
        <v>447.18</v>
      </c>
      <c r="E128" s="23"/>
      <c r="F128" s="23"/>
      <c r="G128" s="56">
        <v>0.34</v>
      </c>
      <c r="H128" s="23"/>
      <c r="I128" s="24">
        <v>1741524</v>
      </c>
      <c r="J128" s="25">
        <f t="shared" si="7"/>
        <v>3894.4586072722395</v>
      </c>
      <c r="K128" s="27">
        <f t="shared" si="8"/>
        <v>3.3259986921623819</v>
      </c>
      <c r="L128" s="23"/>
      <c r="M128" s="25">
        <v>65451</v>
      </c>
      <c r="N128" s="26">
        <f t="shared" si="9"/>
        <v>3.2009990134897248</v>
      </c>
      <c r="O128" s="23"/>
      <c r="P128" s="25">
        <v>1255092</v>
      </c>
      <c r="Q128" s="25">
        <f t="shared" si="10"/>
        <v>2953.0457533878975</v>
      </c>
      <c r="R128" s="27">
        <f t="shared" si="11"/>
        <v>2.3970007594173079</v>
      </c>
      <c r="S128" s="28">
        <f t="shared" si="12"/>
        <v>0.75826861989843375</v>
      </c>
      <c r="T128" s="23"/>
      <c r="U128" s="43">
        <f t="shared" si="13"/>
        <v>2.522000438089965</v>
      </c>
      <c r="V128" s="23"/>
      <c r="W128" s="57">
        <f>G128-'[7](A) Current Law'!G128</f>
        <v>0.06</v>
      </c>
      <c r="X128" s="58">
        <f>I128-'[7](A) Current Law'!I128</f>
        <v>307328</v>
      </c>
      <c r="Y128" s="43">
        <f>N128-'[7](A) Current Law'!N128</f>
        <v>0.56490588309705192</v>
      </c>
      <c r="Z128" s="58">
        <f>P128-'[7](A) Current Law'!P128</f>
        <v>0</v>
      </c>
      <c r="AA128" s="58">
        <f>M128-'[7](A) Current Law'!M128</f>
        <v>11538</v>
      </c>
      <c r="AB128" s="43">
        <f>R128-'[7](A) Current Law'!R128</f>
        <v>0</v>
      </c>
    </row>
    <row r="129" spans="1:28">
      <c r="A129" s="29" t="s">
        <v>264</v>
      </c>
      <c r="B129" s="30" t="s">
        <v>265</v>
      </c>
      <c r="C129" s="31">
        <v>212492372</v>
      </c>
      <c r="D129" s="22">
        <v>202.98</v>
      </c>
      <c r="E129" s="23"/>
      <c r="F129" s="23"/>
      <c r="G129" s="56">
        <v>0.34</v>
      </c>
      <c r="H129" s="23"/>
      <c r="I129" s="24">
        <v>1029949</v>
      </c>
      <c r="J129" s="25">
        <f t="shared" si="7"/>
        <v>5074.1403093900881</v>
      </c>
      <c r="K129" s="27">
        <f t="shared" si="8"/>
        <v>4.8469928134643814</v>
      </c>
      <c r="L129" s="23"/>
      <c r="M129" s="25">
        <v>188094</v>
      </c>
      <c r="N129" s="26">
        <f t="shared" si="9"/>
        <v>3.9618128033320654</v>
      </c>
      <c r="O129" s="23"/>
      <c r="P129" s="25">
        <v>597879</v>
      </c>
      <c r="Q129" s="25">
        <f t="shared" si="10"/>
        <v>3872.1696718888561</v>
      </c>
      <c r="R129" s="27">
        <f t="shared" si="11"/>
        <v>2.8136492353711406</v>
      </c>
      <c r="S129" s="28">
        <f t="shared" si="12"/>
        <v>0.76311836799686195</v>
      </c>
      <c r="T129" s="23"/>
      <c r="U129" s="43">
        <f t="shared" si="13"/>
        <v>3.698829245503457</v>
      </c>
      <c r="V129" s="23"/>
      <c r="W129" s="57">
        <f>G129-'[7](A) Current Law'!G129</f>
        <v>4.8000000000000043E-2</v>
      </c>
      <c r="X129" s="58">
        <f>I129-'[7](A) Current Law'!I129</f>
        <v>145404</v>
      </c>
      <c r="Y129" s="43">
        <f>N129-'[7](A) Current Law'!N129</f>
        <v>0.52803307217070383</v>
      </c>
      <c r="Z129" s="58">
        <f>P129-'[7](A) Current Law'!P129</f>
        <v>0</v>
      </c>
      <c r="AA129" s="58">
        <f>M129-'[7](A) Current Law'!M129</f>
        <v>33201</v>
      </c>
      <c r="AB129" s="43">
        <f>R129-'[7](A) Current Law'!R129</f>
        <v>0</v>
      </c>
    </row>
    <row r="130" spans="1:28">
      <c r="A130" s="29" t="s">
        <v>266</v>
      </c>
      <c r="B130" s="30" t="s">
        <v>267</v>
      </c>
      <c r="C130" s="31">
        <v>5056913047</v>
      </c>
      <c r="D130" s="22">
        <v>6618.35</v>
      </c>
      <c r="E130" s="23"/>
      <c r="F130" s="23"/>
      <c r="G130" s="56">
        <v>0.34</v>
      </c>
      <c r="H130" s="23"/>
      <c r="I130" s="24">
        <v>21108492</v>
      </c>
      <c r="J130" s="25">
        <f t="shared" si="7"/>
        <v>3189.3888960239333</v>
      </c>
      <c r="K130" s="27">
        <f t="shared" si="8"/>
        <v>4.1741852794013443</v>
      </c>
      <c r="L130" s="23"/>
      <c r="M130" s="25">
        <v>2776368</v>
      </c>
      <c r="N130" s="26">
        <f t="shared" si="9"/>
        <v>3.6251610082311938</v>
      </c>
      <c r="O130" s="23"/>
      <c r="P130" s="25">
        <v>14154000</v>
      </c>
      <c r="Q130" s="25">
        <f t="shared" si="10"/>
        <v>2558.0949934651385</v>
      </c>
      <c r="R130" s="27">
        <f t="shared" si="11"/>
        <v>2.7989407507010275</v>
      </c>
      <c r="S130" s="28">
        <f t="shared" si="12"/>
        <v>0.80206430663071526</v>
      </c>
      <c r="T130" s="23"/>
      <c r="U130" s="43">
        <f t="shared" si="13"/>
        <v>3.3479650218711781</v>
      </c>
      <c r="V130" s="23"/>
      <c r="W130" s="57">
        <f>G130-'[7](A) Current Law'!G130</f>
        <v>0.06</v>
      </c>
      <c r="X130" s="58">
        <f>I130-'[7](A) Current Law'!I130</f>
        <v>3725028</v>
      </c>
      <c r="Y130" s="43">
        <f>N130-'[7](A) Current Law'!N130</f>
        <v>0.63953937311985554</v>
      </c>
      <c r="Z130" s="58">
        <f>P130-'[7](A) Current Law'!P130</f>
        <v>0</v>
      </c>
      <c r="AA130" s="58">
        <f>M130-'[7](A) Current Law'!M130</f>
        <v>490933</v>
      </c>
      <c r="AB130" s="43">
        <f>R130-'[7](A) Current Law'!R130</f>
        <v>0</v>
      </c>
    </row>
    <row r="131" spans="1:28">
      <c r="A131" s="29" t="s">
        <v>268</v>
      </c>
      <c r="B131" s="30" t="s">
        <v>269</v>
      </c>
      <c r="C131" s="31">
        <v>399498058</v>
      </c>
      <c r="D131" s="22">
        <v>393.14</v>
      </c>
      <c r="E131" s="23"/>
      <c r="F131" s="23"/>
      <c r="G131" s="56">
        <v>0.34</v>
      </c>
      <c r="H131" s="23"/>
      <c r="I131" s="24">
        <v>1259684</v>
      </c>
      <c r="J131" s="25">
        <f t="shared" si="7"/>
        <v>3204.1613674517985</v>
      </c>
      <c r="K131" s="27">
        <f t="shared" si="8"/>
        <v>3.1531667670835084</v>
      </c>
      <c r="L131" s="23"/>
      <c r="M131" s="25">
        <v>15576</v>
      </c>
      <c r="N131" s="26">
        <f t="shared" si="9"/>
        <v>3.1141778416354655</v>
      </c>
      <c r="O131" s="23"/>
      <c r="P131" s="25">
        <v>226000</v>
      </c>
      <c r="Q131" s="25">
        <f t="shared" si="10"/>
        <v>614.47830289464321</v>
      </c>
      <c r="R131" s="27">
        <f t="shared" si="11"/>
        <v>0.5657098838763317</v>
      </c>
      <c r="S131" s="28">
        <f t="shared" si="12"/>
        <v>0.19177508009945352</v>
      </c>
      <c r="T131" s="23"/>
      <c r="U131" s="43">
        <f t="shared" si="13"/>
        <v>0.6046988093243747</v>
      </c>
      <c r="V131" s="23"/>
      <c r="W131" s="57">
        <f>G131-'[7](A) Current Law'!G131</f>
        <v>2.9900000000000038E-2</v>
      </c>
      <c r="X131" s="58">
        <f>I131-'[7](A) Current Law'!I131</f>
        <v>110778</v>
      </c>
      <c r="Y131" s="43">
        <f>N131-'[7](A) Current Law'!N131</f>
        <v>0.26931294870024125</v>
      </c>
      <c r="Z131" s="58">
        <f>P131-'[7](A) Current Law'!P131</f>
        <v>0</v>
      </c>
      <c r="AA131" s="58">
        <f>M131-'[7](A) Current Law'!M131</f>
        <v>3188</v>
      </c>
      <c r="AB131" s="43">
        <f>R131-'[7](A) Current Law'!R131</f>
        <v>0</v>
      </c>
    </row>
    <row r="132" spans="1:28">
      <c r="A132" s="29" t="s">
        <v>270</v>
      </c>
      <c r="B132" s="30" t="s">
        <v>271</v>
      </c>
      <c r="C132" s="31">
        <v>1470513190</v>
      </c>
      <c r="D132" s="22">
        <v>213</v>
      </c>
      <c r="E132" s="23"/>
      <c r="F132" s="23"/>
      <c r="G132" s="56">
        <v>0.34</v>
      </c>
      <c r="H132" s="23"/>
      <c r="I132" s="24">
        <v>989093</v>
      </c>
      <c r="J132" s="25">
        <f t="shared" si="7"/>
        <v>4643.6291079812208</v>
      </c>
      <c r="K132" s="27">
        <f t="shared" si="8"/>
        <v>0.67261756421239582</v>
      </c>
      <c r="L132" s="23"/>
      <c r="M132" s="25">
        <v>0</v>
      </c>
      <c r="N132" s="26">
        <f t="shared" si="9"/>
        <v>0.67261756421239582</v>
      </c>
      <c r="O132" s="23"/>
      <c r="P132" s="25">
        <v>941986</v>
      </c>
      <c r="Q132" s="25">
        <f t="shared" si="10"/>
        <v>4422.4694835680748</v>
      </c>
      <c r="R132" s="27">
        <f t="shared" si="11"/>
        <v>0.64058316947160465</v>
      </c>
      <c r="S132" s="28">
        <f t="shared" si="12"/>
        <v>0.95237353818093951</v>
      </c>
      <c r="T132" s="23"/>
      <c r="U132" s="43">
        <f t="shared" si="13"/>
        <v>0.64058316947160465</v>
      </c>
      <c r="V132" s="23"/>
      <c r="W132" s="57">
        <f>G132-'[7](A) Current Law'!G132</f>
        <v>0.06</v>
      </c>
      <c r="X132" s="58">
        <f>I132-'[7](A) Current Law'!I132</f>
        <v>174546</v>
      </c>
      <c r="Y132" s="43">
        <f>N132-'[7](A) Current Law'!N132</f>
        <v>0.11869733722007614</v>
      </c>
      <c r="Z132" s="58">
        <f>P132-'[7](A) Current Law'!P132</f>
        <v>127439</v>
      </c>
      <c r="AA132" s="58">
        <f>M132-'[7](A) Current Law'!M132</f>
        <v>0</v>
      </c>
      <c r="AB132" s="43">
        <f>R132-'[7](A) Current Law'!R132</f>
        <v>8.6662942479284966E-2</v>
      </c>
    </row>
    <row r="133" spans="1:28">
      <c r="A133" s="29" t="s">
        <v>272</v>
      </c>
      <c r="B133" s="30" t="s">
        <v>273</v>
      </c>
      <c r="C133" s="31">
        <v>360458699</v>
      </c>
      <c r="D133" s="22">
        <v>297.04000000000002</v>
      </c>
      <c r="E133" s="23"/>
      <c r="F133" s="23"/>
      <c r="G133" s="56">
        <v>0.34</v>
      </c>
      <c r="H133" s="23"/>
      <c r="I133" s="24">
        <v>1294853</v>
      </c>
      <c r="J133" s="25">
        <f t="shared" si="7"/>
        <v>4359.1873148397517</v>
      </c>
      <c r="K133" s="27">
        <f t="shared" si="8"/>
        <v>3.5922367904901082</v>
      </c>
      <c r="L133" s="23"/>
      <c r="M133" s="25">
        <v>93005</v>
      </c>
      <c r="N133" s="26">
        <f t="shared" si="9"/>
        <v>3.3342183260779068</v>
      </c>
      <c r="O133" s="23"/>
      <c r="P133" s="25">
        <v>377000</v>
      </c>
      <c r="Q133" s="25">
        <f t="shared" si="10"/>
        <v>1582.2953137624561</v>
      </c>
      <c r="R133" s="27">
        <f t="shared" si="11"/>
        <v>1.0458895874780929</v>
      </c>
      <c r="S133" s="28">
        <f t="shared" si="12"/>
        <v>0.36297942700831676</v>
      </c>
      <c r="T133" s="23"/>
      <c r="U133" s="43">
        <f t="shared" si="13"/>
        <v>1.3039080518902946</v>
      </c>
      <c r="V133" s="23"/>
      <c r="W133" s="57">
        <f>G133-'[7](A) Current Law'!G133</f>
        <v>0.06</v>
      </c>
      <c r="X133" s="58">
        <f>I133-'[7](A) Current Law'!I133</f>
        <v>228504</v>
      </c>
      <c r="Y133" s="43">
        <f>N133-'[7](A) Current Law'!N133</f>
        <v>0.58792866030956858</v>
      </c>
      <c r="Z133" s="58">
        <f>P133-'[7](A) Current Law'!P133</f>
        <v>0</v>
      </c>
      <c r="AA133" s="58">
        <f>M133-'[7](A) Current Law'!M133</f>
        <v>16580</v>
      </c>
      <c r="AB133" s="43">
        <f>R133-'[7](A) Current Law'!R133</f>
        <v>0</v>
      </c>
    </row>
    <row r="134" spans="1:28">
      <c r="A134" s="29" t="s">
        <v>274</v>
      </c>
      <c r="B134" s="30" t="s">
        <v>275</v>
      </c>
      <c r="C134" s="31">
        <v>2246561835</v>
      </c>
      <c r="D134" s="22">
        <v>2702.25</v>
      </c>
      <c r="E134" s="23"/>
      <c r="F134" s="23"/>
      <c r="G134" s="56">
        <v>0.34</v>
      </c>
      <c r="H134" s="23"/>
      <c r="I134" s="24">
        <v>7989455</v>
      </c>
      <c r="J134" s="25">
        <f t="shared" si="7"/>
        <v>2956.5935794245538</v>
      </c>
      <c r="K134" s="27">
        <f t="shared" si="8"/>
        <v>3.5563031809449392</v>
      </c>
      <c r="L134" s="23"/>
      <c r="M134" s="25">
        <v>539221</v>
      </c>
      <c r="N134" s="26">
        <f t="shared" si="9"/>
        <v>3.3162826341701832</v>
      </c>
      <c r="O134" s="23"/>
      <c r="P134" s="25">
        <v>4500000</v>
      </c>
      <c r="Q134" s="25">
        <f t="shared" si="10"/>
        <v>1864.824128041447</v>
      </c>
      <c r="R134" s="27">
        <f t="shared" si="11"/>
        <v>2.0030608238299394</v>
      </c>
      <c r="S134" s="28">
        <f t="shared" si="12"/>
        <v>0.6307340112686034</v>
      </c>
      <c r="T134" s="23"/>
      <c r="U134" s="43">
        <f t="shared" si="13"/>
        <v>2.2430813706046955</v>
      </c>
      <c r="V134" s="23"/>
      <c r="W134" s="57">
        <f>G134-'[7](A) Current Law'!G134</f>
        <v>0.06</v>
      </c>
      <c r="X134" s="58">
        <f>I134-'[7](A) Current Law'!I134</f>
        <v>1409904</v>
      </c>
      <c r="Y134" s="43">
        <f>N134-'[7](A) Current Law'!N134</f>
        <v>0.58461066129524131</v>
      </c>
      <c r="Z134" s="58">
        <f>P134-'[7](A) Current Law'!P134</f>
        <v>0</v>
      </c>
      <c r="AA134" s="58">
        <f>M134-'[7](A) Current Law'!M134</f>
        <v>96540</v>
      </c>
      <c r="AB134" s="43">
        <f>R134-'[7](A) Current Law'!R134</f>
        <v>0</v>
      </c>
    </row>
    <row r="135" spans="1:28">
      <c r="A135" s="29" t="s">
        <v>276</v>
      </c>
      <c r="B135" s="30" t="s">
        <v>277</v>
      </c>
      <c r="C135" s="31">
        <v>170519704</v>
      </c>
      <c r="D135" s="22">
        <v>904.06</v>
      </c>
      <c r="E135" s="23"/>
      <c r="F135" s="23"/>
      <c r="G135" s="56">
        <v>0.34</v>
      </c>
      <c r="H135" s="23"/>
      <c r="I135" s="24">
        <v>3312835</v>
      </c>
      <c r="J135" s="25">
        <f t="shared" si="7"/>
        <v>3664.3972745171782</v>
      </c>
      <c r="K135" s="27">
        <f t="shared" si="8"/>
        <v>19.427872100927409</v>
      </c>
      <c r="L135" s="23"/>
      <c r="M135" s="25">
        <v>1394160</v>
      </c>
      <c r="N135" s="26">
        <f t="shared" si="9"/>
        <v>11.251925466631118</v>
      </c>
      <c r="O135" s="23"/>
      <c r="P135" s="25">
        <v>195000</v>
      </c>
      <c r="Q135" s="25">
        <f t="shared" si="10"/>
        <v>1757.8036855960888</v>
      </c>
      <c r="R135" s="27">
        <f t="shared" si="11"/>
        <v>1.1435628576976651</v>
      </c>
      <c r="S135" s="28">
        <f t="shared" si="12"/>
        <v>0.47969790224988568</v>
      </c>
      <c r="T135" s="23"/>
      <c r="U135" s="43">
        <f t="shared" si="13"/>
        <v>9.3195094919939585</v>
      </c>
      <c r="V135" s="23"/>
      <c r="W135" s="57">
        <f>G135-'[7](A) Current Law'!G135</f>
        <v>0.06</v>
      </c>
      <c r="X135" s="58">
        <f>I135-'[7](A) Current Law'!I135</f>
        <v>584618</v>
      </c>
      <c r="Y135" s="43">
        <f>N135-'[7](A) Current Law'!N135</f>
        <v>1.9852603075126147</v>
      </c>
      <c r="Z135" s="58">
        <f>P135-'[7](A) Current Law'!P135</f>
        <v>0</v>
      </c>
      <c r="AA135" s="58">
        <f>M135-'[7](A) Current Law'!M135</f>
        <v>246092</v>
      </c>
      <c r="AB135" s="43">
        <f>R135-'[7](A) Current Law'!R135</f>
        <v>0</v>
      </c>
    </row>
    <row r="136" spans="1:28">
      <c r="A136" s="29" t="s">
        <v>278</v>
      </c>
      <c r="B136" s="30" t="s">
        <v>279</v>
      </c>
      <c r="C136" s="31">
        <v>56020840</v>
      </c>
      <c r="D136" s="22">
        <v>79.84</v>
      </c>
      <c r="E136" s="23"/>
      <c r="F136" s="23"/>
      <c r="G136" s="56">
        <v>0.34</v>
      </c>
      <c r="H136" s="23"/>
      <c r="I136" s="24">
        <v>684431</v>
      </c>
      <c r="J136" s="25">
        <f t="shared" ref="J136:J199" si="14">I136/D136</f>
        <v>8572.532565130261</v>
      </c>
      <c r="K136" s="27">
        <f t="shared" ref="K136:K199" si="15">I136/C136*1000</f>
        <v>12.217435511498936</v>
      </c>
      <c r="L136" s="23"/>
      <c r="M136" s="25">
        <v>256060</v>
      </c>
      <c r="N136" s="26">
        <f t="shared" ref="N136:N199" si="16">(I136-M136)/C136*1000</f>
        <v>7.6466365017018667</v>
      </c>
      <c r="O136" s="23"/>
      <c r="P136" s="25">
        <v>125000</v>
      </c>
      <c r="Q136" s="25">
        <f t="shared" ref="Q136:Q199" si="17">(M136+P136)/D136</f>
        <v>4772.7955911823647</v>
      </c>
      <c r="R136" s="27">
        <f t="shared" ref="R136:R199" si="18">P136/C136*1000</f>
        <v>2.2313124901375989</v>
      </c>
      <c r="S136" s="28">
        <f t="shared" ref="S136:S199" si="19">(M136+P136)/I136</f>
        <v>0.55675444274148889</v>
      </c>
      <c r="T136" s="23"/>
      <c r="U136" s="43">
        <f t="shared" ref="U136:U199" si="20">(P136+M136)/C136*1000</f>
        <v>6.802111499934667</v>
      </c>
      <c r="V136" s="23"/>
      <c r="W136" s="57">
        <f>G136-'[7](A) Current Law'!G136</f>
        <v>2.0000000000000018E-2</v>
      </c>
      <c r="X136" s="58">
        <f>I136-'[7](A) Current Law'!I136</f>
        <v>40261</v>
      </c>
      <c r="Y136" s="43">
        <f>N136-'[7](A) Current Law'!N136</f>
        <v>-8.8342124109527909E-2</v>
      </c>
      <c r="Z136" s="58">
        <f>P136-'[7](A) Current Law'!P136</f>
        <v>0</v>
      </c>
      <c r="AA136" s="58">
        <f>M136-'[7](A) Current Law'!M136</f>
        <v>45210</v>
      </c>
      <c r="AB136" s="43">
        <f>R136-'[7](A) Current Law'!R136</f>
        <v>0</v>
      </c>
    </row>
    <row r="137" spans="1:28">
      <c r="A137" s="29" t="s">
        <v>280</v>
      </c>
      <c r="B137" s="30" t="s">
        <v>281</v>
      </c>
      <c r="C137" s="31">
        <v>1087160696</v>
      </c>
      <c r="D137" s="22">
        <v>577.05000000000007</v>
      </c>
      <c r="E137" s="23"/>
      <c r="F137" s="23"/>
      <c r="G137" s="56">
        <v>0.34</v>
      </c>
      <c r="H137" s="23"/>
      <c r="I137" s="24">
        <v>2260952</v>
      </c>
      <c r="J137" s="25">
        <f t="shared" si="14"/>
        <v>3918.1214799410791</v>
      </c>
      <c r="K137" s="27">
        <f t="shared" si="15"/>
        <v>2.0796851912681733</v>
      </c>
      <c r="L137" s="23"/>
      <c r="M137" s="25">
        <v>0</v>
      </c>
      <c r="N137" s="26">
        <f t="shared" si="16"/>
        <v>2.0796851912681733</v>
      </c>
      <c r="O137" s="23"/>
      <c r="P137" s="25">
        <v>1043811</v>
      </c>
      <c r="Q137" s="25">
        <f t="shared" si="17"/>
        <v>1808.8744476215231</v>
      </c>
      <c r="R137" s="27">
        <f t="shared" si="18"/>
        <v>0.96012576966818519</v>
      </c>
      <c r="S137" s="28">
        <f t="shared" si="19"/>
        <v>0.46166880146062367</v>
      </c>
      <c r="T137" s="23"/>
      <c r="U137" s="43">
        <f t="shared" si="20"/>
        <v>0.96012576966818519</v>
      </c>
      <c r="V137" s="23"/>
      <c r="W137" s="57">
        <f>G137-'[7](A) Current Law'!G137</f>
        <v>0.06</v>
      </c>
      <c r="X137" s="58">
        <f>I137-'[7](A) Current Law'!I137</f>
        <v>398992</v>
      </c>
      <c r="Y137" s="43">
        <f>N137-'[7](A) Current Law'!N137</f>
        <v>0.367003701907193</v>
      </c>
      <c r="Z137" s="58">
        <f>P137-'[7](A) Current Law'!P137</f>
        <v>0</v>
      </c>
      <c r="AA137" s="58">
        <f>M137-'[7](A) Current Law'!M137</f>
        <v>0</v>
      </c>
      <c r="AB137" s="43">
        <f>R137-'[7](A) Current Law'!R137</f>
        <v>0</v>
      </c>
    </row>
    <row r="138" spans="1:28">
      <c r="A138" s="29" t="s">
        <v>282</v>
      </c>
      <c r="B138" s="30" t="s">
        <v>283</v>
      </c>
      <c r="C138" s="31">
        <v>202643814</v>
      </c>
      <c r="D138" s="22">
        <v>180.6</v>
      </c>
      <c r="E138" s="23"/>
      <c r="F138" s="23"/>
      <c r="G138" s="56">
        <v>0.34</v>
      </c>
      <c r="H138" s="23"/>
      <c r="I138" s="24">
        <v>828027</v>
      </c>
      <c r="J138" s="25">
        <f t="shared" si="14"/>
        <v>4584.8671096345515</v>
      </c>
      <c r="K138" s="27">
        <f t="shared" si="15"/>
        <v>4.0861202898599212</v>
      </c>
      <c r="L138" s="23"/>
      <c r="M138" s="25">
        <v>102338</v>
      </c>
      <c r="N138" s="26">
        <f t="shared" si="16"/>
        <v>3.5811061076850832</v>
      </c>
      <c r="O138" s="23"/>
      <c r="P138" s="25">
        <v>485000</v>
      </c>
      <c r="Q138" s="25">
        <f t="shared" si="17"/>
        <v>3252.1483942414175</v>
      </c>
      <c r="R138" s="27">
        <f t="shared" si="18"/>
        <v>2.3933619804451571</v>
      </c>
      <c r="S138" s="28">
        <f t="shared" si="19"/>
        <v>0.70932228055365343</v>
      </c>
      <c r="T138" s="23"/>
      <c r="U138" s="43">
        <f t="shared" si="20"/>
        <v>2.8983761626199951</v>
      </c>
      <c r="V138" s="23"/>
      <c r="W138" s="57">
        <f>G138-'[7](A) Current Law'!G138</f>
        <v>0.06</v>
      </c>
      <c r="X138" s="58">
        <f>I138-'[7](A) Current Law'!I138</f>
        <v>146123</v>
      </c>
      <c r="Y138" s="43">
        <f>N138-'[7](A) Current Law'!N138</f>
        <v>0.63195119294389102</v>
      </c>
      <c r="Z138" s="58">
        <f>P138-'[7](A) Current Law'!P138</f>
        <v>0</v>
      </c>
      <c r="AA138" s="58">
        <f>M138-'[7](A) Current Law'!M138</f>
        <v>18062</v>
      </c>
      <c r="AB138" s="43">
        <f>R138-'[7](A) Current Law'!R138</f>
        <v>0</v>
      </c>
    </row>
    <row r="139" spans="1:28">
      <c r="A139" s="29" t="s">
        <v>284</v>
      </c>
      <c r="B139" s="30" t="s">
        <v>285</v>
      </c>
      <c r="C139" s="31">
        <v>173498884</v>
      </c>
      <c r="D139" s="22">
        <v>514.67000000000007</v>
      </c>
      <c r="E139" s="23"/>
      <c r="F139" s="23"/>
      <c r="G139" s="56">
        <v>0.34</v>
      </c>
      <c r="H139" s="23"/>
      <c r="I139" s="24">
        <v>1934113</v>
      </c>
      <c r="J139" s="25">
        <f t="shared" si="14"/>
        <v>3757.9672411448105</v>
      </c>
      <c r="K139" s="27">
        <f t="shared" si="15"/>
        <v>11.147697065302161</v>
      </c>
      <c r="L139" s="23"/>
      <c r="M139" s="25">
        <v>700223</v>
      </c>
      <c r="N139" s="26">
        <f t="shared" si="16"/>
        <v>7.1118036701607839</v>
      </c>
      <c r="O139" s="23"/>
      <c r="P139" s="25">
        <v>225000</v>
      </c>
      <c r="Q139" s="25">
        <f t="shared" si="17"/>
        <v>1797.7014397575142</v>
      </c>
      <c r="R139" s="27">
        <f t="shared" si="18"/>
        <v>1.2968383128043637</v>
      </c>
      <c r="S139" s="28">
        <f t="shared" si="19"/>
        <v>0.47837070533107423</v>
      </c>
      <c r="T139" s="23"/>
      <c r="U139" s="43">
        <f t="shared" si="20"/>
        <v>5.332731707945741</v>
      </c>
      <c r="V139" s="23"/>
      <c r="W139" s="57">
        <f>G139-'[7](A) Current Law'!G139</f>
        <v>0.06</v>
      </c>
      <c r="X139" s="58">
        <f>I139-'[7](A) Current Law'!I139</f>
        <v>341314</v>
      </c>
      <c r="Y139" s="43">
        <f>N139-'[7](A) Current Law'!N139</f>
        <v>1.2545152740002639</v>
      </c>
      <c r="Z139" s="58">
        <f>P139-'[7](A) Current Law'!P139</f>
        <v>0</v>
      </c>
      <c r="AA139" s="58">
        <f>M139-'[7](A) Current Law'!M139</f>
        <v>123657</v>
      </c>
      <c r="AB139" s="43">
        <f>R139-'[7](A) Current Law'!R139</f>
        <v>0</v>
      </c>
    </row>
    <row r="140" spans="1:28">
      <c r="A140" s="29" t="s">
        <v>286</v>
      </c>
      <c r="B140" s="30" t="s">
        <v>287</v>
      </c>
      <c r="C140" s="31">
        <v>7398014349</v>
      </c>
      <c r="D140" s="22">
        <v>11025.439999999999</v>
      </c>
      <c r="E140" s="23"/>
      <c r="F140" s="23"/>
      <c r="G140" s="56">
        <v>0.34</v>
      </c>
      <c r="H140" s="23"/>
      <c r="I140" s="24">
        <v>33343135</v>
      </c>
      <c r="J140" s="25">
        <f t="shared" si="14"/>
        <v>3024.1999412268356</v>
      </c>
      <c r="K140" s="27">
        <f t="shared" si="15"/>
        <v>4.5070384331583568</v>
      </c>
      <c r="L140" s="23"/>
      <c r="M140" s="25">
        <v>5295849</v>
      </c>
      <c r="N140" s="26">
        <f t="shared" si="16"/>
        <v>3.7911910786968388</v>
      </c>
      <c r="O140" s="23"/>
      <c r="P140" s="25">
        <v>21225000</v>
      </c>
      <c r="Q140" s="25">
        <f t="shared" si="17"/>
        <v>2405.4231849250464</v>
      </c>
      <c r="R140" s="27">
        <f t="shared" si="18"/>
        <v>2.8690130890147589</v>
      </c>
      <c r="S140" s="28">
        <f t="shared" si="19"/>
        <v>0.7953915851044</v>
      </c>
      <c r="T140" s="23"/>
      <c r="U140" s="43">
        <f t="shared" si="20"/>
        <v>3.584860443476277</v>
      </c>
      <c r="V140" s="23"/>
      <c r="W140" s="57">
        <f>G140-'[7](A) Current Law'!G140</f>
        <v>0.06</v>
      </c>
      <c r="X140" s="58">
        <f>I140-'[7](A) Current Law'!I140</f>
        <v>5884082</v>
      </c>
      <c r="Y140" s="43">
        <f>N140-'[7](A) Current Law'!N140</f>
        <v>0.66846126091502711</v>
      </c>
      <c r="Z140" s="58">
        <f>P140-'[7](A) Current Law'!P140</f>
        <v>0</v>
      </c>
      <c r="AA140" s="58">
        <f>M140-'[7](A) Current Law'!M140</f>
        <v>938796</v>
      </c>
      <c r="AB140" s="43">
        <f>R140-'[7](A) Current Law'!R140</f>
        <v>0</v>
      </c>
    </row>
    <row r="141" spans="1:28">
      <c r="A141" s="29" t="s">
        <v>288</v>
      </c>
      <c r="B141" s="30" t="s">
        <v>289</v>
      </c>
      <c r="C141" s="31">
        <v>221875062</v>
      </c>
      <c r="D141" s="22">
        <v>401.07999999999993</v>
      </c>
      <c r="E141" s="23"/>
      <c r="F141" s="23"/>
      <c r="G141" s="56">
        <v>0.34</v>
      </c>
      <c r="H141" s="23"/>
      <c r="I141" s="24">
        <v>1190810</v>
      </c>
      <c r="J141" s="25">
        <f t="shared" si="14"/>
        <v>2969.0086765732526</v>
      </c>
      <c r="K141" s="27">
        <f t="shared" si="15"/>
        <v>5.3670294861709156</v>
      </c>
      <c r="L141" s="23"/>
      <c r="M141" s="25">
        <v>254223</v>
      </c>
      <c r="N141" s="26">
        <f t="shared" si="16"/>
        <v>4.221236003530672</v>
      </c>
      <c r="O141" s="23"/>
      <c r="P141" s="25">
        <v>512000</v>
      </c>
      <c r="Q141" s="25">
        <f t="shared" si="17"/>
        <v>1910.3994215617836</v>
      </c>
      <c r="R141" s="27">
        <f t="shared" si="18"/>
        <v>2.3076049889734791</v>
      </c>
      <c r="S141" s="28">
        <f t="shared" si="19"/>
        <v>0.64344689748994377</v>
      </c>
      <c r="T141" s="23"/>
      <c r="U141" s="43">
        <f t="shared" si="20"/>
        <v>3.4533984716137227</v>
      </c>
      <c r="V141" s="23"/>
      <c r="W141" s="57">
        <f>G141-'[7](A) Current Law'!G141</f>
        <v>0.06</v>
      </c>
      <c r="X141" s="58">
        <f>I141-'[7](A) Current Law'!I141</f>
        <v>210143</v>
      </c>
      <c r="Y141" s="43">
        <f>N141-'[7](A) Current Law'!N141</f>
        <v>0.74431077792780531</v>
      </c>
      <c r="Z141" s="58">
        <f>P141-'[7](A) Current Law'!P141</f>
        <v>0</v>
      </c>
      <c r="AA141" s="58">
        <f>M141-'[7](A) Current Law'!M141</f>
        <v>44999</v>
      </c>
      <c r="AB141" s="43">
        <f>R141-'[7](A) Current Law'!R141</f>
        <v>0</v>
      </c>
    </row>
    <row r="142" spans="1:28">
      <c r="A142" s="29" t="s">
        <v>290</v>
      </c>
      <c r="B142" s="30" t="s">
        <v>291</v>
      </c>
      <c r="C142" s="31">
        <v>5100102205</v>
      </c>
      <c r="D142" s="22">
        <v>9094.39</v>
      </c>
      <c r="E142" s="23"/>
      <c r="F142" s="23"/>
      <c r="G142" s="56">
        <v>0.34</v>
      </c>
      <c r="H142" s="23"/>
      <c r="I142" s="24">
        <v>24746932</v>
      </c>
      <c r="J142" s="25">
        <f t="shared" si="14"/>
        <v>2721.1206029211417</v>
      </c>
      <c r="K142" s="27">
        <f t="shared" si="15"/>
        <v>4.8522423679546636</v>
      </c>
      <c r="L142" s="23"/>
      <c r="M142" s="25">
        <v>4529117</v>
      </c>
      <c r="N142" s="26">
        <f t="shared" si="16"/>
        <v>3.9641980076750252</v>
      </c>
      <c r="O142" s="23"/>
      <c r="P142" s="25">
        <v>15400000</v>
      </c>
      <c r="Q142" s="25">
        <f t="shared" si="17"/>
        <v>2191.3637968022044</v>
      </c>
      <c r="R142" s="27">
        <f t="shared" si="18"/>
        <v>3.0195473308166769</v>
      </c>
      <c r="S142" s="28">
        <f t="shared" si="19"/>
        <v>0.80531667521452766</v>
      </c>
      <c r="T142" s="23"/>
      <c r="U142" s="43">
        <f t="shared" si="20"/>
        <v>3.9075916910963158</v>
      </c>
      <c r="V142" s="23"/>
      <c r="W142" s="57">
        <f>G142-'[7](A) Current Law'!G142</f>
        <v>0.06</v>
      </c>
      <c r="X142" s="58">
        <f>I142-'[7](A) Current Law'!I142</f>
        <v>4367105</v>
      </c>
      <c r="Y142" s="43">
        <f>N142-'[7](A) Current Law'!N142</f>
        <v>0.69922716382112249</v>
      </c>
      <c r="Z142" s="58">
        <f>P142-'[7](A) Current Law'!P142</f>
        <v>0</v>
      </c>
      <c r="AA142" s="58">
        <f>M142-'[7](A) Current Law'!M142</f>
        <v>800975</v>
      </c>
      <c r="AB142" s="43">
        <f>R142-'[7](A) Current Law'!R142</f>
        <v>0</v>
      </c>
    </row>
    <row r="143" spans="1:28">
      <c r="A143" s="29" t="s">
        <v>292</v>
      </c>
      <c r="B143" s="30" t="s">
        <v>293</v>
      </c>
      <c r="C143" s="31">
        <v>571495591</v>
      </c>
      <c r="D143" s="22">
        <v>1963.1100000000001</v>
      </c>
      <c r="E143" s="23"/>
      <c r="F143" s="23"/>
      <c r="G143" s="56">
        <v>0.34</v>
      </c>
      <c r="H143" s="23"/>
      <c r="I143" s="24">
        <v>5741839</v>
      </c>
      <c r="J143" s="25">
        <f t="shared" si="14"/>
        <v>2924.8687032310972</v>
      </c>
      <c r="K143" s="27">
        <f t="shared" si="15"/>
        <v>10.047039890461727</v>
      </c>
      <c r="L143" s="23"/>
      <c r="M143" s="25">
        <v>1992044</v>
      </c>
      <c r="N143" s="26">
        <f t="shared" si="16"/>
        <v>6.5613717044406732</v>
      </c>
      <c r="O143" s="23"/>
      <c r="P143" s="25">
        <v>940979</v>
      </c>
      <c r="Q143" s="25">
        <f t="shared" si="17"/>
        <v>1494.069614030798</v>
      </c>
      <c r="R143" s="27">
        <f t="shared" si="18"/>
        <v>1.6465201391203732</v>
      </c>
      <c r="S143" s="28">
        <f t="shared" si="19"/>
        <v>0.51081595983447114</v>
      </c>
      <c r="T143" s="23"/>
      <c r="U143" s="43">
        <f t="shared" si="20"/>
        <v>5.1321883251414269</v>
      </c>
      <c r="V143" s="23"/>
      <c r="W143" s="57">
        <f>G143-'[7](A) Current Law'!G143</f>
        <v>0.06</v>
      </c>
      <c r="X143" s="58">
        <f>I143-'[7](A) Current Law'!I143</f>
        <v>1013265</v>
      </c>
      <c r="Y143" s="43">
        <f>N143-'[7](A) Current Law'!N143</f>
        <v>1.1573492611599168</v>
      </c>
      <c r="Z143" s="58">
        <f>P143-'[7](A) Current Law'!P143</f>
        <v>0</v>
      </c>
      <c r="AA143" s="58">
        <f>M143-'[7](A) Current Law'!M143</f>
        <v>351845</v>
      </c>
      <c r="AB143" s="43">
        <f>R143-'[7](A) Current Law'!R143</f>
        <v>0</v>
      </c>
    </row>
    <row r="144" spans="1:28">
      <c r="A144" s="29" t="s">
        <v>294</v>
      </c>
      <c r="B144" s="30" t="s">
        <v>295</v>
      </c>
      <c r="C144" s="31">
        <v>10244684686</v>
      </c>
      <c r="D144" s="22">
        <v>3957.46</v>
      </c>
      <c r="E144" s="23"/>
      <c r="F144" s="23"/>
      <c r="G144" s="56">
        <v>0.37670000000000003</v>
      </c>
      <c r="H144" s="23"/>
      <c r="I144" s="24">
        <v>11725650</v>
      </c>
      <c r="J144" s="25">
        <f t="shared" si="14"/>
        <v>2962.923188105502</v>
      </c>
      <c r="K144" s="27">
        <f t="shared" si="15"/>
        <v>1.1445593846361941</v>
      </c>
      <c r="L144" s="23"/>
      <c r="M144" s="25">
        <v>0</v>
      </c>
      <c r="N144" s="26">
        <f t="shared" si="16"/>
        <v>1.1445593846361941</v>
      </c>
      <c r="O144" s="23"/>
      <c r="P144" s="25">
        <v>11725650</v>
      </c>
      <c r="Q144" s="25">
        <f t="shared" si="17"/>
        <v>2962.923188105502</v>
      </c>
      <c r="R144" s="27">
        <f t="shared" si="18"/>
        <v>1.1445593846361941</v>
      </c>
      <c r="S144" s="28">
        <f t="shared" si="19"/>
        <v>1</v>
      </c>
      <c r="T144" s="23"/>
      <c r="U144" s="43">
        <f t="shared" si="20"/>
        <v>1.1445593846361941</v>
      </c>
      <c r="V144" s="23"/>
      <c r="W144" s="57">
        <f>G144-'[7](A) Current Law'!G144</f>
        <v>0</v>
      </c>
      <c r="X144" s="58">
        <f>I144-'[7](A) Current Law'!I144</f>
        <v>0</v>
      </c>
      <c r="Y144" s="43">
        <f>N144-'[7](A) Current Law'!N144</f>
        <v>0</v>
      </c>
      <c r="Z144" s="58">
        <f>P144-'[7](A) Current Law'!P144</f>
        <v>0</v>
      </c>
      <c r="AA144" s="58">
        <f>M144-'[7](A) Current Law'!M144</f>
        <v>0</v>
      </c>
      <c r="AB144" s="43">
        <f>R144-'[7](A) Current Law'!R144</f>
        <v>0</v>
      </c>
    </row>
    <row r="145" spans="1:28">
      <c r="A145" s="29" t="s">
        <v>296</v>
      </c>
      <c r="B145" s="30" t="s">
        <v>297</v>
      </c>
      <c r="C145" s="31">
        <v>1228332944</v>
      </c>
      <c r="D145" s="22">
        <v>2071.1999999999998</v>
      </c>
      <c r="E145" s="23"/>
      <c r="F145" s="23"/>
      <c r="G145" s="56">
        <v>0.34</v>
      </c>
      <c r="H145" s="23"/>
      <c r="I145" s="24">
        <v>5624307</v>
      </c>
      <c r="J145" s="25">
        <f t="shared" si="14"/>
        <v>2715.4823290845889</v>
      </c>
      <c r="K145" s="27">
        <f t="shared" si="15"/>
        <v>4.5788131202316755</v>
      </c>
      <c r="L145" s="23"/>
      <c r="M145" s="25">
        <v>922642</v>
      </c>
      <c r="N145" s="26">
        <f t="shared" si="16"/>
        <v>3.827679639275392</v>
      </c>
      <c r="O145" s="23"/>
      <c r="P145" s="25">
        <v>2740000</v>
      </c>
      <c r="Q145" s="25">
        <f t="shared" si="17"/>
        <v>1768.3671301660875</v>
      </c>
      <c r="R145" s="27">
        <f t="shared" si="18"/>
        <v>2.2306655645637394</v>
      </c>
      <c r="S145" s="28">
        <f t="shared" si="19"/>
        <v>0.65121658543888161</v>
      </c>
      <c r="T145" s="23"/>
      <c r="U145" s="43">
        <f t="shared" si="20"/>
        <v>2.981799045520023</v>
      </c>
      <c r="V145" s="23"/>
      <c r="W145" s="57">
        <f>G145-'[7](A) Current Law'!G145</f>
        <v>0.06</v>
      </c>
      <c r="X145" s="58">
        <f>I145-'[7](A) Current Law'!I145</f>
        <v>992525</v>
      </c>
      <c r="Y145" s="43">
        <f>N145-'[7](A) Current Law'!N145</f>
        <v>0.67502138084802521</v>
      </c>
      <c r="Z145" s="58">
        <f>P145-'[7](A) Current Law'!P145</f>
        <v>0</v>
      </c>
      <c r="AA145" s="58">
        <f>M145-'[7](A) Current Law'!M145</f>
        <v>163374</v>
      </c>
      <c r="AB145" s="43">
        <f>R145-'[7](A) Current Law'!R145</f>
        <v>0</v>
      </c>
    </row>
    <row r="146" spans="1:28">
      <c r="A146" s="29" t="s">
        <v>298</v>
      </c>
      <c r="B146" s="30" t="s">
        <v>299</v>
      </c>
      <c r="C146" s="31">
        <v>1337620937</v>
      </c>
      <c r="D146" s="22">
        <v>509.51</v>
      </c>
      <c r="E146" s="23"/>
      <c r="F146" s="23"/>
      <c r="G146" s="56">
        <v>0.34</v>
      </c>
      <c r="H146" s="23"/>
      <c r="I146" s="24">
        <v>1861148</v>
      </c>
      <c r="J146" s="25">
        <f t="shared" si="14"/>
        <v>3652.8193754784011</v>
      </c>
      <c r="K146" s="27">
        <f t="shared" si="15"/>
        <v>1.3913867139177412</v>
      </c>
      <c r="L146" s="23"/>
      <c r="M146" s="25">
        <v>0</v>
      </c>
      <c r="N146" s="26">
        <f t="shared" si="16"/>
        <v>1.3913867139177412</v>
      </c>
      <c r="O146" s="23"/>
      <c r="P146" s="25">
        <v>1600000</v>
      </c>
      <c r="Q146" s="25">
        <f t="shared" si="17"/>
        <v>3140.2720260642577</v>
      </c>
      <c r="R146" s="27">
        <f t="shared" si="18"/>
        <v>1.1961535258176061</v>
      </c>
      <c r="S146" s="28">
        <f t="shared" si="19"/>
        <v>0.85968445282159178</v>
      </c>
      <c r="T146" s="23"/>
      <c r="U146" s="43">
        <f t="shared" si="20"/>
        <v>1.1961535258176061</v>
      </c>
      <c r="V146" s="23"/>
      <c r="W146" s="57">
        <f>G146-'[7](A) Current Law'!G146</f>
        <v>0.06</v>
      </c>
      <c r="X146" s="58">
        <f>I146-'[7](A) Current Law'!I146</f>
        <v>328438</v>
      </c>
      <c r="Y146" s="43">
        <f>N146-'[7](A) Current Law'!N146</f>
        <v>0.24553891982030174</v>
      </c>
      <c r="Z146" s="58">
        <f>P146-'[7](A) Current Law'!P146</f>
        <v>67290</v>
      </c>
      <c r="AA146" s="58">
        <f>M146-'[7](A) Current Law'!M146</f>
        <v>0</v>
      </c>
      <c r="AB146" s="43">
        <f>R146-'[7](A) Current Law'!R146</f>
        <v>5.0305731720166724E-2</v>
      </c>
    </row>
    <row r="147" spans="1:28">
      <c r="A147" s="29" t="s">
        <v>300</v>
      </c>
      <c r="B147" s="30" t="s">
        <v>301</v>
      </c>
      <c r="C147" s="31">
        <v>54610069</v>
      </c>
      <c r="D147" s="22">
        <v>71.39</v>
      </c>
      <c r="E147" s="23"/>
      <c r="F147" s="23"/>
      <c r="G147" s="56">
        <v>0.34</v>
      </c>
      <c r="H147" s="23"/>
      <c r="I147" s="24">
        <v>323791</v>
      </c>
      <c r="J147" s="25">
        <f t="shared" si="14"/>
        <v>4535.5231825185601</v>
      </c>
      <c r="K147" s="27">
        <f t="shared" si="15"/>
        <v>5.9291446784291741</v>
      </c>
      <c r="L147" s="23"/>
      <c r="M147" s="25">
        <v>77918</v>
      </c>
      <c r="N147" s="26">
        <f t="shared" si="16"/>
        <v>4.5023382043337108</v>
      </c>
      <c r="O147" s="23"/>
      <c r="P147" s="25">
        <v>0</v>
      </c>
      <c r="Q147" s="25">
        <f t="shared" si="17"/>
        <v>1091.4413783443058</v>
      </c>
      <c r="R147" s="27">
        <f t="shared" si="18"/>
        <v>0</v>
      </c>
      <c r="S147" s="28">
        <f t="shared" si="19"/>
        <v>0.24064288383556059</v>
      </c>
      <c r="T147" s="23"/>
      <c r="U147" s="43">
        <f t="shared" si="20"/>
        <v>1.426806474095464</v>
      </c>
      <c r="V147" s="23"/>
      <c r="W147" s="57">
        <f>G147-'[7](A) Current Law'!G147</f>
        <v>0.06</v>
      </c>
      <c r="X147" s="58">
        <f>I147-'[7](A) Current Law'!I147</f>
        <v>57140</v>
      </c>
      <c r="Y147" s="43">
        <f>N147-'[7](A) Current Law'!N147</f>
        <v>0.79371809619944012</v>
      </c>
      <c r="Z147" s="58">
        <f>P147-'[7](A) Current Law'!P147</f>
        <v>0</v>
      </c>
      <c r="AA147" s="58">
        <f>M147-'[7](A) Current Law'!M147</f>
        <v>13795</v>
      </c>
      <c r="AB147" s="43">
        <f>R147-'[7](A) Current Law'!R147</f>
        <v>0</v>
      </c>
    </row>
    <row r="148" spans="1:28">
      <c r="A148" s="29" t="s">
        <v>302</v>
      </c>
      <c r="B148" s="30" t="s">
        <v>303</v>
      </c>
      <c r="C148" s="31">
        <v>5359103969</v>
      </c>
      <c r="D148" s="22">
        <v>7679.9</v>
      </c>
      <c r="E148" s="23"/>
      <c r="F148" s="23"/>
      <c r="G148" s="56">
        <v>0.34</v>
      </c>
      <c r="H148" s="23"/>
      <c r="I148" s="24">
        <v>20201700</v>
      </c>
      <c r="J148" s="25">
        <f t="shared" si="14"/>
        <v>2630.4639383325307</v>
      </c>
      <c r="K148" s="27">
        <f t="shared" si="15"/>
        <v>3.7696040451645882</v>
      </c>
      <c r="L148" s="23"/>
      <c r="M148" s="25">
        <v>1859414</v>
      </c>
      <c r="N148" s="26">
        <f t="shared" si="16"/>
        <v>3.42264044625778</v>
      </c>
      <c r="O148" s="23"/>
      <c r="P148" s="25">
        <v>13700000</v>
      </c>
      <c r="Q148" s="25">
        <f t="shared" si="17"/>
        <v>2025.9917446841757</v>
      </c>
      <c r="R148" s="27">
        <f t="shared" si="18"/>
        <v>2.5563975021287741</v>
      </c>
      <c r="S148" s="28">
        <f t="shared" si="19"/>
        <v>0.77020320072073145</v>
      </c>
      <c r="T148" s="23"/>
      <c r="U148" s="43">
        <f t="shared" si="20"/>
        <v>2.9033611010355824</v>
      </c>
      <c r="V148" s="23"/>
      <c r="W148" s="57">
        <f>G148-'[7](A) Current Law'!G148</f>
        <v>0.06</v>
      </c>
      <c r="X148" s="58">
        <f>I148-'[7](A) Current Law'!I148</f>
        <v>3565006</v>
      </c>
      <c r="Y148" s="43">
        <f>N148-'[7](A) Current Law'!N148</f>
        <v>0.60329544242883859</v>
      </c>
      <c r="Z148" s="58">
        <f>P148-'[7](A) Current Law'!P148</f>
        <v>0</v>
      </c>
      <c r="AA148" s="58">
        <f>M148-'[7](A) Current Law'!M148</f>
        <v>331883</v>
      </c>
      <c r="AB148" s="43">
        <f>R148-'[7](A) Current Law'!R148</f>
        <v>0</v>
      </c>
    </row>
    <row r="149" spans="1:28">
      <c r="A149" s="29" t="s">
        <v>304</v>
      </c>
      <c r="B149" s="30" t="s">
        <v>305</v>
      </c>
      <c r="C149" s="31">
        <v>703636030</v>
      </c>
      <c r="D149" s="22">
        <v>1208.19</v>
      </c>
      <c r="E149" s="23"/>
      <c r="F149" s="23"/>
      <c r="G149" s="56">
        <v>0.34</v>
      </c>
      <c r="H149" s="23"/>
      <c r="I149" s="24">
        <v>3505874</v>
      </c>
      <c r="J149" s="25">
        <f t="shared" si="14"/>
        <v>2901.7571739544273</v>
      </c>
      <c r="K149" s="27">
        <f t="shared" si="15"/>
        <v>4.9825106312421212</v>
      </c>
      <c r="L149" s="23"/>
      <c r="M149" s="25">
        <v>670634</v>
      </c>
      <c r="N149" s="26">
        <f t="shared" si="16"/>
        <v>4.0294127633003667</v>
      </c>
      <c r="O149" s="23"/>
      <c r="P149" s="25">
        <v>2018000</v>
      </c>
      <c r="Q149" s="25">
        <f t="shared" si="17"/>
        <v>2225.3403852043139</v>
      </c>
      <c r="R149" s="27">
        <f t="shared" si="18"/>
        <v>2.8679600162032637</v>
      </c>
      <c r="S149" s="28">
        <f t="shared" si="19"/>
        <v>0.76689407548588451</v>
      </c>
      <c r="T149" s="23"/>
      <c r="U149" s="43">
        <f t="shared" si="20"/>
        <v>3.8210578841450173</v>
      </c>
      <c r="V149" s="23"/>
      <c r="W149" s="57">
        <f>G149-'[7](A) Current Law'!G149</f>
        <v>0.06</v>
      </c>
      <c r="X149" s="58">
        <f>I149-'[7](A) Current Law'!I149</f>
        <v>618684</v>
      </c>
      <c r="Y149" s="43">
        <f>N149-'[7](A) Current Law'!N149</f>
        <v>0.71102385135110202</v>
      </c>
      <c r="Z149" s="58">
        <f>P149-'[7](A) Current Law'!P149</f>
        <v>0</v>
      </c>
      <c r="AA149" s="58">
        <f>M149-'[7](A) Current Law'!M149</f>
        <v>118382</v>
      </c>
      <c r="AB149" s="43">
        <f>R149-'[7](A) Current Law'!R149</f>
        <v>0</v>
      </c>
    </row>
    <row r="150" spans="1:28">
      <c r="A150" s="29" t="s">
        <v>306</v>
      </c>
      <c r="B150" s="30" t="s">
        <v>307</v>
      </c>
      <c r="C150" s="31">
        <v>332922891</v>
      </c>
      <c r="D150" s="22">
        <v>316.79999999999995</v>
      </c>
      <c r="E150" s="23"/>
      <c r="F150" s="23"/>
      <c r="G150" s="56">
        <v>0.34</v>
      </c>
      <c r="H150" s="23"/>
      <c r="I150" s="24">
        <v>1265807</v>
      </c>
      <c r="J150" s="25">
        <f t="shared" si="14"/>
        <v>3995.6029040404046</v>
      </c>
      <c r="K150" s="27">
        <f t="shared" si="15"/>
        <v>3.8021026316270934</v>
      </c>
      <c r="L150" s="23"/>
      <c r="M150" s="25">
        <v>120854</v>
      </c>
      <c r="N150" s="26">
        <f t="shared" si="16"/>
        <v>3.4390936488653767</v>
      </c>
      <c r="O150" s="23"/>
      <c r="P150" s="25">
        <v>665000</v>
      </c>
      <c r="Q150" s="25">
        <f t="shared" si="17"/>
        <v>2480.5997474747478</v>
      </c>
      <c r="R150" s="27">
        <f t="shared" si="18"/>
        <v>1.9974595258455807</v>
      </c>
      <c r="S150" s="28">
        <f t="shared" si="19"/>
        <v>0.62083240178005017</v>
      </c>
      <c r="T150" s="23"/>
      <c r="U150" s="43">
        <f t="shared" si="20"/>
        <v>2.3604685086072981</v>
      </c>
      <c r="V150" s="23"/>
      <c r="W150" s="57">
        <f>G150-'[7](A) Current Law'!G150</f>
        <v>0.06</v>
      </c>
      <c r="X150" s="58">
        <f>I150-'[7](A) Current Law'!I150</f>
        <v>223378</v>
      </c>
      <c r="Y150" s="43">
        <f>N150-'[7](A) Current Law'!N150</f>
        <v>0.60687025573137898</v>
      </c>
      <c r="Z150" s="58">
        <f>P150-'[7](A) Current Law'!P150</f>
        <v>0</v>
      </c>
      <c r="AA150" s="58">
        <f>M150-'[7](A) Current Law'!M150</f>
        <v>21337</v>
      </c>
      <c r="AB150" s="43">
        <f>R150-'[7](A) Current Law'!R150</f>
        <v>0</v>
      </c>
    </row>
    <row r="151" spans="1:28">
      <c r="A151" s="29" t="s">
        <v>308</v>
      </c>
      <c r="B151" s="30" t="s">
        <v>309</v>
      </c>
      <c r="C151" s="31">
        <v>5000620217</v>
      </c>
      <c r="D151" s="22">
        <v>7268.13</v>
      </c>
      <c r="E151" s="23"/>
      <c r="F151" s="23"/>
      <c r="G151" s="56">
        <v>0.34</v>
      </c>
      <c r="H151" s="23"/>
      <c r="I151" s="24">
        <v>22578869</v>
      </c>
      <c r="J151" s="25">
        <f t="shared" si="14"/>
        <v>3106.5582206152062</v>
      </c>
      <c r="K151" s="27">
        <f t="shared" si="15"/>
        <v>4.5152137175387494</v>
      </c>
      <c r="L151" s="23"/>
      <c r="M151" s="25">
        <v>3599820</v>
      </c>
      <c r="N151" s="26">
        <f t="shared" si="16"/>
        <v>3.7953390132446447</v>
      </c>
      <c r="O151" s="23"/>
      <c r="P151" s="25">
        <v>10309658</v>
      </c>
      <c r="Q151" s="25">
        <f t="shared" si="17"/>
        <v>1913.762962412615</v>
      </c>
      <c r="R151" s="27">
        <f t="shared" si="18"/>
        <v>2.0616758627162906</v>
      </c>
      <c r="S151" s="28">
        <f t="shared" si="19"/>
        <v>0.61603962536830348</v>
      </c>
      <c r="T151" s="23"/>
      <c r="U151" s="43">
        <f t="shared" si="20"/>
        <v>2.7815505670103957</v>
      </c>
      <c r="V151" s="23"/>
      <c r="W151" s="57">
        <f>G151-'[7](A) Current Law'!G151</f>
        <v>0.06</v>
      </c>
      <c r="X151" s="58">
        <f>I151-'[7](A) Current Law'!I151</f>
        <v>3984506</v>
      </c>
      <c r="Y151" s="43">
        <f>N151-'[7](A) Current Law'!N151</f>
        <v>0.66899321580693449</v>
      </c>
      <c r="Z151" s="58">
        <f>P151-'[7](A) Current Law'!P151</f>
        <v>0</v>
      </c>
      <c r="AA151" s="58">
        <f>M151-'[7](A) Current Law'!M151</f>
        <v>639125</v>
      </c>
      <c r="AB151" s="43">
        <f>R151-'[7](A) Current Law'!R151</f>
        <v>0</v>
      </c>
    </row>
    <row r="152" spans="1:28">
      <c r="A152" s="29" t="s">
        <v>310</v>
      </c>
      <c r="B152" s="30" t="s">
        <v>311</v>
      </c>
      <c r="C152" s="31">
        <v>480953270</v>
      </c>
      <c r="D152" s="22">
        <v>579.32000000000005</v>
      </c>
      <c r="E152" s="23"/>
      <c r="F152" s="23"/>
      <c r="G152" s="56">
        <v>0.34</v>
      </c>
      <c r="H152" s="23"/>
      <c r="I152" s="24">
        <v>1947167</v>
      </c>
      <c r="J152" s="25">
        <f t="shared" si="14"/>
        <v>3361.1251122005106</v>
      </c>
      <c r="K152" s="27">
        <f t="shared" si="15"/>
        <v>4.0485575656861634</v>
      </c>
      <c r="L152" s="23"/>
      <c r="M152" s="25">
        <v>233776</v>
      </c>
      <c r="N152" s="26">
        <f t="shared" si="16"/>
        <v>3.5624895532990135</v>
      </c>
      <c r="O152" s="23"/>
      <c r="P152" s="25">
        <v>550000</v>
      </c>
      <c r="Q152" s="25">
        <f t="shared" si="17"/>
        <v>1352.9241179313676</v>
      </c>
      <c r="R152" s="27">
        <f t="shared" si="18"/>
        <v>1.1435622425438547</v>
      </c>
      <c r="S152" s="28">
        <f t="shared" si="19"/>
        <v>0.40252120131452518</v>
      </c>
      <c r="T152" s="23"/>
      <c r="U152" s="43">
        <f t="shared" si="20"/>
        <v>1.629630254931004</v>
      </c>
      <c r="V152" s="23"/>
      <c r="W152" s="57">
        <f>G152-'[7](A) Current Law'!G152</f>
        <v>0.06</v>
      </c>
      <c r="X152" s="58">
        <f>I152-'[7](A) Current Law'!I152</f>
        <v>343618</v>
      </c>
      <c r="Y152" s="43">
        <f>N152-'[7](A) Current Law'!N152</f>
        <v>0.62839784829823442</v>
      </c>
      <c r="Z152" s="58">
        <f>P152-'[7](A) Current Law'!P152</f>
        <v>0</v>
      </c>
      <c r="AA152" s="58">
        <f>M152-'[7](A) Current Law'!M152</f>
        <v>41388</v>
      </c>
      <c r="AB152" s="43">
        <f>R152-'[7](A) Current Law'!R152</f>
        <v>0</v>
      </c>
    </row>
    <row r="153" spans="1:28">
      <c r="A153" s="29" t="s">
        <v>312</v>
      </c>
      <c r="B153" s="30" t="s">
        <v>313</v>
      </c>
      <c r="C153" s="31">
        <v>162242568</v>
      </c>
      <c r="D153" s="22">
        <v>944.76</v>
      </c>
      <c r="E153" s="23"/>
      <c r="F153" s="23"/>
      <c r="G153" s="56">
        <v>0.34</v>
      </c>
      <c r="H153" s="23"/>
      <c r="I153" s="24">
        <v>3624255</v>
      </c>
      <c r="J153" s="25">
        <f t="shared" si="14"/>
        <v>3836.1647402514923</v>
      </c>
      <c r="K153" s="27">
        <f t="shared" si="15"/>
        <v>22.338496269363784</v>
      </c>
      <c r="L153" s="23"/>
      <c r="M153" s="25">
        <v>1562593</v>
      </c>
      <c r="N153" s="26">
        <f t="shared" si="16"/>
        <v>12.707281605651113</v>
      </c>
      <c r="O153" s="23"/>
      <c r="P153" s="25">
        <v>114000</v>
      </c>
      <c r="Q153" s="25">
        <f t="shared" si="17"/>
        <v>1774.6231847241627</v>
      </c>
      <c r="R153" s="27">
        <f t="shared" si="18"/>
        <v>0.70265160004124194</v>
      </c>
      <c r="S153" s="28">
        <f t="shared" si="19"/>
        <v>0.46260348678556007</v>
      </c>
      <c r="T153" s="23"/>
      <c r="U153" s="43">
        <f t="shared" si="20"/>
        <v>10.333866263753912</v>
      </c>
      <c r="V153" s="23"/>
      <c r="W153" s="57">
        <f>G153-'[7](A) Current Law'!G153</f>
        <v>0.06</v>
      </c>
      <c r="X153" s="58">
        <f>I153-'[7](A) Current Law'!I153</f>
        <v>639574</v>
      </c>
      <c r="Y153" s="43">
        <f>N153-'[7](A) Current Law'!N153</f>
        <v>2.2420503107421226</v>
      </c>
      <c r="Z153" s="58">
        <f>P153-'[7](A) Current Law'!P153</f>
        <v>0</v>
      </c>
      <c r="AA153" s="58">
        <f>M153-'[7](A) Current Law'!M153</f>
        <v>275818</v>
      </c>
      <c r="AB153" s="43">
        <f>R153-'[7](A) Current Law'!R153</f>
        <v>0</v>
      </c>
    </row>
    <row r="154" spans="1:28">
      <c r="A154" s="29" t="s">
        <v>314</v>
      </c>
      <c r="B154" s="30" t="s">
        <v>315</v>
      </c>
      <c r="C154" s="31">
        <v>1859263786</v>
      </c>
      <c r="D154" s="22">
        <v>2040.52</v>
      </c>
      <c r="E154" s="23"/>
      <c r="F154" s="23"/>
      <c r="G154" s="56">
        <v>0.34</v>
      </c>
      <c r="H154" s="23"/>
      <c r="I154" s="24">
        <v>6578775</v>
      </c>
      <c r="J154" s="25">
        <f t="shared" si="14"/>
        <v>3224.0678846568521</v>
      </c>
      <c r="K154" s="27">
        <f t="shared" si="15"/>
        <v>3.5383763452702457</v>
      </c>
      <c r="L154" s="23"/>
      <c r="M154" s="25">
        <v>429536</v>
      </c>
      <c r="N154" s="26">
        <f t="shared" si="16"/>
        <v>3.3073515691011259</v>
      </c>
      <c r="O154" s="23"/>
      <c r="P154" s="25">
        <v>4164000</v>
      </c>
      <c r="Q154" s="25">
        <f t="shared" si="17"/>
        <v>2251.1595083606139</v>
      </c>
      <c r="R154" s="27">
        <f t="shared" si="18"/>
        <v>2.2395961408780969</v>
      </c>
      <c r="S154" s="28">
        <f t="shared" si="19"/>
        <v>0.69823576577706337</v>
      </c>
      <c r="T154" s="23"/>
      <c r="U154" s="43">
        <f t="shared" si="20"/>
        <v>2.4706209170472166</v>
      </c>
      <c r="V154" s="23"/>
      <c r="W154" s="57">
        <f>G154-'[7](A) Current Law'!G154</f>
        <v>0.06</v>
      </c>
      <c r="X154" s="58">
        <f>I154-'[7](A) Current Law'!I154</f>
        <v>1160960</v>
      </c>
      <c r="Y154" s="43">
        <f>N154-'[7](A) Current Law'!N154</f>
        <v>0.58339166726501279</v>
      </c>
      <c r="Z154" s="58">
        <f>P154-'[7](A) Current Law'!P154</f>
        <v>0</v>
      </c>
      <c r="AA154" s="58">
        <f>M154-'[7](A) Current Law'!M154</f>
        <v>76281</v>
      </c>
      <c r="AB154" s="43">
        <f>R154-'[7](A) Current Law'!R154</f>
        <v>0</v>
      </c>
    </row>
    <row r="155" spans="1:28">
      <c r="A155" s="29" t="s">
        <v>316</v>
      </c>
      <c r="B155" s="30" t="s">
        <v>317</v>
      </c>
      <c r="C155" s="31">
        <v>50039043.5</v>
      </c>
      <c r="D155" s="22">
        <v>66.17</v>
      </c>
      <c r="E155" s="23"/>
      <c r="F155" s="23"/>
      <c r="G155" s="56">
        <v>0.37459999999999999</v>
      </c>
      <c r="H155" s="23"/>
      <c r="I155" s="24">
        <v>226266</v>
      </c>
      <c r="J155" s="25">
        <f t="shared" si="14"/>
        <v>3419.4650143569593</v>
      </c>
      <c r="K155" s="27">
        <f t="shared" si="15"/>
        <v>4.5217890705684649</v>
      </c>
      <c r="L155" s="23"/>
      <c r="M155" s="25">
        <v>25721</v>
      </c>
      <c r="N155" s="26">
        <f t="shared" si="16"/>
        <v>4.0077704522869233</v>
      </c>
      <c r="O155" s="23"/>
      <c r="P155" s="25">
        <v>0</v>
      </c>
      <c r="Q155" s="25">
        <f t="shared" si="17"/>
        <v>388.71089617651501</v>
      </c>
      <c r="R155" s="27">
        <f t="shared" si="18"/>
        <v>0</v>
      </c>
      <c r="S155" s="28">
        <f t="shared" si="19"/>
        <v>0.11367593893912474</v>
      </c>
      <c r="T155" s="23"/>
      <c r="U155" s="43">
        <f t="shared" si="20"/>
        <v>0.51401861828154249</v>
      </c>
      <c r="V155" s="23"/>
      <c r="W155" s="57">
        <f>G155-'[7](A) Current Law'!G155</f>
        <v>0</v>
      </c>
      <c r="X155" s="58">
        <f>I155-'[7](A) Current Law'!I155</f>
        <v>0</v>
      </c>
      <c r="Y155" s="43">
        <f>N155-'[7](A) Current Law'!N155</f>
        <v>-9.1028918248606594E-2</v>
      </c>
      <c r="Z155" s="58">
        <f>P155-'[7](A) Current Law'!P155</f>
        <v>0</v>
      </c>
      <c r="AA155" s="58">
        <f>M155-'[7](A) Current Law'!M155</f>
        <v>4555</v>
      </c>
      <c r="AB155" s="43">
        <f>R155-'[7](A) Current Law'!R155</f>
        <v>0</v>
      </c>
    </row>
    <row r="156" spans="1:28">
      <c r="A156" s="29" t="s">
        <v>318</v>
      </c>
      <c r="B156" s="30" t="s">
        <v>319</v>
      </c>
      <c r="C156" s="31">
        <v>3766367403</v>
      </c>
      <c r="D156" s="22">
        <v>5703</v>
      </c>
      <c r="E156" s="23"/>
      <c r="F156" s="23"/>
      <c r="G156" s="56">
        <v>0.34</v>
      </c>
      <c r="H156" s="23"/>
      <c r="I156" s="24">
        <v>19213956</v>
      </c>
      <c r="J156" s="25">
        <f t="shared" si="14"/>
        <v>3369.0962651236191</v>
      </c>
      <c r="K156" s="27">
        <f t="shared" si="15"/>
        <v>5.1014555788412022</v>
      </c>
      <c r="L156" s="23"/>
      <c r="M156" s="25">
        <v>3814923</v>
      </c>
      <c r="N156" s="26">
        <f t="shared" si="16"/>
        <v>4.088563688113461</v>
      </c>
      <c r="O156" s="23"/>
      <c r="P156" s="25">
        <v>11110584</v>
      </c>
      <c r="Q156" s="25">
        <f t="shared" si="17"/>
        <v>2617.1325618095739</v>
      </c>
      <c r="R156" s="27">
        <f t="shared" si="18"/>
        <v>2.949946941222505</v>
      </c>
      <c r="S156" s="28">
        <f t="shared" si="19"/>
        <v>0.77680551574074597</v>
      </c>
      <c r="T156" s="23"/>
      <c r="U156" s="43">
        <f t="shared" si="20"/>
        <v>3.9628388319502457</v>
      </c>
      <c r="V156" s="23"/>
      <c r="W156" s="57">
        <f>G156-'[7](A) Current Law'!G156</f>
        <v>0.06</v>
      </c>
      <c r="X156" s="58">
        <f>I156-'[7](A) Current Law'!I156</f>
        <v>3390698</v>
      </c>
      <c r="Y156" s="43">
        <f>N156-'[7](A) Current Law'!N156</f>
        <v>0.7212057957586353</v>
      </c>
      <c r="Z156" s="58">
        <f>P156-'[7](A) Current Law'!P156</f>
        <v>0</v>
      </c>
      <c r="AA156" s="58">
        <f>M156-'[7](A) Current Law'!M156</f>
        <v>674372</v>
      </c>
      <c r="AB156" s="43">
        <f>R156-'[7](A) Current Law'!R156</f>
        <v>0</v>
      </c>
    </row>
    <row r="157" spans="1:28">
      <c r="A157" s="29" t="s">
        <v>320</v>
      </c>
      <c r="B157" s="30" t="s">
        <v>321</v>
      </c>
      <c r="C157" s="31">
        <v>14906928148</v>
      </c>
      <c r="D157" s="22">
        <v>13662.96</v>
      </c>
      <c r="E157" s="23"/>
      <c r="F157" s="23"/>
      <c r="G157" s="56">
        <v>0.34</v>
      </c>
      <c r="H157" s="23"/>
      <c r="I157" s="24">
        <v>40496002</v>
      </c>
      <c r="J157" s="25">
        <f t="shared" si="14"/>
        <v>2963.9259721173157</v>
      </c>
      <c r="K157" s="27">
        <f t="shared" si="15"/>
        <v>2.7165893333586086</v>
      </c>
      <c r="L157" s="23"/>
      <c r="M157" s="25">
        <v>0</v>
      </c>
      <c r="N157" s="26">
        <f t="shared" si="16"/>
        <v>2.7165893333586086</v>
      </c>
      <c r="O157" s="23"/>
      <c r="P157" s="25">
        <v>32000000</v>
      </c>
      <c r="Q157" s="25">
        <f t="shared" si="17"/>
        <v>2342.0986374841177</v>
      </c>
      <c r="R157" s="27">
        <f t="shared" si="18"/>
        <v>2.1466528638425957</v>
      </c>
      <c r="S157" s="28">
        <f t="shared" si="19"/>
        <v>0.79020146235670374</v>
      </c>
      <c r="T157" s="23"/>
      <c r="U157" s="43">
        <f t="shared" si="20"/>
        <v>2.1466528638425957</v>
      </c>
      <c r="V157" s="23"/>
      <c r="W157" s="57">
        <f>G157-'[7](A) Current Law'!G157</f>
        <v>0.06</v>
      </c>
      <c r="X157" s="58">
        <f>I157-'[7](A) Current Law'!I157</f>
        <v>7146354</v>
      </c>
      <c r="Y157" s="43">
        <f>N157-'[7](A) Current Law'!N157</f>
        <v>0.47939816500415589</v>
      </c>
      <c r="Z157" s="58">
        <f>P157-'[7](A) Current Law'!P157</f>
        <v>0</v>
      </c>
      <c r="AA157" s="58">
        <f>M157-'[7](A) Current Law'!M157</f>
        <v>0</v>
      </c>
      <c r="AB157" s="43">
        <f>R157-'[7](A) Current Law'!R157</f>
        <v>0</v>
      </c>
    </row>
    <row r="158" spans="1:28">
      <c r="A158" s="29" t="s">
        <v>322</v>
      </c>
      <c r="B158" s="30" t="s">
        <v>323</v>
      </c>
      <c r="C158" s="31">
        <v>830044577</v>
      </c>
      <c r="D158" s="22">
        <v>1416.94</v>
      </c>
      <c r="E158" s="23"/>
      <c r="F158" s="23"/>
      <c r="G158" s="56">
        <v>0.34</v>
      </c>
      <c r="H158" s="23"/>
      <c r="I158" s="24">
        <v>4061219</v>
      </c>
      <c r="J158" s="25">
        <f t="shared" si="14"/>
        <v>2866.1898174940366</v>
      </c>
      <c r="K158" s="27">
        <f t="shared" si="15"/>
        <v>4.8927721625244711</v>
      </c>
      <c r="L158" s="23"/>
      <c r="M158" s="25">
        <v>753800</v>
      </c>
      <c r="N158" s="26">
        <f t="shared" si="16"/>
        <v>3.9846281653376789</v>
      </c>
      <c r="O158" s="23"/>
      <c r="P158" s="25">
        <v>2328205</v>
      </c>
      <c r="Q158" s="25">
        <f t="shared" si="17"/>
        <v>2175.1132722627635</v>
      </c>
      <c r="R158" s="27">
        <f t="shared" si="18"/>
        <v>2.8049156208149046</v>
      </c>
      <c r="S158" s="28">
        <f t="shared" si="19"/>
        <v>0.75888667909807372</v>
      </c>
      <c r="T158" s="23"/>
      <c r="U158" s="43">
        <f t="shared" si="20"/>
        <v>3.7130596180016964</v>
      </c>
      <c r="V158" s="23"/>
      <c r="W158" s="57">
        <f>G158-'[7](A) Current Law'!G158</f>
        <v>0.06</v>
      </c>
      <c r="X158" s="58">
        <f>I158-'[7](A) Current Law'!I158</f>
        <v>716686</v>
      </c>
      <c r="Y158" s="43">
        <f>N158-'[7](A) Current Law'!N158</f>
        <v>0.70316464461402006</v>
      </c>
      <c r="Z158" s="58">
        <f>P158-'[7](A) Current Law'!P158</f>
        <v>0</v>
      </c>
      <c r="AA158" s="58">
        <f>M158-'[7](A) Current Law'!M158</f>
        <v>133028</v>
      </c>
      <c r="AB158" s="43">
        <f>R158-'[7](A) Current Law'!R158</f>
        <v>0</v>
      </c>
    </row>
    <row r="159" spans="1:28">
      <c r="A159" s="29" t="s">
        <v>324</v>
      </c>
      <c r="B159" s="30" t="s">
        <v>325</v>
      </c>
      <c r="C159" s="31">
        <v>376455528</v>
      </c>
      <c r="D159" s="22">
        <v>718.4799999999999</v>
      </c>
      <c r="E159" s="23"/>
      <c r="F159" s="23"/>
      <c r="G159" s="56">
        <v>0.34</v>
      </c>
      <c r="H159" s="23"/>
      <c r="I159" s="24">
        <v>2242108</v>
      </c>
      <c r="J159" s="25">
        <f t="shared" si="14"/>
        <v>3120.6268789667079</v>
      </c>
      <c r="K159" s="27">
        <f t="shared" si="15"/>
        <v>5.9558376308396248</v>
      </c>
      <c r="L159" s="23"/>
      <c r="M159" s="25">
        <v>542081</v>
      </c>
      <c r="N159" s="26">
        <f t="shared" si="16"/>
        <v>4.5158773707793713</v>
      </c>
      <c r="O159" s="23"/>
      <c r="P159" s="25">
        <v>800000</v>
      </c>
      <c r="Q159" s="25">
        <f t="shared" si="17"/>
        <v>1867.9448279701594</v>
      </c>
      <c r="R159" s="27">
        <f t="shared" si="18"/>
        <v>2.1250850113695234</v>
      </c>
      <c r="S159" s="28">
        <f t="shared" si="19"/>
        <v>0.59857999703850129</v>
      </c>
      <c r="T159" s="23"/>
      <c r="U159" s="43">
        <f t="shared" si="20"/>
        <v>3.5650452714297769</v>
      </c>
      <c r="V159" s="23"/>
      <c r="W159" s="57">
        <f>G159-'[7](A) Current Law'!G159</f>
        <v>0.06</v>
      </c>
      <c r="X159" s="58">
        <f>I159-'[7](A) Current Law'!I159</f>
        <v>395667</v>
      </c>
      <c r="Y159" s="43">
        <f>N159-'[7](A) Current Law'!N159</f>
        <v>0.79626669740389611</v>
      </c>
      <c r="Z159" s="58">
        <f>P159-'[7](A) Current Law'!P159</f>
        <v>0</v>
      </c>
      <c r="AA159" s="58">
        <f>M159-'[7](A) Current Law'!M159</f>
        <v>95908</v>
      </c>
      <c r="AB159" s="43">
        <f>R159-'[7](A) Current Law'!R159</f>
        <v>0</v>
      </c>
    </row>
    <row r="160" spans="1:28" ht="31.2">
      <c r="A160" s="29" t="s">
        <v>326</v>
      </c>
      <c r="B160" s="30" t="s">
        <v>327</v>
      </c>
      <c r="C160" s="31">
        <v>230130640</v>
      </c>
      <c r="D160" s="22">
        <v>311.64999999999998</v>
      </c>
      <c r="E160" s="23"/>
      <c r="F160" s="23"/>
      <c r="G160" s="56">
        <v>0.34</v>
      </c>
      <c r="H160" s="23"/>
      <c r="I160" s="24">
        <v>1290189</v>
      </c>
      <c r="J160" s="25">
        <f t="shared" si="14"/>
        <v>4139.8652334349435</v>
      </c>
      <c r="K160" s="27">
        <f t="shared" si="15"/>
        <v>5.6063329941636635</v>
      </c>
      <c r="L160" s="23"/>
      <c r="M160" s="25">
        <v>291133</v>
      </c>
      <c r="N160" s="26">
        <f t="shared" si="16"/>
        <v>4.3412559057759541</v>
      </c>
      <c r="O160" s="23"/>
      <c r="P160" s="25">
        <v>695000</v>
      </c>
      <c r="Q160" s="25">
        <f t="shared" si="17"/>
        <v>3164.2323118883364</v>
      </c>
      <c r="R160" s="27">
        <f t="shared" si="18"/>
        <v>3.0200237569408399</v>
      </c>
      <c r="S160" s="28">
        <f t="shared" si="19"/>
        <v>0.76433220249126288</v>
      </c>
      <c r="T160" s="23"/>
      <c r="U160" s="43">
        <f t="shared" si="20"/>
        <v>4.2851008453285493</v>
      </c>
      <c r="V160" s="23"/>
      <c r="W160" s="57">
        <f>G160-'[7](A) Current Law'!G160</f>
        <v>0.06</v>
      </c>
      <c r="X160" s="58">
        <f>I160-'[7](A) Current Law'!I160</f>
        <v>227680</v>
      </c>
      <c r="Y160" s="43">
        <f>N160-'[7](A) Current Law'!N160</f>
        <v>0.76549563326291548</v>
      </c>
      <c r="Z160" s="58">
        <f>P160-'[7](A) Current Law'!P160</f>
        <v>0</v>
      </c>
      <c r="AA160" s="58">
        <f>M160-'[7](A) Current Law'!M160</f>
        <v>51516</v>
      </c>
      <c r="AB160" s="43">
        <f>R160-'[7](A) Current Law'!R160</f>
        <v>0</v>
      </c>
    </row>
    <row r="161" spans="1:28">
      <c r="A161" s="29" t="s">
        <v>328</v>
      </c>
      <c r="B161" s="30" t="s">
        <v>329</v>
      </c>
      <c r="C161" s="31">
        <v>15281273</v>
      </c>
      <c r="D161" s="22">
        <v>213.46</v>
      </c>
      <c r="E161" s="23"/>
      <c r="F161" s="23"/>
      <c r="G161" s="56">
        <v>0.34</v>
      </c>
      <c r="H161" s="23"/>
      <c r="I161" s="24">
        <v>853940</v>
      </c>
      <c r="J161" s="25">
        <f t="shared" si="14"/>
        <v>4000.468471844842</v>
      </c>
      <c r="K161" s="27">
        <f t="shared" si="15"/>
        <v>55.881470084331319</v>
      </c>
      <c r="L161" s="23"/>
      <c r="M161" s="25">
        <v>403468</v>
      </c>
      <c r="N161" s="26">
        <f t="shared" si="16"/>
        <v>29.478695917545611</v>
      </c>
      <c r="O161" s="23"/>
      <c r="P161" s="25">
        <v>13000</v>
      </c>
      <c r="Q161" s="25">
        <f t="shared" si="17"/>
        <v>1951.0353227771011</v>
      </c>
      <c r="R161" s="27">
        <f t="shared" si="18"/>
        <v>0.85071446600031286</v>
      </c>
      <c r="S161" s="28">
        <f t="shared" si="19"/>
        <v>0.48770171206407942</v>
      </c>
      <c r="T161" s="23"/>
      <c r="U161" s="43">
        <f t="shared" si="20"/>
        <v>27.253488632786024</v>
      </c>
      <c r="V161" s="23"/>
      <c r="W161" s="57">
        <f>G161-'[7](A) Current Law'!G161</f>
        <v>0.06</v>
      </c>
      <c r="X161" s="58">
        <f>I161-'[7](A) Current Law'!I161</f>
        <v>150696</v>
      </c>
      <c r="Y161" s="43">
        <f>N161-'[7](A) Current Law'!N161</f>
        <v>5.2017263221460652</v>
      </c>
      <c r="Z161" s="58">
        <f>P161-'[7](A) Current Law'!P161</f>
        <v>0</v>
      </c>
      <c r="AA161" s="58">
        <f>M161-'[7](A) Current Law'!M161</f>
        <v>71207</v>
      </c>
      <c r="AB161" s="43">
        <f>R161-'[7](A) Current Law'!R161</f>
        <v>0</v>
      </c>
    </row>
    <row r="162" spans="1:28">
      <c r="A162" s="29" t="s">
        <v>330</v>
      </c>
      <c r="B162" s="30" t="s">
        <v>331</v>
      </c>
      <c r="C162" s="31">
        <v>890219825</v>
      </c>
      <c r="D162" s="22">
        <v>1056.43</v>
      </c>
      <c r="E162" s="23"/>
      <c r="F162" s="23"/>
      <c r="G162" s="56">
        <v>0.34</v>
      </c>
      <c r="H162" s="23"/>
      <c r="I162" s="24">
        <v>3719782</v>
      </c>
      <c r="J162" s="25">
        <f t="shared" si="14"/>
        <v>3521.0870573535394</v>
      </c>
      <c r="K162" s="27">
        <f t="shared" si="15"/>
        <v>4.1784982714803052</v>
      </c>
      <c r="L162" s="23"/>
      <c r="M162" s="25">
        <v>490570</v>
      </c>
      <c r="N162" s="26">
        <f t="shared" si="16"/>
        <v>3.627432134529244</v>
      </c>
      <c r="O162" s="23"/>
      <c r="P162" s="25">
        <v>1114690</v>
      </c>
      <c r="Q162" s="25">
        <f t="shared" si="17"/>
        <v>1519.5138343288243</v>
      </c>
      <c r="R162" s="27">
        <f t="shared" si="18"/>
        <v>1.2521513997961122</v>
      </c>
      <c r="S162" s="28">
        <f t="shared" si="19"/>
        <v>0.4315467949465856</v>
      </c>
      <c r="T162" s="23"/>
      <c r="U162" s="43">
        <f t="shared" si="20"/>
        <v>1.8032175367471737</v>
      </c>
      <c r="V162" s="23"/>
      <c r="W162" s="57">
        <f>G162-'[7](A) Current Law'!G162</f>
        <v>0.06</v>
      </c>
      <c r="X162" s="58">
        <f>I162-'[7](A) Current Law'!I162</f>
        <v>656433</v>
      </c>
      <c r="Y162" s="43">
        <f>N162-'[7](A) Current Law'!N162</f>
        <v>0.64020030108855419</v>
      </c>
      <c r="Z162" s="58">
        <f>P162-'[7](A) Current Law'!P162</f>
        <v>0</v>
      </c>
      <c r="AA162" s="58">
        <f>M162-'[7](A) Current Law'!M162</f>
        <v>86514</v>
      </c>
      <c r="AB162" s="43">
        <f>R162-'[7](A) Current Law'!R162</f>
        <v>0</v>
      </c>
    </row>
    <row r="163" spans="1:28">
      <c r="A163" s="29" t="s">
        <v>332</v>
      </c>
      <c r="B163" s="30" t="s">
        <v>333</v>
      </c>
      <c r="C163" s="31">
        <v>894546478</v>
      </c>
      <c r="D163" s="22">
        <v>1631.51</v>
      </c>
      <c r="E163" s="23"/>
      <c r="F163" s="23"/>
      <c r="G163" s="56">
        <v>0.34</v>
      </c>
      <c r="H163" s="23"/>
      <c r="I163" s="24">
        <v>4559609</v>
      </c>
      <c r="J163" s="25">
        <f t="shared" si="14"/>
        <v>2794.7171638543437</v>
      </c>
      <c r="K163" s="27">
        <f t="shared" si="15"/>
        <v>5.0971180504720515</v>
      </c>
      <c r="L163" s="23"/>
      <c r="M163" s="25">
        <v>904230</v>
      </c>
      <c r="N163" s="26">
        <f t="shared" si="16"/>
        <v>4.0862929874505642</v>
      </c>
      <c r="O163" s="23"/>
      <c r="P163" s="25">
        <v>2320000</v>
      </c>
      <c r="Q163" s="25">
        <f t="shared" si="17"/>
        <v>1976.2244791634744</v>
      </c>
      <c r="R163" s="27">
        <f t="shared" si="18"/>
        <v>2.5934929677292855</v>
      </c>
      <c r="S163" s="28">
        <f t="shared" si="19"/>
        <v>0.70712861563348961</v>
      </c>
      <c r="T163" s="23"/>
      <c r="U163" s="43">
        <f t="shared" si="20"/>
        <v>3.6043180307507736</v>
      </c>
      <c r="V163" s="23"/>
      <c r="W163" s="57">
        <f>G163-'[7](A) Current Law'!G163</f>
        <v>0.06</v>
      </c>
      <c r="X163" s="58">
        <f>I163-'[7](A) Current Law'!I163</f>
        <v>804636</v>
      </c>
      <c r="Y163" s="43">
        <f>N163-'[7](A) Current Law'!N163</f>
        <v>0.72059196011948368</v>
      </c>
      <c r="Z163" s="58">
        <f>P163-'[7](A) Current Law'!P163</f>
        <v>0</v>
      </c>
      <c r="AA163" s="58">
        <f>M163-'[7](A) Current Law'!M163</f>
        <v>160033</v>
      </c>
      <c r="AB163" s="43">
        <f>R163-'[7](A) Current Law'!R163</f>
        <v>0</v>
      </c>
    </row>
    <row r="164" spans="1:28">
      <c r="A164" s="29" t="s">
        <v>334</v>
      </c>
      <c r="B164" s="30" t="s">
        <v>335</v>
      </c>
      <c r="C164" s="31">
        <v>1013755195</v>
      </c>
      <c r="D164" s="22">
        <v>1542.04</v>
      </c>
      <c r="E164" s="23"/>
      <c r="F164" s="23"/>
      <c r="G164" s="56">
        <v>0.34</v>
      </c>
      <c r="H164" s="23"/>
      <c r="I164" s="24">
        <v>4981204</v>
      </c>
      <c r="J164" s="25">
        <f t="shared" si="14"/>
        <v>3230.2689943192136</v>
      </c>
      <c r="K164" s="27">
        <f t="shared" si="15"/>
        <v>4.9136162503216569</v>
      </c>
      <c r="L164" s="23"/>
      <c r="M164" s="25">
        <v>931568</v>
      </c>
      <c r="N164" s="26">
        <f t="shared" si="16"/>
        <v>3.9946882836935798</v>
      </c>
      <c r="O164" s="23"/>
      <c r="P164" s="25">
        <v>2800000</v>
      </c>
      <c r="Q164" s="25">
        <f t="shared" si="17"/>
        <v>2419.890534616482</v>
      </c>
      <c r="R164" s="27">
        <f t="shared" si="18"/>
        <v>2.7620080408071299</v>
      </c>
      <c r="S164" s="28">
        <f t="shared" si="19"/>
        <v>0.74912972847528425</v>
      </c>
      <c r="T164" s="23"/>
      <c r="U164" s="43">
        <f t="shared" si="20"/>
        <v>3.6809360074352071</v>
      </c>
      <c r="V164" s="23"/>
      <c r="W164" s="57">
        <f>G164-'[7](A) Current Law'!G164</f>
        <v>0.06</v>
      </c>
      <c r="X164" s="58">
        <f>I164-'[7](A) Current Law'!I164</f>
        <v>879036</v>
      </c>
      <c r="Y164" s="43">
        <f>N164-'[7](A) Current Law'!N164</f>
        <v>0.70427555244242201</v>
      </c>
      <c r="Z164" s="58">
        <f>P164-'[7](A) Current Law'!P164</f>
        <v>0</v>
      </c>
      <c r="AA164" s="58">
        <f>M164-'[7](A) Current Law'!M164</f>
        <v>165073</v>
      </c>
      <c r="AB164" s="43">
        <f>R164-'[7](A) Current Law'!R164</f>
        <v>0</v>
      </c>
    </row>
    <row r="165" spans="1:28">
      <c r="A165" s="29" t="s">
        <v>336</v>
      </c>
      <c r="B165" s="30" t="s">
        <v>337</v>
      </c>
      <c r="C165" s="31">
        <v>1920200131</v>
      </c>
      <c r="D165" s="22">
        <v>641.89</v>
      </c>
      <c r="E165" s="23"/>
      <c r="F165" s="23"/>
      <c r="G165" s="56">
        <v>0.34</v>
      </c>
      <c r="H165" s="23"/>
      <c r="I165" s="24">
        <v>2043391</v>
      </c>
      <c r="J165" s="25">
        <f t="shared" si="14"/>
        <v>3183.3974668556921</v>
      </c>
      <c r="K165" s="27">
        <f t="shared" si="15"/>
        <v>1.0641552237244378</v>
      </c>
      <c r="L165" s="23"/>
      <c r="M165" s="25">
        <v>0</v>
      </c>
      <c r="N165" s="26">
        <f t="shared" si="16"/>
        <v>1.0641552237244378</v>
      </c>
      <c r="O165" s="23"/>
      <c r="P165" s="25">
        <v>1469840</v>
      </c>
      <c r="Q165" s="25">
        <f t="shared" si="17"/>
        <v>2289.8627490691551</v>
      </c>
      <c r="R165" s="27">
        <f t="shared" si="18"/>
        <v>0.76546187882746264</v>
      </c>
      <c r="S165" s="28">
        <f t="shared" si="19"/>
        <v>0.71931412049872001</v>
      </c>
      <c r="T165" s="23"/>
      <c r="U165" s="43">
        <f t="shared" si="20"/>
        <v>0.76546187882746264</v>
      </c>
      <c r="V165" s="23"/>
      <c r="W165" s="57">
        <f>G165-'[7](A) Current Law'!G165</f>
        <v>0.06</v>
      </c>
      <c r="X165" s="58">
        <f>I165-'[7](A) Current Law'!I165</f>
        <v>360599</v>
      </c>
      <c r="Y165" s="43">
        <f>N165-'[7](A) Current Law'!N165</f>
        <v>0.18779240464493019</v>
      </c>
      <c r="Z165" s="58">
        <f>P165-'[7](A) Current Law'!P165</f>
        <v>0</v>
      </c>
      <c r="AA165" s="58">
        <f>M165-'[7](A) Current Law'!M165</f>
        <v>0</v>
      </c>
      <c r="AB165" s="43">
        <f>R165-'[7](A) Current Law'!R165</f>
        <v>0</v>
      </c>
    </row>
    <row r="166" spans="1:28">
      <c r="A166" s="29" t="s">
        <v>338</v>
      </c>
      <c r="B166" s="30" t="s">
        <v>339</v>
      </c>
      <c r="C166" s="31">
        <v>701150330</v>
      </c>
      <c r="D166" s="22">
        <v>1851.5700000000002</v>
      </c>
      <c r="E166" s="23"/>
      <c r="F166" s="23"/>
      <c r="G166" s="56">
        <v>0.35700000000000004</v>
      </c>
      <c r="H166" s="23"/>
      <c r="I166" s="24">
        <v>6790245</v>
      </c>
      <c r="J166" s="25">
        <f t="shared" si="14"/>
        <v>3667.2904616082565</v>
      </c>
      <c r="K166" s="27">
        <f t="shared" si="15"/>
        <v>9.6844352907884961</v>
      </c>
      <c r="L166" s="23"/>
      <c r="M166" s="25">
        <v>2155166</v>
      </c>
      <c r="N166" s="26">
        <f t="shared" si="16"/>
        <v>6.610677912681008</v>
      </c>
      <c r="O166" s="23"/>
      <c r="P166" s="25">
        <v>1700000</v>
      </c>
      <c r="Q166" s="25">
        <f t="shared" si="17"/>
        <v>2082.1065366148728</v>
      </c>
      <c r="R166" s="27">
        <f t="shared" si="18"/>
        <v>2.4245870354222041</v>
      </c>
      <c r="S166" s="28">
        <f t="shared" si="19"/>
        <v>0.56775064817248866</v>
      </c>
      <c r="T166" s="23"/>
      <c r="U166" s="43">
        <f t="shared" si="20"/>
        <v>5.4983444135296917</v>
      </c>
      <c r="V166" s="23"/>
      <c r="W166" s="57">
        <f>G166-'[7](A) Current Law'!G166</f>
        <v>0</v>
      </c>
      <c r="X166" s="58">
        <f>I166-'[7](A) Current Law'!I166</f>
        <v>0</v>
      </c>
      <c r="Y166" s="43">
        <f>N166-'[7](A) Current Law'!N166</f>
        <v>-0.5428792995077103</v>
      </c>
      <c r="Z166" s="58">
        <f>P166-'[7](A) Current Law'!P166</f>
        <v>0</v>
      </c>
      <c r="AA166" s="58">
        <f>M166-'[7](A) Current Law'!M166</f>
        <v>380640</v>
      </c>
      <c r="AB166" s="43">
        <f>R166-'[7](A) Current Law'!R166</f>
        <v>0</v>
      </c>
    </row>
    <row r="167" spans="1:28">
      <c r="A167" s="29" t="s">
        <v>340</v>
      </c>
      <c r="B167" s="30" t="s">
        <v>341</v>
      </c>
      <c r="C167" s="31">
        <v>7738380352</v>
      </c>
      <c r="D167" s="22">
        <v>6453.75</v>
      </c>
      <c r="E167" s="23"/>
      <c r="F167" s="23"/>
      <c r="G167" s="56">
        <v>0.34</v>
      </c>
      <c r="H167" s="23"/>
      <c r="I167" s="24">
        <v>18864889</v>
      </c>
      <c r="J167" s="25">
        <f t="shared" si="14"/>
        <v>2923.0895215959713</v>
      </c>
      <c r="K167" s="27">
        <f t="shared" si="15"/>
        <v>2.437834293725861</v>
      </c>
      <c r="L167" s="23"/>
      <c r="M167" s="25">
        <v>0</v>
      </c>
      <c r="N167" s="26">
        <f t="shared" si="16"/>
        <v>2.437834293725861</v>
      </c>
      <c r="O167" s="23"/>
      <c r="P167" s="25">
        <v>13200000</v>
      </c>
      <c r="Q167" s="25">
        <f t="shared" si="17"/>
        <v>2045.3224869262058</v>
      </c>
      <c r="R167" s="27">
        <f t="shared" si="18"/>
        <v>1.7057833034258174</v>
      </c>
      <c r="S167" s="28">
        <f t="shared" si="19"/>
        <v>0.6997125718576982</v>
      </c>
      <c r="T167" s="23"/>
      <c r="U167" s="43">
        <f t="shared" si="20"/>
        <v>1.7057833034258174</v>
      </c>
      <c r="V167" s="23"/>
      <c r="W167" s="57">
        <f>G167-'[7](A) Current Law'!G167</f>
        <v>0.06</v>
      </c>
      <c r="X167" s="58">
        <f>I167-'[7](A) Current Law'!I167</f>
        <v>3329099</v>
      </c>
      <c r="Y167" s="43">
        <f>N167-'[7](A) Current Law'!N167</f>
        <v>0.43020617345845347</v>
      </c>
      <c r="Z167" s="58">
        <f>P167-'[7](A) Current Law'!P167</f>
        <v>0</v>
      </c>
      <c r="AA167" s="58">
        <f>M167-'[7](A) Current Law'!M167</f>
        <v>0</v>
      </c>
      <c r="AB167" s="43">
        <f>R167-'[7](A) Current Law'!R167</f>
        <v>0</v>
      </c>
    </row>
    <row r="168" spans="1:28">
      <c r="A168" s="29" t="s">
        <v>342</v>
      </c>
      <c r="B168" s="30" t="s">
        <v>343</v>
      </c>
      <c r="C168" s="31">
        <v>2008981116</v>
      </c>
      <c r="D168" s="22">
        <v>2043.0800000000002</v>
      </c>
      <c r="E168" s="23"/>
      <c r="F168" s="23"/>
      <c r="G168" s="56">
        <v>0.34</v>
      </c>
      <c r="H168" s="23"/>
      <c r="I168" s="24">
        <v>6322060</v>
      </c>
      <c r="J168" s="25">
        <f t="shared" si="14"/>
        <v>3094.3771169019324</v>
      </c>
      <c r="K168" s="27">
        <f t="shared" si="15"/>
        <v>3.1468986690067022</v>
      </c>
      <c r="L168" s="23"/>
      <c r="M168" s="25">
        <v>70334</v>
      </c>
      <c r="N168" s="26">
        <f t="shared" si="16"/>
        <v>3.1118888824836519</v>
      </c>
      <c r="O168" s="23"/>
      <c r="P168" s="25">
        <v>3533292</v>
      </c>
      <c r="Q168" s="25">
        <f t="shared" si="17"/>
        <v>1763.8203105115804</v>
      </c>
      <c r="R168" s="27">
        <f t="shared" si="18"/>
        <v>1.7587482390252593</v>
      </c>
      <c r="S168" s="28">
        <f t="shared" si="19"/>
        <v>0.57000819353185517</v>
      </c>
      <c r="T168" s="23"/>
      <c r="U168" s="43">
        <f t="shared" si="20"/>
        <v>1.7937580255483099</v>
      </c>
      <c r="V168" s="23"/>
      <c r="W168" s="57">
        <f>G168-'[7](A) Current Law'!G168</f>
        <v>0.06</v>
      </c>
      <c r="X168" s="58">
        <f>I168-'[7](A) Current Law'!I168</f>
        <v>1115657</v>
      </c>
      <c r="Y168" s="43">
        <f>N168-'[7](A) Current Law'!N168</f>
        <v>0.5493202455766637</v>
      </c>
      <c r="Z168" s="58">
        <f>P168-'[7](A) Current Law'!P168</f>
        <v>0</v>
      </c>
      <c r="AA168" s="58">
        <f>M168-'[7](A) Current Law'!M168</f>
        <v>12083</v>
      </c>
      <c r="AB168" s="43">
        <f>R168-'[7](A) Current Law'!R168</f>
        <v>0</v>
      </c>
    </row>
    <row r="169" spans="1:28">
      <c r="A169" s="29" t="s">
        <v>344</v>
      </c>
      <c r="B169" s="30" t="s">
        <v>345</v>
      </c>
      <c r="C169" s="31">
        <v>52709625</v>
      </c>
      <c r="D169" s="22">
        <v>41.89</v>
      </c>
      <c r="E169" s="23"/>
      <c r="F169" s="23"/>
      <c r="G169" s="56">
        <v>0.34</v>
      </c>
      <c r="H169" s="23"/>
      <c r="I169" s="24">
        <v>540161</v>
      </c>
      <c r="J169" s="25">
        <f t="shared" si="14"/>
        <v>12894.748149916448</v>
      </c>
      <c r="K169" s="27">
        <f t="shared" si="15"/>
        <v>10.247862700597851</v>
      </c>
      <c r="L169" s="23"/>
      <c r="M169" s="25">
        <v>189015</v>
      </c>
      <c r="N169" s="26">
        <f t="shared" si="16"/>
        <v>6.6618952420928812</v>
      </c>
      <c r="O169" s="23"/>
      <c r="P169" s="25">
        <v>0</v>
      </c>
      <c r="Q169" s="25">
        <f t="shared" si="17"/>
        <v>4512.1747433755072</v>
      </c>
      <c r="R169" s="27">
        <f t="shared" si="18"/>
        <v>0</v>
      </c>
      <c r="S169" s="28">
        <f t="shared" si="19"/>
        <v>0.34992344874953951</v>
      </c>
      <c r="T169" s="23"/>
      <c r="U169" s="43">
        <f t="shared" si="20"/>
        <v>3.5859674585049697</v>
      </c>
      <c r="V169" s="23"/>
      <c r="W169" s="57">
        <f>G169-'[7](A) Current Law'!G169</f>
        <v>0.06</v>
      </c>
      <c r="X169" s="58">
        <f>I169-'[7](A) Current Law'!I169</f>
        <v>95323</v>
      </c>
      <c r="Y169" s="43">
        <f>N169-'[7](A) Current Law'!N169</f>
        <v>1.1752881945185525</v>
      </c>
      <c r="Z169" s="58">
        <f>P169-'[7](A) Current Law'!P169</f>
        <v>0</v>
      </c>
      <c r="AA169" s="58">
        <f>M169-'[7](A) Current Law'!M169</f>
        <v>33374</v>
      </c>
      <c r="AB169" s="43">
        <f>R169-'[7](A) Current Law'!R169</f>
        <v>0</v>
      </c>
    </row>
    <row r="170" spans="1:28">
      <c r="A170" s="29" t="s">
        <v>346</v>
      </c>
      <c r="B170" s="30" t="s">
        <v>347</v>
      </c>
      <c r="C170" s="31">
        <v>11367474204</v>
      </c>
      <c r="D170" s="22">
        <v>13316.62</v>
      </c>
      <c r="E170" s="23"/>
      <c r="F170" s="23"/>
      <c r="G170" s="56">
        <v>0.34</v>
      </c>
      <c r="H170" s="23"/>
      <c r="I170" s="24">
        <v>38268824</v>
      </c>
      <c r="J170" s="25">
        <f t="shared" si="14"/>
        <v>2873.764063253288</v>
      </c>
      <c r="K170" s="27">
        <f t="shared" si="15"/>
        <v>3.3665195375181867</v>
      </c>
      <c r="L170" s="23"/>
      <c r="M170" s="25">
        <v>1648539</v>
      </c>
      <c r="N170" s="26">
        <f t="shared" si="16"/>
        <v>3.2214970839444712</v>
      </c>
      <c r="O170" s="23"/>
      <c r="P170" s="25">
        <v>27500000</v>
      </c>
      <c r="Q170" s="25">
        <f t="shared" si="17"/>
        <v>2188.884191333837</v>
      </c>
      <c r="R170" s="27">
        <f t="shared" si="18"/>
        <v>2.4191829694518479</v>
      </c>
      <c r="S170" s="28">
        <f t="shared" si="19"/>
        <v>0.7616784618205148</v>
      </c>
      <c r="T170" s="23"/>
      <c r="U170" s="43">
        <f t="shared" si="20"/>
        <v>2.5642054230255633</v>
      </c>
      <c r="V170" s="23"/>
      <c r="W170" s="57">
        <f>G170-'[7](A) Current Law'!G170</f>
        <v>0.06</v>
      </c>
      <c r="X170" s="58">
        <f>I170-'[7](A) Current Law'!I170</f>
        <v>6753322</v>
      </c>
      <c r="Y170" s="43">
        <f>N170-'[7](A) Current Law'!N170</f>
        <v>0.56808758780623858</v>
      </c>
      <c r="Z170" s="58">
        <f>P170-'[7](A) Current Law'!P170</f>
        <v>0</v>
      </c>
      <c r="AA170" s="58">
        <f>M170-'[7](A) Current Law'!M170</f>
        <v>295601</v>
      </c>
      <c r="AB170" s="43">
        <f>R170-'[7](A) Current Law'!R170</f>
        <v>0</v>
      </c>
    </row>
    <row r="171" spans="1:28">
      <c r="A171" s="29" t="s">
        <v>348</v>
      </c>
      <c r="B171" s="30" t="s">
        <v>349</v>
      </c>
      <c r="C171" s="31">
        <v>166273135</v>
      </c>
      <c r="D171" s="22">
        <v>342.51000000000005</v>
      </c>
      <c r="E171" s="23"/>
      <c r="F171" s="23"/>
      <c r="G171" s="56">
        <v>0.34</v>
      </c>
      <c r="H171" s="23"/>
      <c r="I171" s="24">
        <v>1224734</v>
      </c>
      <c r="J171" s="25">
        <f t="shared" si="14"/>
        <v>3575.7612916411194</v>
      </c>
      <c r="K171" s="27">
        <f t="shared" si="15"/>
        <v>7.3657960439610406</v>
      </c>
      <c r="L171" s="23"/>
      <c r="M171" s="25">
        <v>356646</v>
      </c>
      <c r="N171" s="26">
        <f t="shared" si="16"/>
        <v>5.2208554316366254</v>
      </c>
      <c r="O171" s="23"/>
      <c r="P171" s="25">
        <v>250000</v>
      </c>
      <c r="Q171" s="25">
        <f t="shared" si="17"/>
        <v>1771.177483869084</v>
      </c>
      <c r="R171" s="27">
        <f t="shared" si="18"/>
        <v>1.5035501676202834</v>
      </c>
      <c r="S171" s="28">
        <f t="shared" si="19"/>
        <v>0.49532878159665689</v>
      </c>
      <c r="T171" s="23"/>
      <c r="U171" s="43">
        <f t="shared" si="20"/>
        <v>3.6484907799446975</v>
      </c>
      <c r="V171" s="23"/>
      <c r="W171" s="57">
        <f>G171-'[7](A) Current Law'!G171</f>
        <v>0.06</v>
      </c>
      <c r="X171" s="58">
        <f>I171-'[7](A) Current Law'!I171</f>
        <v>216130</v>
      </c>
      <c r="Y171" s="43">
        <f>N171-'[7](A) Current Law'!N171</f>
        <v>0.92089440666407008</v>
      </c>
      <c r="Z171" s="58">
        <f>P171-'[7](A) Current Law'!P171</f>
        <v>0</v>
      </c>
      <c r="AA171" s="58">
        <f>M171-'[7](A) Current Law'!M171</f>
        <v>63010</v>
      </c>
      <c r="AB171" s="43">
        <f>R171-'[7](A) Current Law'!R171</f>
        <v>0</v>
      </c>
    </row>
    <row r="172" spans="1:28">
      <c r="A172" s="29" t="s">
        <v>350</v>
      </c>
      <c r="B172" s="30" t="s">
        <v>351</v>
      </c>
      <c r="C172" s="31">
        <v>23667332954</v>
      </c>
      <c r="D172" s="22">
        <v>18681.169999999998</v>
      </c>
      <c r="E172" s="23"/>
      <c r="F172" s="23"/>
      <c r="G172" s="56">
        <v>0.34</v>
      </c>
      <c r="H172" s="23"/>
      <c r="I172" s="24">
        <v>52409045</v>
      </c>
      <c r="J172" s="25">
        <f t="shared" si="14"/>
        <v>2805.4476780629911</v>
      </c>
      <c r="K172" s="27">
        <f t="shared" si="15"/>
        <v>2.2144043480464233</v>
      </c>
      <c r="L172" s="23"/>
      <c r="M172" s="25">
        <v>0</v>
      </c>
      <c r="N172" s="26">
        <f t="shared" si="16"/>
        <v>2.2144043480464233</v>
      </c>
      <c r="O172" s="23"/>
      <c r="P172" s="25">
        <v>44500000</v>
      </c>
      <c r="Q172" s="25">
        <f t="shared" si="17"/>
        <v>2382.0777820661128</v>
      </c>
      <c r="R172" s="27">
        <f t="shared" si="18"/>
        <v>1.8802287560871571</v>
      </c>
      <c r="S172" s="28">
        <f t="shared" si="19"/>
        <v>0.84909007595921659</v>
      </c>
      <c r="T172" s="23"/>
      <c r="U172" s="43">
        <f t="shared" si="20"/>
        <v>1.8802287560871571</v>
      </c>
      <c r="V172" s="23"/>
      <c r="W172" s="57">
        <f>G172-'[7](A) Current Law'!G172</f>
        <v>5.1000000000000045E-2</v>
      </c>
      <c r="X172" s="58">
        <f>I172-'[7](A) Current Law'!I172</f>
        <v>7861357</v>
      </c>
      <c r="Y172" s="43">
        <f>N172-'[7](A) Current Law'!N172</f>
        <v>0.33216066277004641</v>
      </c>
      <c r="Z172" s="58">
        <f>P172-'[7](A) Current Law'!P172</f>
        <v>0</v>
      </c>
      <c r="AA172" s="58">
        <f>M172-'[7](A) Current Law'!M172</f>
        <v>0</v>
      </c>
      <c r="AB172" s="43">
        <f>R172-'[7](A) Current Law'!R172</f>
        <v>0</v>
      </c>
    </row>
    <row r="173" spans="1:28">
      <c r="A173" s="29" t="s">
        <v>352</v>
      </c>
      <c r="B173" s="30" t="s">
        <v>353</v>
      </c>
      <c r="C173" s="31">
        <v>3998286107</v>
      </c>
      <c r="D173" s="22">
        <v>5344.88</v>
      </c>
      <c r="E173" s="23"/>
      <c r="F173" s="23"/>
      <c r="G173" s="56">
        <v>0.34</v>
      </c>
      <c r="H173" s="23"/>
      <c r="I173" s="24">
        <v>15730880</v>
      </c>
      <c r="J173" s="25">
        <f t="shared" si="14"/>
        <v>2943.1680411908219</v>
      </c>
      <c r="K173" s="27">
        <f t="shared" si="15"/>
        <v>3.9344057876346468</v>
      </c>
      <c r="L173" s="23"/>
      <c r="M173" s="25">
        <v>1715441</v>
      </c>
      <c r="N173" s="26">
        <f t="shared" si="16"/>
        <v>3.5053617037216189</v>
      </c>
      <c r="O173" s="23"/>
      <c r="P173" s="25">
        <v>3200000</v>
      </c>
      <c r="Q173" s="25">
        <f t="shared" si="17"/>
        <v>919.6541362949215</v>
      </c>
      <c r="R173" s="27">
        <f t="shared" si="18"/>
        <v>0.80034292553441821</v>
      </c>
      <c r="S173" s="28">
        <f t="shared" si="19"/>
        <v>0.31247082172135315</v>
      </c>
      <c r="T173" s="23"/>
      <c r="U173" s="43">
        <f t="shared" si="20"/>
        <v>1.2293870094474459</v>
      </c>
      <c r="V173" s="23"/>
      <c r="W173" s="57">
        <f>G173-'[7](A) Current Law'!G173</f>
        <v>0.06</v>
      </c>
      <c r="X173" s="58">
        <f>I173-'[7](A) Current Law'!I173</f>
        <v>2776038</v>
      </c>
      <c r="Y173" s="43">
        <f>N173-'[7](A) Current Law'!N173</f>
        <v>0.61827366372608594</v>
      </c>
      <c r="Z173" s="58">
        <f>P173-'[7](A) Current Law'!P173</f>
        <v>0</v>
      </c>
      <c r="AA173" s="58">
        <f>M173-'[7](A) Current Law'!M173</f>
        <v>304003</v>
      </c>
      <c r="AB173" s="43">
        <f>R173-'[7](A) Current Law'!R173</f>
        <v>0</v>
      </c>
    </row>
    <row r="174" spans="1:28">
      <c r="A174" s="29" t="s">
        <v>354</v>
      </c>
      <c r="B174" s="30" t="s">
        <v>355</v>
      </c>
      <c r="C174" s="31">
        <v>94451689</v>
      </c>
      <c r="D174" s="22">
        <v>111.46000000000001</v>
      </c>
      <c r="E174" s="23"/>
      <c r="F174" s="23"/>
      <c r="G174" s="56">
        <v>0.34</v>
      </c>
      <c r="H174" s="23"/>
      <c r="I174" s="24">
        <v>751949</v>
      </c>
      <c r="J174" s="25">
        <f t="shared" si="14"/>
        <v>6746.3574376457918</v>
      </c>
      <c r="K174" s="27">
        <f t="shared" si="15"/>
        <v>7.9612022607663482</v>
      </c>
      <c r="L174" s="23"/>
      <c r="M174" s="25">
        <v>230723</v>
      </c>
      <c r="N174" s="26">
        <f t="shared" si="16"/>
        <v>5.5184402260927277</v>
      </c>
      <c r="O174" s="23"/>
      <c r="P174" s="25">
        <v>333000</v>
      </c>
      <c r="Q174" s="25">
        <f t="shared" si="17"/>
        <v>5057.6260541898437</v>
      </c>
      <c r="R174" s="27">
        <f t="shared" si="18"/>
        <v>3.5256119136207293</v>
      </c>
      <c r="S174" s="28">
        <f t="shared" si="19"/>
        <v>0.749682491764734</v>
      </c>
      <c r="T174" s="23"/>
      <c r="U174" s="43">
        <f t="shared" si="20"/>
        <v>5.9683739482943503</v>
      </c>
      <c r="V174" s="23"/>
      <c r="W174" s="57">
        <f>G174-'[7](A) Current Law'!G174</f>
        <v>0.06</v>
      </c>
      <c r="X174" s="58">
        <f>I174-'[7](A) Current Law'!I174</f>
        <v>132696</v>
      </c>
      <c r="Y174" s="43">
        <f>N174-'[7](A) Current Law'!N174</f>
        <v>0.97323828692994585</v>
      </c>
      <c r="Z174" s="58">
        <f>P174-'[7](A) Current Law'!P174</f>
        <v>0</v>
      </c>
      <c r="AA174" s="58">
        <f>M174-'[7](A) Current Law'!M174</f>
        <v>40772</v>
      </c>
      <c r="AB174" s="43">
        <f>R174-'[7](A) Current Law'!R174</f>
        <v>0</v>
      </c>
    </row>
    <row r="175" spans="1:28">
      <c r="A175" s="29" t="s">
        <v>356</v>
      </c>
      <c r="B175" s="30" t="s">
        <v>357</v>
      </c>
      <c r="C175" s="31">
        <v>147599910</v>
      </c>
      <c r="D175" s="22">
        <v>274.53999999999996</v>
      </c>
      <c r="E175" s="23"/>
      <c r="F175" s="23"/>
      <c r="G175" s="56">
        <v>0.34</v>
      </c>
      <c r="H175" s="23"/>
      <c r="I175" s="24">
        <v>1220550</v>
      </c>
      <c r="J175" s="25">
        <f t="shared" si="14"/>
        <v>4445.8002476870406</v>
      </c>
      <c r="K175" s="27">
        <f t="shared" si="15"/>
        <v>8.2693139853540565</v>
      </c>
      <c r="L175" s="23"/>
      <c r="M175" s="25">
        <v>383285</v>
      </c>
      <c r="N175" s="26">
        <f t="shared" si="16"/>
        <v>5.6725305591310997</v>
      </c>
      <c r="O175" s="23"/>
      <c r="P175" s="25">
        <v>306400</v>
      </c>
      <c r="Q175" s="25">
        <f t="shared" si="17"/>
        <v>2512.1475923362718</v>
      </c>
      <c r="R175" s="27">
        <f t="shared" si="18"/>
        <v>2.0758820245893106</v>
      </c>
      <c r="S175" s="28">
        <f t="shared" si="19"/>
        <v>0.56506083323092049</v>
      </c>
      <c r="T175" s="23"/>
      <c r="U175" s="43">
        <f t="shared" si="20"/>
        <v>4.6726654508122669</v>
      </c>
      <c r="V175" s="23"/>
      <c r="W175" s="57">
        <f>G175-'[7](A) Current Law'!G175</f>
        <v>0.06</v>
      </c>
      <c r="X175" s="58">
        <f>I175-'[7](A) Current Law'!I175</f>
        <v>215391</v>
      </c>
      <c r="Y175" s="43">
        <f>N175-'[7](A) Current Law'!N175</f>
        <v>1.0005155152194876</v>
      </c>
      <c r="Z175" s="58">
        <f>P175-'[7](A) Current Law'!P175</f>
        <v>0</v>
      </c>
      <c r="AA175" s="58">
        <f>M175-'[7](A) Current Law'!M175</f>
        <v>67715</v>
      </c>
      <c r="AB175" s="43">
        <f>R175-'[7](A) Current Law'!R175</f>
        <v>0</v>
      </c>
    </row>
    <row r="176" spans="1:28">
      <c r="A176" s="29" t="s">
        <v>358</v>
      </c>
      <c r="B176" s="30" t="s">
        <v>359</v>
      </c>
      <c r="C176" s="31">
        <v>2119596716</v>
      </c>
      <c r="D176" s="22">
        <v>877.66</v>
      </c>
      <c r="E176" s="23"/>
      <c r="F176" s="23"/>
      <c r="G176" s="56">
        <v>0.34</v>
      </c>
      <c r="H176" s="23"/>
      <c r="I176" s="24">
        <v>3154565</v>
      </c>
      <c r="J176" s="25">
        <f t="shared" si="14"/>
        <v>3594.2904997379396</v>
      </c>
      <c r="K176" s="27">
        <f t="shared" si="15"/>
        <v>1.4882854725087242</v>
      </c>
      <c r="L176" s="23"/>
      <c r="M176" s="25">
        <v>0</v>
      </c>
      <c r="N176" s="26">
        <f t="shared" si="16"/>
        <v>1.4882854725087242</v>
      </c>
      <c r="O176" s="23"/>
      <c r="P176" s="25">
        <v>2588182</v>
      </c>
      <c r="Q176" s="25">
        <f t="shared" si="17"/>
        <v>2948.957455050931</v>
      </c>
      <c r="R176" s="27">
        <f t="shared" si="18"/>
        <v>1.2210728486522151</v>
      </c>
      <c r="S176" s="28">
        <f t="shared" si="19"/>
        <v>0.82045606922032044</v>
      </c>
      <c r="T176" s="23"/>
      <c r="U176" s="43">
        <f t="shared" si="20"/>
        <v>1.2210728486522151</v>
      </c>
      <c r="V176" s="23"/>
      <c r="W176" s="57">
        <f>G176-'[7](A) Current Law'!G176</f>
        <v>0.06</v>
      </c>
      <c r="X176" s="58">
        <f>I176-'[7](A) Current Law'!I176</f>
        <v>556689</v>
      </c>
      <c r="Y176" s="43">
        <f>N176-'[7](A) Current Law'!N176</f>
        <v>0.262639112335745</v>
      </c>
      <c r="Z176" s="58">
        <f>P176-'[7](A) Current Law'!P176</f>
        <v>0</v>
      </c>
      <c r="AA176" s="58">
        <f>M176-'[7](A) Current Law'!M176</f>
        <v>0</v>
      </c>
      <c r="AB176" s="43">
        <f>R176-'[7](A) Current Law'!R176</f>
        <v>0</v>
      </c>
    </row>
    <row r="177" spans="1:28">
      <c r="A177" s="29" t="s">
        <v>360</v>
      </c>
      <c r="B177" s="30" t="s">
        <v>361</v>
      </c>
      <c r="C177" s="31">
        <v>852125247</v>
      </c>
      <c r="D177" s="22">
        <v>651.16</v>
      </c>
      <c r="E177" s="23"/>
      <c r="F177" s="23"/>
      <c r="G177" s="56">
        <v>0.34</v>
      </c>
      <c r="H177" s="23"/>
      <c r="I177" s="24">
        <v>2382636</v>
      </c>
      <c r="J177" s="25">
        <f t="shared" si="14"/>
        <v>3659.0638245592481</v>
      </c>
      <c r="K177" s="27">
        <f t="shared" si="15"/>
        <v>2.7961100887320618</v>
      </c>
      <c r="L177" s="23"/>
      <c r="M177" s="25">
        <v>0</v>
      </c>
      <c r="N177" s="26">
        <f t="shared" si="16"/>
        <v>2.7961100887320618</v>
      </c>
      <c r="O177" s="23"/>
      <c r="P177" s="25">
        <v>1493197</v>
      </c>
      <c r="Q177" s="25">
        <f t="shared" si="17"/>
        <v>2293.133792001966</v>
      </c>
      <c r="R177" s="27">
        <f t="shared" si="18"/>
        <v>1.7523210411344614</v>
      </c>
      <c r="S177" s="28">
        <f t="shared" si="19"/>
        <v>0.62669958818720106</v>
      </c>
      <c r="T177" s="23"/>
      <c r="U177" s="43">
        <f t="shared" si="20"/>
        <v>1.7523210411344614</v>
      </c>
      <c r="V177" s="23"/>
      <c r="W177" s="57">
        <f>G177-'[7](A) Current Law'!G177</f>
        <v>0.06</v>
      </c>
      <c r="X177" s="58">
        <f>I177-'[7](A) Current Law'!I177</f>
        <v>420465</v>
      </c>
      <c r="Y177" s="43">
        <f>N177-'[7](A) Current Law'!N177</f>
        <v>0.49343098503452776</v>
      </c>
      <c r="Z177" s="58">
        <f>P177-'[7](A) Current Law'!P177</f>
        <v>0</v>
      </c>
      <c r="AA177" s="58">
        <f>M177-'[7](A) Current Law'!M177</f>
        <v>0</v>
      </c>
      <c r="AB177" s="43">
        <f>R177-'[7](A) Current Law'!R177</f>
        <v>0</v>
      </c>
    </row>
    <row r="178" spans="1:28">
      <c r="A178" s="29" t="s">
        <v>362</v>
      </c>
      <c r="B178" s="30" t="s">
        <v>363</v>
      </c>
      <c r="C178" s="31">
        <v>175393298</v>
      </c>
      <c r="D178" s="22">
        <v>206.97</v>
      </c>
      <c r="E178" s="23"/>
      <c r="F178" s="23"/>
      <c r="G178" s="56">
        <v>0.37670000000000003</v>
      </c>
      <c r="H178" s="23"/>
      <c r="I178" s="24">
        <v>1163627</v>
      </c>
      <c r="J178" s="25">
        <f t="shared" si="14"/>
        <v>5622.2012852104172</v>
      </c>
      <c r="K178" s="27">
        <f t="shared" si="15"/>
        <v>6.6343869079877837</v>
      </c>
      <c r="L178" s="23"/>
      <c r="M178" s="25">
        <v>255374</v>
      </c>
      <c r="N178" s="26">
        <f t="shared" si="16"/>
        <v>5.1783791647500692</v>
      </c>
      <c r="O178" s="23"/>
      <c r="P178" s="25">
        <v>698000</v>
      </c>
      <c r="Q178" s="25">
        <f t="shared" si="17"/>
        <v>4606.3390829588834</v>
      </c>
      <c r="R178" s="27">
        <f t="shared" si="18"/>
        <v>3.9796275454037016</v>
      </c>
      <c r="S178" s="28">
        <f t="shared" si="19"/>
        <v>0.81931237415426073</v>
      </c>
      <c r="T178" s="23"/>
      <c r="U178" s="43">
        <f t="shared" si="20"/>
        <v>5.435635288641417</v>
      </c>
      <c r="V178" s="23"/>
      <c r="W178" s="57">
        <f>G178-'[7](A) Current Law'!G178</f>
        <v>0</v>
      </c>
      <c r="X178" s="58">
        <f>I178-'[7](A) Current Law'!I178</f>
        <v>0</v>
      </c>
      <c r="Y178" s="43">
        <f>N178-'[7](A) Current Law'!N178</f>
        <v>-0.25717630328155483</v>
      </c>
      <c r="Z178" s="58">
        <f>P178-'[7](A) Current Law'!P178</f>
        <v>0</v>
      </c>
      <c r="AA178" s="58">
        <f>M178-'[7](A) Current Law'!M178</f>
        <v>45107</v>
      </c>
      <c r="AB178" s="43">
        <f>R178-'[7](A) Current Law'!R178</f>
        <v>0</v>
      </c>
    </row>
    <row r="179" spans="1:28">
      <c r="A179" s="29" t="s">
        <v>364</v>
      </c>
      <c r="B179" s="30" t="s">
        <v>365</v>
      </c>
      <c r="C179" s="31">
        <v>344643227</v>
      </c>
      <c r="D179" s="22">
        <v>1011.8399999999999</v>
      </c>
      <c r="E179" s="23"/>
      <c r="F179" s="23"/>
      <c r="G179" s="56">
        <v>0.34</v>
      </c>
      <c r="H179" s="23"/>
      <c r="I179" s="24">
        <v>3413680</v>
      </c>
      <c r="J179" s="25">
        <f t="shared" si="14"/>
        <v>3373.7349778621128</v>
      </c>
      <c r="K179" s="27">
        <f t="shared" si="15"/>
        <v>9.9049676087207708</v>
      </c>
      <c r="L179" s="23"/>
      <c r="M179" s="25">
        <v>1176727</v>
      </c>
      <c r="N179" s="26">
        <f t="shared" si="16"/>
        <v>6.4906338635228709</v>
      </c>
      <c r="O179" s="23"/>
      <c r="P179" s="25">
        <v>814579</v>
      </c>
      <c r="Q179" s="25">
        <f t="shared" si="17"/>
        <v>1968.0048228969008</v>
      </c>
      <c r="R179" s="27">
        <f t="shared" si="18"/>
        <v>2.3635427485130878</v>
      </c>
      <c r="S179" s="28">
        <f t="shared" si="19"/>
        <v>0.58333118511401183</v>
      </c>
      <c r="T179" s="23"/>
      <c r="U179" s="43">
        <f t="shared" si="20"/>
        <v>5.7778764937109877</v>
      </c>
      <c r="V179" s="23"/>
      <c r="W179" s="57">
        <f>G179-'[7](A) Current Law'!G179</f>
        <v>0.06</v>
      </c>
      <c r="X179" s="58">
        <f>I179-'[7](A) Current Law'!I179</f>
        <v>602414</v>
      </c>
      <c r="Y179" s="43">
        <f>N179-'[7](A) Current Law'!N179</f>
        <v>1.1452684082487421</v>
      </c>
      <c r="Z179" s="58">
        <f>P179-'[7](A) Current Law'!P179</f>
        <v>0</v>
      </c>
      <c r="AA179" s="58">
        <f>M179-'[7](A) Current Law'!M179</f>
        <v>207705</v>
      </c>
      <c r="AB179" s="43">
        <f>R179-'[7](A) Current Law'!R179</f>
        <v>0</v>
      </c>
    </row>
    <row r="180" spans="1:28">
      <c r="A180" s="29" t="s">
        <v>366</v>
      </c>
      <c r="B180" s="30" t="s">
        <v>367</v>
      </c>
      <c r="C180" s="31">
        <v>8952915230</v>
      </c>
      <c r="D180" s="22">
        <v>8662.7799999999988</v>
      </c>
      <c r="E180" s="23"/>
      <c r="F180" s="23"/>
      <c r="G180" s="56">
        <v>0.34</v>
      </c>
      <c r="H180" s="23"/>
      <c r="I180" s="24">
        <v>24763960</v>
      </c>
      <c r="J180" s="25">
        <f t="shared" si="14"/>
        <v>2858.6619999584432</v>
      </c>
      <c r="K180" s="27">
        <f t="shared" si="15"/>
        <v>2.7660219452340331</v>
      </c>
      <c r="L180" s="23"/>
      <c r="M180" s="25">
        <v>0</v>
      </c>
      <c r="N180" s="26">
        <f t="shared" si="16"/>
        <v>2.7660219452340331</v>
      </c>
      <c r="O180" s="23"/>
      <c r="P180" s="25">
        <v>21348400</v>
      </c>
      <c r="Q180" s="25">
        <f t="shared" si="17"/>
        <v>2464.3821036664908</v>
      </c>
      <c r="R180" s="27">
        <f t="shared" si="18"/>
        <v>2.3845193941370537</v>
      </c>
      <c r="S180" s="28">
        <f t="shared" si="19"/>
        <v>0.86207537082114494</v>
      </c>
      <c r="T180" s="23"/>
      <c r="U180" s="43">
        <f t="shared" si="20"/>
        <v>2.3845193941370537</v>
      </c>
      <c r="V180" s="23"/>
      <c r="W180" s="57">
        <f>G180-'[7](A) Current Law'!G180</f>
        <v>5.6600000000000039E-2</v>
      </c>
      <c r="X180" s="58">
        <f>I180-'[7](A) Current Law'!I180</f>
        <v>4122470</v>
      </c>
      <c r="Y180" s="43">
        <f>N180-'[7](A) Current Law'!N180</f>
        <v>0.46046118991344454</v>
      </c>
      <c r="Z180" s="58">
        <f>P180-'[7](A) Current Law'!P180</f>
        <v>706910</v>
      </c>
      <c r="AA180" s="58">
        <f>M180-'[7](A) Current Law'!M180</f>
        <v>0</v>
      </c>
      <c r="AB180" s="43">
        <f>R180-'[7](A) Current Law'!R180</f>
        <v>7.8958638816465143E-2</v>
      </c>
    </row>
    <row r="181" spans="1:28">
      <c r="A181" s="29" t="s">
        <v>368</v>
      </c>
      <c r="B181" s="30" t="s">
        <v>369</v>
      </c>
      <c r="C181" s="31">
        <v>798934874</v>
      </c>
      <c r="D181" s="22">
        <v>1617.32</v>
      </c>
      <c r="E181" s="23"/>
      <c r="F181" s="23"/>
      <c r="G181" s="56">
        <v>0.34</v>
      </c>
      <c r="H181" s="23"/>
      <c r="I181" s="24">
        <v>5421991</v>
      </c>
      <c r="J181" s="25">
        <f t="shared" si="14"/>
        <v>3352.4540598026365</v>
      </c>
      <c r="K181" s="27">
        <f t="shared" si="15"/>
        <v>6.7865243794577426</v>
      </c>
      <c r="L181" s="23"/>
      <c r="M181" s="25">
        <v>1482139</v>
      </c>
      <c r="N181" s="26">
        <f t="shared" si="16"/>
        <v>4.9313806772190052</v>
      </c>
      <c r="O181" s="23"/>
      <c r="P181" s="25">
        <v>1488093</v>
      </c>
      <c r="Q181" s="25">
        <f t="shared" si="17"/>
        <v>1836.514728068657</v>
      </c>
      <c r="R181" s="27">
        <f t="shared" si="18"/>
        <v>1.862596124449563</v>
      </c>
      <c r="S181" s="28">
        <f t="shared" si="19"/>
        <v>0.54781204911627479</v>
      </c>
      <c r="T181" s="23"/>
      <c r="U181" s="43">
        <f t="shared" si="20"/>
        <v>3.7177398266883013</v>
      </c>
      <c r="V181" s="23"/>
      <c r="W181" s="57">
        <f>G181-'[7](A) Current Law'!G181</f>
        <v>0.06</v>
      </c>
      <c r="X181" s="58">
        <f>I181-'[7](A) Current Law'!I181</f>
        <v>956822</v>
      </c>
      <c r="Y181" s="43">
        <f>N181-'[7](A) Current Law'!N181</f>
        <v>0.86972545899905285</v>
      </c>
      <c r="Z181" s="58">
        <f>P181-'[7](A) Current Law'!P181</f>
        <v>0</v>
      </c>
      <c r="AA181" s="58">
        <f>M181-'[7](A) Current Law'!M181</f>
        <v>261968</v>
      </c>
      <c r="AB181" s="43">
        <f>R181-'[7](A) Current Law'!R181</f>
        <v>0</v>
      </c>
    </row>
    <row r="182" spans="1:28">
      <c r="A182" s="29" t="s">
        <v>370</v>
      </c>
      <c r="B182" s="30" t="s">
        <v>371</v>
      </c>
      <c r="C182" s="31">
        <v>470629818</v>
      </c>
      <c r="D182" s="22">
        <v>872.18999999999994</v>
      </c>
      <c r="E182" s="23"/>
      <c r="F182" s="23"/>
      <c r="G182" s="56">
        <v>0.34</v>
      </c>
      <c r="H182" s="23"/>
      <c r="I182" s="24">
        <v>2717660</v>
      </c>
      <c r="J182" s="25">
        <f t="shared" si="14"/>
        <v>3115.9036448480265</v>
      </c>
      <c r="K182" s="27">
        <f t="shared" si="15"/>
        <v>5.7745172448890605</v>
      </c>
      <c r="L182" s="23"/>
      <c r="M182" s="25">
        <v>634937</v>
      </c>
      <c r="N182" s="26">
        <f t="shared" si="16"/>
        <v>4.425395332685869</v>
      </c>
      <c r="O182" s="23"/>
      <c r="P182" s="25">
        <v>970000</v>
      </c>
      <c r="Q182" s="25">
        <f t="shared" si="17"/>
        <v>1840.1231383070203</v>
      </c>
      <c r="R182" s="27">
        <f t="shared" si="18"/>
        <v>2.0610678773438873</v>
      </c>
      <c r="S182" s="28">
        <f t="shared" si="19"/>
        <v>0.59055842158327387</v>
      </c>
      <c r="T182" s="23"/>
      <c r="U182" s="43">
        <f t="shared" si="20"/>
        <v>3.4101897895470787</v>
      </c>
      <c r="V182" s="23"/>
      <c r="W182" s="57">
        <f>G182-'[7](A) Current Law'!G182</f>
        <v>0.06</v>
      </c>
      <c r="X182" s="58">
        <f>I182-'[7](A) Current Law'!I182</f>
        <v>479587</v>
      </c>
      <c r="Y182" s="43">
        <f>N182-'[7](A) Current Law'!N182</f>
        <v>0.78078988186847109</v>
      </c>
      <c r="Z182" s="58">
        <f>P182-'[7](A) Current Law'!P182</f>
        <v>0</v>
      </c>
      <c r="AA182" s="58">
        <f>M182-'[7](A) Current Law'!M182</f>
        <v>112124</v>
      </c>
      <c r="AB182" s="43">
        <f>R182-'[7](A) Current Law'!R182</f>
        <v>0</v>
      </c>
    </row>
    <row r="183" spans="1:28">
      <c r="A183" s="29" t="s">
        <v>372</v>
      </c>
      <c r="B183" s="30" t="s">
        <v>373</v>
      </c>
      <c r="C183" s="31">
        <v>26423176</v>
      </c>
      <c r="D183" s="22">
        <v>61.22</v>
      </c>
      <c r="E183" s="23"/>
      <c r="F183" s="23"/>
      <c r="G183" s="56">
        <v>0.34</v>
      </c>
      <c r="H183" s="23"/>
      <c r="I183" s="24">
        <v>346023</v>
      </c>
      <c r="J183" s="25">
        <f t="shared" si="14"/>
        <v>5652.1234890558644</v>
      </c>
      <c r="K183" s="27">
        <f t="shared" si="15"/>
        <v>13.095435613039099</v>
      </c>
      <c r="L183" s="23"/>
      <c r="M183" s="25">
        <v>132375</v>
      </c>
      <c r="N183" s="26">
        <f t="shared" si="16"/>
        <v>8.0856290704796425</v>
      </c>
      <c r="O183" s="23"/>
      <c r="P183" s="25">
        <v>50000</v>
      </c>
      <c r="Q183" s="25">
        <f t="shared" si="17"/>
        <v>2979.0101274093436</v>
      </c>
      <c r="R183" s="27">
        <f t="shared" si="18"/>
        <v>1.892278203044176</v>
      </c>
      <c r="S183" s="28">
        <f t="shared" si="19"/>
        <v>0.52706033991960077</v>
      </c>
      <c r="T183" s="23"/>
      <c r="U183" s="43">
        <f t="shared" si="20"/>
        <v>6.9020847456036316</v>
      </c>
      <c r="V183" s="23"/>
      <c r="W183" s="57">
        <f>G183-'[7](A) Current Law'!G183</f>
        <v>0.06</v>
      </c>
      <c r="X183" s="58">
        <f>I183-'[7](A) Current Law'!I183</f>
        <v>61063</v>
      </c>
      <c r="Y183" s="43">
        <f>N183-'[7](A) Current Law'!N183</f>
        <v>1.4263236183265784</v>
      </c>
      <c r="Z183" s="58">
        <f>P183-'[7](A) Current Law'!P183</f>
        <v>0</v>
      </c>
      <c r="AA183" s="58">
        <f>M183-'[7](A) Current Law'!M183</f>
        <v>23375</v>
      </c>
      <c r="AB183" s="43">
        <f>R183-'[7](A) Current Law'!R183</f>
        <v>0</v>
      </c>
    </row>
    <row r="184" spans="1:28">
      <c r="A184" s="29" t="s">
        <v>374</v>
      </c>
      <c r="B184" s="30" t="s">
        <v>375</v>
      </c>
      <c r="C184" s="31">
        <v>3231379698</v>
      </c>
      <c r="D184" s="22">
        <v>518.79</v>
      </c>
      <c r="E184" s="23"/>
      <c r="F184" s="23"/>
      <c r="G184" s="56">
        <v>0.34</v>
      </c>
      <c r="H184" s="23"/>
      <c r="I184" s="24">
        <v>1720980</v>
      </c>
      <c r="J184" s="25">
        <f t="shared" si="14"/>
        <v>3317.2960157289081</v>
      </c>
      <c r="K184" s="27">
        <f t="shared" si="15"/>
        <v>0.53258365182685508</v>
      </c>
      <c r="L184" s="23"/>
      <c r="M184" s="25">
        <v>0</v>
      </c>
      <c r="N184" s="26">
        <f t="shared" si="16"/>
        <v>0.53258365182685508</v>
      </c>
      <c r="O184" s="23"/>
      <c r="P184" s="25">
        <v>1720980</v>
      </c>
      <c r="Q184" s="25">
        <f t="shared" si="17"/>
        <v>3317.2960157289081</v>
      </c>
      <c r="R184" s="27">
        <f t="shared" si="18"/>
        <v>0.53258365182685508</v>
      </c>
      <c r="S184" s="28">
        <f t="shared" si="19"/>
        <v>1</v>
      </c>
      <c r="T184" s="23"/>
      <c r="U184" s="43">
        <f t="shared" si="20"/>
        <v>0.53258365182685508</v>
      </c>
      <c r="V184" s="23"/>
      <c r="W184" s="57">
        <f>G184-'[7](A) Current Law'!G184</f>
        <v>0.06</v>
      </c>
      <c r="X184" s="58">
        <f>I184-'[7](A) Current Law'!I184</f>
        <v>303703</v>
      </c>
      <c r="Y184" s="43">
        <f>N184-'[7](A) Current Law'!N184</f>
        <v>9.398555056466168E-2</v>
      </c>
      <c r="Z184" s="58">
        <f>P184-'[7](A) Current Law'!P184</f>
        <v>303703</v>
      </c>
      <c r="AA184" s="58">
        <f>M184-'[7](A) Current Law'!M184</f>
        <v>0</v>
      </c>
      <c r="AB184" s="43">
        <f>R184-'[7](A) Current Law'!R184</f>
        <v>9.398555056466168E-2</v>
      </c>
    </row>
    <row r="185" spans="1:28">
      <c r="A185" s="29" t="s">
        <v>376</v>
      </c>
      <c r="B185" s="30" t="s">
        <v>377</v>
      </c>
      <c r="C185" s="31">
        <v>96291930</v>
      </c>
      <c r="D185" s="22">
        <v>95.699999999999989</v>
      </c>
      <c r="E185" s="23"/>
      <c r="F185" s="23"/>
      <c r="G185" s="56">
        <v>0.34</v>
      </c>
      <c r="H185" s="23"/>
      <c r="I185" s="24">
        <v>334439</v>
      </c>
      <c r="J185" s="25">
        <f t="shared" si="14"/>
        <v>3494.6603970741908</v>
      </c>
      <c r="K185" s="27">
        <f t="shared" si="15"/>
        <v>3.4731778665148783</v>
      </c>
      <c r="L185" s="23"/>
      <c r="M185" s="25">
        <v>19158</v>
      </c>
      <c r="N185" s="26">
        <f t="shared" si="16"/>
        <v>3.2742203837850172</v>
      </c>
      <c r="O185" s="23"/>
      <c r="P185" s="25">
        <v>105000</v>
      </c>
      <c r="Q185" s="25">
        <f t="shared" si="17"/>
        <v>1297.3667711598748</v>
      </c>
      <c r="R185" s="27">
        <f t="shared" si="18"/>
        <v>1.0904340581811995</v>
      </c>
      <c r="S185" s="28">
        <f t="shared" si="19"/>
        <v>0.37124258833449447</v>
      </c>
      <c r="T185" s="23"/>
      <c r="U185" s="43">
        <f t="shared" si="20"/>
        <v>1.2893915409110608</v>
      </c>
      <c r="V185" s="23"/>
      <c r="W185" s="57">
        <f>G185-'[7](A) Current Law'!G185</f>
        <v>0.06</v>
      </c>
      <c r="X185" s="58">
        <f>I185-'[7](A) Current Law'!I185</f>
        <v>59019</v>
      </c>
      <c r="Y185" s="43">
        <f>N185-'[7](A) Current Law'!N185</f>
        <v>0.57697462289934354</v>
      </c>
      <c r="Z185" s="58">
        <f>P185-'[7](A) Current Law'!P185</f>
        <v>0</v>
      </c>
      <c r="AA185" s="58">
        <f>M185-'[7](A) Current Law'!M185</f>
        <v>3461</v>
      </c>
      <c r="AB185" s="43">
        <f>R185-'[7](A) Current Law'!R185</f>
        <v>0</v>
      </c>
    </row>
    <row r="186" spans="1:28">
      <c r="A186" s="29" t="s">
        <v>378</v>
      </c>
      <c r="B186" s="30" t="s">
        <v>379</v>
      </c>
      <c r="C186" s="31">
        <v>97048133</v>
      </c>
      <c r="D186" s="22">
        <v>230.54999999999998</v>
      </c>
      <c r="E186" s="23"/>
      <c r="F186" s="23"/>
      <c r="G186" s="56">
        <v>0.34</v>
      </c>
      <c r="H186" s="23"/>
      <c r="I186" s="24">
        <v>820368</v>
      </c>
      <c r="J186" s="25">
        <f t="shared" si="14"/>
        <v>3558.3083929733248</v>
      </c>
      <c r="K186" s="27">
        <f t="shared" si="15"/>
        <v>8.45320744088915</v>
      </c>
      <c r="L186" s="23"/>
      <c r="M186" s="25">
        <v>260938</v>
      </c>
      <c r="N186" s="26">
        <f t="shared" si="16"/>
        <v>5.7644591679058887</v>
      </c>
      <c r="O186" s="23"/>
      <c r="P186" s="25">
        <v>75000</v>
      </c>
      <c r="Q186" s="25">
        <f t="shared" si="17"/>
        <v>1457.1155931468229</v>
      </c>
      <c r="R186" s="27">
        <f t="shared" si="18"/>
        <v>0.77281239403132052</v>
      </c>
      <c r="S186" s="28">
        <f t="shared" si="19"/>
        <v>0.40949671366996276</v>
      </c>
      <c r="T186" s="23"/>
      <c r="U186" s="43">
        <f t="shared" si="20"/>
        <v>3.4615606670145835</v>
      </c>
      <c r="V186" s="23"/>
      <c r="W186" s="57">
        <f>G186-'[7](A) Current Law'!G186</f>
        <v>0.06</v>
      </c>
      <c r="X186" s="58">
        <f>I186-'[7](A) Current Law'!I186</f>
        <v>144770</v>
      </c>
      <c r="Y186" s="43">
        <f>N186-'[7](A) Current Law'!N186</f>
        <v>1.0168150272401428</v>
      </c>
      <c r="Z186" s="58">
        <f>P186-'[7](A) Current Law'!P186</f>
        <v>0</v>
      </c>
      <c r="AA186" s="58">
        <f>M186-'[7](A) Current Law'!M186</f>
        <v>46090</v>
      </c>
      <c r="AB186" s="43">
        <f>R186-'[7](A) Current Law'!R186</f>
        <v>0</v>
      </c>
    </row>
    <row r="187" spans="1:28">
      <c r="A187" s="29" t="s">
        <v>380</v>
      </c>
      <c r="B187" s="30" t="s">
        <v>381</v>
      </c>
      <c r="C187" s="31">
        <v>362861621</v>
      </c>
      <c r="D187" s="22">
        <v>275.64999999999998</v>
      </c>
      <c r="E187" s="23"/>
      <c r="F187" s="23"/>
      <c r="G187" s="56">
        <v>0.37509999999999999</v>
      </c>
      <c r="H187" s="23"/>
      <c r="I187" s="24">
        <v>1193132</v>
      </c>
      <c r="J187" s="25">
        <f t="shared" si="14"/>
        <v>4328.4309813168875</v>
      </c>
      <c r="K187" s="27">
        <f t="shared" si="15"/>
        <v>3.2881184753347061</v>
      </c>
      <c r="L187" s="23"/>
      <c r="M187" s="25">
        <v>0</v>
      </c>
      <c r="N187" s="26">
        <f t="shared" si="16"/>
        <v>3.2881184753347061</v>
      </c>
      <c r="O187" s="23"/>
      <c r="P187" s="25">
        <v>723966</v>
      </c>
      <c r="Q187" s="25">
        <f t="shared" si="17"/>
        <v>2626.3957917649195</v>
      </c>
      <c r="R187" s="27">
        <f t="shared" si="18"/>
        <v>1.9951572668524233</v>
      </c>
      <c r="S187" s="28">
        <f t="shared" si="19"/>
        <v>0.60677779156036382</v>
      </c>
      <c r="T187" s="23"/>
      <c r="U187" s="43">
        <f t="shared" si="20"/>
        <v>1.9951572668524233</v>
      </c>
      <c r="V187" s="23"/>
      <c r="W187" s="57">
        <f>G187-'[7](A) Current Law'!G187</f>
        <v>0</v>
      </c>
      <c r="X187" s="58">
        <f>I187-'[7](A) Current Law'!I187</f>
        <v>0</v>
      </c>
      <c r="Y187" s="43">
        <f>N187-'[7](A) Current Law'!N187</f>
        <v>0</v>
      </c>
      <c r="Z187" s="58">
        <f>P187-'[7](A) Current Law'!P187</f>
        <v>0</v>
      </c>
      <c r="AA187" s="58">
        <f>M187-'[7](A) Current Law'!M187</f>
        <v>0</v>
      </c>
      <c r="AB187" s="43">
        <f>R187-'[7](A) Current Law'!R187</f>
        <v>0</v>
      </c>
    </row>
    <row r="188" spans="1:28">
      <c r="A188" s="29" t="s">
        <v>382</v>
      </c>
      <c r="B188" s="30" t="s">
        <v>383</v>
      </c>
      <c r="C188" s="31">
        <v>812217486</v>
      </c>
      <c r="D188" s="22">
        <v>589.20000000000005</v>
      </c>
      <c r="E188" s="23"/>
      <c r="F188" s="23"/>
      <c r="G188" s="56">
        <v>0.34</v>
      </c>
      <c r="H188" s="23"/>
      <c r="I188" s="24">
        <v>2209928</v>
      </c>
      <c r="J188" s="25">
        <f t="shared" si="14"/>
        <v>3750.7264086897485</v>
      </c>
      <c r="K188" s="27">
        <f t="shared" si="15"/>
        <v>2.7208574527044842</v>
      </c>
      <c r="L188" s="23"/>
      <c r="M188" s="25">
        <v>0</v>
      </c>
      <c r="N188" s="26">
        <f t="shared" si="16"/>
        <v>2.7208574527044842</v>
      </c>
      <c r="O188" s="23"/>
      <c r="P188" s="25">
        <v>1497371</v>
      </c>
      <c r="Q188" s="25">
        <f t="shared" si="17"/>
        <v>2541.3628649015614</v>
      </c>
      <c r="R188" s="27">
        <f t="shared" si="18"/>
        <v>1.8435591769566999</v>
      </c>
      <c r="S188" s="28">
        <f t="shared" si="19"/>
        <v>0.67756551344659188</v>
      </c>
      <c r="T188" s="23"/>
      <c r="U188" s="43">
        <f t="shared" si="20"/>
        <v>1.8435591769566999</v>
      </c>
      <c r="V188" s="23"/>
      <c r="W188" s="57">
        <f>G188-'[7](A) Current Law'!G188</f>
        <v>0.06</v>
      </c>
      <c r="X188" s="58">
        <f>I188-'[7](A) Current Law'!I188</f>
        <v>389987</v>
      </c>
      <c r="Y188" s="43">
        <f>N188-'[7](A) Current Law'!N188</f>
        <v>0.48015095306628242</v>
      </c>
      <c r="Z188" s="58">
        <f>P188-'[7](A) Current Law'!P188</f>
        <v>0</v>
      </c>
      <c r="AA188" s="58">
        <f>M188-'[7](A) Current Law'!M188</f>
        <v>0</v>
      </c>
      <c r="AB188" s="43">
        <f>R188-'[7](A) Current Law'!R188</f>
        <v>0</v>
      </c>
    </row>
    <row r="189" spans="1:28">
      <c r="A189" s="29" t="s">
        <v>384</v>
      </c>
      <c r="B189" s="30" t="s">
        <v>385</v>
      </c>
      <c r="C189" s="31">
        <v>1316525490</v>
      </c>
      <c r="D189" s="22">
        <v>2214.0100000000002</v>
      </c>
      <c r="E189" s="23"/>
      <c r="F189" s="23"/>
      <c r="G189" s="56">
        <v>0.34</v>
      </c>
      <c r="H189" s="23"/>
      <c r="I189" s="24">
        <v>6410082</v>
      </c>
      <c r="J189" s="25">
        <f t="shared" si="14"/>
        <v>2895.2362455454127</v>
      </c>
      <c r="K189" s="27">
        <f t="shared" si="15"/>
        <v>4.8689387700347524</v>
      </c>
      <c r="L189" s="23"/>
      <c r="M189" s="25">
        <v>1179834</v>
      </c>
      <c r="N189" s="26">
        <f t="shared" si="16"/>
        <v>3.9727662242225179</v>
      </c>
      <c r="O189" s="23"/>
      <c r="P189" s="25">
        <v>3762000</v>
      </c>
      <c r="Q189" s="25">
        <f t="shared" si="17"/>
        <v>2232.0739292053781</v>
      </c>
      <c r="R189" s="27">
        <f t="shared" si="18"/>
        <v>2.857521581295019</v>
      </c>
      <c r="S189" s="28">
        <f t="shared" si="19"/>
        <v>0.7709470799281507</v>
      </c>
      <c r="T189" s="23"/>
      <c r="U189" s="43">
        <f t="shared" si="20"/>
        <v>3.7536941271072539</v>
      </c>
      <c r="V189" s="23"/>
      <c r="W189" s="57">
        <f>G189-'[7](A) Current Law'!G189</f>
        <v>5.2200000000000024E-2</v>
      </c>
      <c r="X189" s="58">
        <f>I189-'[7](A) Current Law'!I189</f>
        <v>984136</v>
      </c>
      <c r="Y189" s="43">
        <f>N189-'[7](A) Current Law'!N189</f>
        <v>0.58930040162002495</v>
      </c>
      <c r="Z189" s="58">
        <f>P189-'[7](A) Current Law'!P189</f>
        <v>0</v>
      </c>
      <c r="AA189" s="58">
        <f>M189-'[7](A) Current Law'!M189</f>
        <v>208307</v>
      </c>
      <c r="AB189" s="43">
        <f>R189-'[7](A) Current Law'!R189</f>
        <v>0</v>
      </c>
    </row>
    <row r="190" spans="1:28">
      <c r="A190" s="29" t="s">
        <v>386</v>
      </c>
      <c r="B190" s="30" t="s">
        <v>387</v>
      </c>
      <c r="C190" s="31">
        <v>964936273</v>
      </c>
      <c r="D190" s="22">
        <v>3432.79</v>
      </c>
      <c r="E190" s="23"/>
      <c r="F190" s="23"/>
      <c r="G190" s="56">
        <v>0.34</v>
      </c>
      <c r="H190" s="23"/>
      <c r="I190" s="24">
        <v>11613750</v>
      </c>
      <c r="J190" s="25">
        <f t="shared" si="14"/>
        <v>3383.1810276771957</v>
      </c>
      <c r="K190" s="27">
        <f t="shared" si="15"/>
        <v>12.035768915487749</v>
      </c>
      <c r="L190" s="23"/>
      <c r="M190" s="25">
        <v>4322832</v>
      </c>
      <c r="N190" s="26">
        <f t="shared" si="16"/>
        <v>7.5558544165123323</v>
      </c>
      <c r="O190" s="23"/>
      <c r="P190" s="25">
        <v>2350000</v>
      </c>
      <c r="Q190" s="25">
        <f t="shared" si="17"/>
        <v>1943.8509200970639</v>
      </c>
      <c r="R190" s="27">
        <f t="shared" si="18"/>
        <v>2.4353939900029027</v>
      </c>
      <c r="S190" s="28">
        <f t="shared" si="19"/>
        <v>0.57456308255300825</v>
      </c>
      <c r="T190" s="23"/>
      <c r="U190" s="43">
        <f t="shared" si="20"/>
        <v>6.9153084889783178</v>
      </c>
      <c r="V190" s="23"/>
      <c r="W190" s="57">
        <f>G190-'[7](A) Current Law'!G190</f>
        <v>0.06</v>
      </c>
      <c r="X190" s="58">
        <f>I190-'[7](A) Current Law'!I190</f>
        <v>2049486</v>
      </c>
      <c r="Y190" s="43">
        <f>N190-'[7](A) Current Law'!N190</f>
        <v>1.332974037758035</v>
      </c>
      <c r="Z190" s="58">
        <f>P190-'[7](A) Current Law'!P190</f>
        <v>0</v>
      </c>
      <c r="AA190" s="58">
        <f>M190-'[7](A) Current Law'!M190</f>
        <v>763251</v>
      </c>
      <c r="AB190" s="43">
        <f>R190-'[7](A) Current Law'!R190</f>
        <v>0</v>
      </c>
    </row>
    <row r="191" spans="1:28">
      <c r="A191" s="29" t="s">
        <v>388</v>
      </c>
      <c r="B191" s="30" t="s">
        <v>389</v>
      </c>
      <c r="C191" s="31">
        <v>48179849</v>
      </c>
      <c r="D191" s="22">
        <v>41.33</v>
      </c>
      <c r="E191" s="23"/>
      <c r="F191" s="23"/>
      <c r="G191" s="56">
        <v>0.37730000000000002</v>
      </c>
      <c r="H191" s="23"/>
      <c r="I191" s="24">
        <v>273182</v>
      </c>
      <c r="J191" s="25">
        <f t="shared" si="14"/>
        <v>6609.7749818533757</v>
      </c>
      <c r="K191" s="27">
        <f t="shared" si="15"/>
        <v>5.6700468280836667</v>
      </c>
      <c r="L191" s="23"/>
      <c r="M191" s="25">
        <v>48994</v>
      </c>
      <c r="N191" s="26">
        <f t="shared" si="16"/>
        <v>4.6531486638739779</v>
      </c>
      <c r="O191" s="23"/>
      <c r="P191" s="25">
        <v>91646</v>
      </c>
      <c r="Q191" s="25">
        <f t="shared" si="17"/>
        <v>3402.8550689571739</v>
      </c>
      <c r="R191" s="27">
        <f t="shared" si="18"/>
        <v>1.9021645335584176</v>
      </c>
      <c r="S191" s="28">
        <f t="shared" si="19"/>
        <v>0.51482162075100113</v>
      </c>
      <c r="T191" s="23"/>
      <c r="U191" s="43">
        <f t="shared" si="20"/>
        <v>2.9190626977681062</v>
      </c>
      <c r="V191" s="23"/>
      <c r="W191" s="57">
        <f>G191-'[7](A) Current Law'!G191</f>
        <v>0</v>
      </c>
      <c r="X191" s="58">
        <f>I191-'[7](A) Current Law'!I191</f>
        <v>0</v>
      </c>
      <c r="Y191" s="43">
        <f>N191-'[7](A) Current Law'!N191</f>
        <v>-0.17992999521438957</v>
      </c>
      <c r="Z191" s="58">
        <f>P191-'[7](A) Current Law'!P191</f>
        <v>0</v>
      </c>
      <c r="AA191" s="58">
        <f>M191-'[7](A) Current Law'!M191</f>
        <v>8669</v>
      </c>
      <c r="AB191" s="43">
        <f>R191-'[7](A) Current Law'!R191</f>
        <v>0</v>
      </c>
    </row>
    <row r="192" spans="1:28">
      <c r="A192" s="29" t="s">
        <v>390</v>
      </c>
      <c r="B192" s="30" t="s">
        <v>391</v>
      </c>
      <c r="C192" s="31">
        <v>103024759</v>
      </c>
      <c r="D192" s="22">
        <v>193.95</v>
      </c>
      <c r="E192" s="23"/>
      <c r="F192" s="23"/>
      <c r="G192" s="56">
        <v>0.34</v>
      </c>
      <c r="H192" s="23"/>
      <c r="I192" s="24">
        <v>773458</v>
      </c>
      <c r="J192" s="25">
        <f t="shared" si="14"/>
        <v>3987.9247228667186</v>
      </c>
      <c r="K192" s="27">
        <f t="shared" si="15"/>
        <v>7.507496329110559</v>
      </c>
      <c r="L192" s="23"/>
      <c r="M192" s="25">
        <v>228288</v>
      </c>
      <c r="N192" s="26">
        <f t="shared" si="16"/>
        <v>5.2916406239785525</v>
      </c>
      <c r="O192" s="23"/>
      <c r="P192" s="25">
        <v>330000</v>
      </c>
      <c r="Q192" s="25">
        <f t="shared" si="17"/>
        <v>2878.5150812064967</v>
      </c>
      <c r="R192" s="27">
        <f t="shared" si="18"/>
        <v>3.2031135350678182</v>
      </c>
      <c r="S192" s="28">
        <f t="shared" si="19"/>
        <v>0.72180777753931047</v>
      </c>
      <c r="T192" s="23"/>
      <c r="U192" s="43">
        <f t="shared" si="20"/>
        <v>5.4189692401998242</v>
      </c>
      <c r="V192" s="23"/>
      <c r="W192" s="57">
        <f>G192-'[7](A) Current Law'!G192</f>
        <v>1.7300000000000038E-2</v>
      </c>
      <c r="X192" s="58">
        <f>I192-'[7](A) Current Law'!I192</f>
        <v>39356</v>
      </c>
      <c r="Y192" s="43">
        <f>N192-'[7](A) Current Law'!N192</f>
        <v>-9.6675790331142153E-3</v>
      </c>
      <c r="Z192" s="58">
        <f>P192-'[7](A) Current Law'!P192</f>
        <v>0</v>
      </c>
      <c r="AA192" s="58">
        <f>M192-'[7](A) Current Law'!M192</f>
        <v>40352</v>
      </c>
      <c r="AB192" s="43">
        <f>R192-'[7](A) Current Law'!R192</f>
        <v>0</v>
      </c>
    </row>
    <row r="193" spans="1:28">
      <c r="A193" s="29" t="s">
        <v>392</v>
      </c>
      <c r="B193" s="30" t="s">
        <v>393</v>
      </c>
      <c r="C193" s="31">
        <v>4293375173</v>
      </c>
      <c r="D193" s="22">
        <v>13606.7</v>
      </c>
      <c r="E193" s="23"/>
      <c r="F193" s="23"/>
      <c r="G193" s="56">
        <v>0.34</v>
      </c>
      <c r="H193" s="23"/>
      <c r="I193" s="24">
        <v>43174113</v>
      </c>
      <c r="J193" s="25">
        <f t="shared" si="14"/>
        <v>3173.0039612837791</v>
      </c>
      <c r="K193" s="27">
        <f t="shared" si="15"/>
        <v>10.055984222276118</v>
      </c>
      <c r="L193" s="23"/>
      <c r="M193" s="25">
        <v>14983857</v>
      </c>
      <c r="N193" s="26">
        <f t="shared" si="16"/>
        <v>6.5659894288488259</v>
      </c>
      <c r="O193" s="23"/>
      <c r="P193" s="25">
        <v>18450000</v>
      </c>
      <c r="Q193" s="25">
        <f t="shared" si="17"/>
        <v>2457.1613249355096</v>
      </c>
      <c r="R193" s="27">
        <f t="shared" si="18"/>
        <v>4.2973183699453052</v>
      </c>
      <c r="S193" s="28">
        <f t="shared" si="19"/>
        <v>0.77439592100016041</v>
      </c>
      <c r="T193" s="23"/>
      <c r="U193" s="43">
        <f t="shared" si="20"/>
        <v>7.7873131633725965</v>
      </c>
      <c r="V193" s="23"/>
      <c r="W193" s="57">
        <f>G193-'[7](A) Current Law'!G193</f>
        <v>0.06</v>
      </c>
      <c r="X193" s="58">
        <f>I193-'[7](A) Current Law'!I193</f>
        <v>7618961</v>
      </c>
      <c r="Y193" s="43">
        <f>N193-'[7](A) Current Law'!N193</f>
        <v>1.1583821118816537</v>
      </c>
      <c r="Z193" s="58">
        <f>P193-'[7](A) Current Law'!P193</f>
        <v>0</v>
      </c>
      <c r="AA193" s="58">
        <f>M193-'[7](A) Current Law'!M193</f>
        <v>2645592</v>
      </c>
      <c r="AB193" s="43">
        <f>R193-'[7](A) Current Law'!R193</f>
        <v>0</v>
      </c>
    </row>
    <row r="194" spans="1:28">
      <c r="A194" s="29" t="s">
        <v>394</v>
      </c>
      <c r="B194" s="30" t="s">
        <v>395</v>
      </c>
      <c r="C194" s="31">
        <v>237403604</v>
      </c>
      <c r="D194" s="22">
        <v>289.82000000000005</v>
      </c>
      <c r="E194" s="23"/>
      <c r="F194" s="23"/>
      <c r="G194" s="56">
        <v>0.34</v>
      </c>
      <c r="H194" s="23"/>
      <c r="I194" s="24">
        <v>1165987</v>
      </c>
      <c r="J194" s="25">
        <f t="shared" si="14"/>
        <v>4023.1419501759706</v>
      </c>
      <c r="K194" s="27">
        <f t="shared" si="15"/>
        <v>4.9114123810858406</v>
      </c>
      <c r="L194" s="23"/>
      <c r="M194" s="25">
        <v>217911</v>
      </c>
      <c r="N194" s="26">
        <f t="shared" si="16"/>
        <v>3.99351982878912</v>
      </c>
      <c r="O194" s="23"/>
      <c r="P194" s="25">
        <v>455000</v>
      </c>
      <c r="Q194" s="25">
        <f t="shared" si="17"/>
        <v>2321.8238906907732</v>
      </c>
      <c r="R194" s="27">
        <f t="shared" si="18"/>
        <v>1.9165673660118487</v>
      </c>
      <c r="S194" s="28">
        <f t="shared" si="19"/>
        <v>0.57711706905823135</v>
      </c>
      <c r="T194" s="23"/>
      <c r="U194" s="43">
        <f t="shared" si="20"/>
        <v>2.8344599183085695</v>
      </c>
      <c r="V194" s="23"/>
      <c r="W194" s="57">
        <f>G194-'[7](A) Current Law'!G194</f>
        <v>2.5000000000000022E-2</v>
      </c>
      <c r="X194" s="58">
        <f>I194-'[7](A) Current Law'!I194</f>
        <v>85734</v>
      </c>
      <c r="Y194" s="43">
        <f>N194-'[7](A) Current Law'!N194</f>
        <v>0.19836682850021115</v>
      </c>
      <c r="Z194" s="58">
        <f>P194-'[7](A) Current Law'!P194</f>
        <v>0</v>
      </c>
      <c r="AA194" s="58">
        <f>M194-'[7](A) Current Law'!M194</f>
        <v>38641</v>
      </c>
      <c r="AB194" s="43">
        <f>R194-'[7](A) Current Law'!R194</f>
        <v>0</v>
      </c>
    </row>
    <row r="195" spans="1:28">
      <c r="A195" s="29" t="s">
        <v>396</v>
      </c>
      <c r="B195" s="30" t="s">
        <v>397</v>
      </c>
      <c r="C195" s="31">
        <v>364847941</v>
      </c>
      <c r="D195" s="22">
        <v>126.94</v>
      </c>
      <c r="E195" s="23"/>
      <c r="F195" s="23"/>
      <c r="G195" s="56">
        <v>0.34</v>
      </c>
      <c r="H195" s="23"/>
      <c r="I195" s="24">
        <v>530412</v>
      </c>
      <c r="J195" s="25">
        <f t="shared" si="14"/>
        <v>4178.4465101622818</v>
      </c>
      <c r="K195" s="27">
        <f t="shared" si="15"/>
        <v>1.453789210228817</v>
      </c>
      <c r="L195" s="23"/>
      <c r="M195" s="25">
        <v>0</v>
      </c>
      <c r="N195" s="26">
        <f t="shared" si="16"/>
        <v>1.453789210228817</v>
      </c>
      <c r="O195" s="23"/>
      <c r="P195" s="25">
        <v>137978</v>
      </c>
      <c r="Q195" s="25">
        <f t="shared" si="17"/>
        <v>1086.9544666771703</v>
      </c>
      <c r="R195" s="27">
        <f t="shared" si="18"/>
        <v>0.37817946737432728</v>
      </c>
      <c r="S195" s="28">
        <f t="shared" si="19"/>
        <v>0.26013363196911082</v>
      </c>
      <c r="T195" s="23"/>
      <c r="U195" s="43">
        <f t="shared" si="20"/>
        <v>0.37817946737432728</v>
      </c>
      <c r="V195" s="23"/>
      <c r="W195" s="57">
        <f>G195-'[7](A) Current Law'!G195</f>
        <v>0.06</v>
      </c>
      <c r="X195" s="58">
        <f>I195-'[7](A) Current Law'!I195</f>
        <v>93602</v>
      </c>
      <c r="Y195" s="43">
        <f>N195-'[7](A) Current Law'!N195</f>
        <v>0.25655071464415924</v>
      </c>
      <c r="Z195" s="58">
        <f>P195-'[7](A) Current Law'!P195</f>
        <v>0</v>
      </c>
      <c r="AA195" s="58">
        <f>M195-'[7](A) Current Law'!M195</f>
        <v>0</v>
      </c>
      <c r="AB195" s="43">
        <f>R195-'[7](A) Current Law'!R195</f>
        <v>0</v>
      </c>
    </row>
    <row r="196" spans="1:28">
      <c r="A196" s="29" t="s">
        <v>398</v>
      </c>
      <c r="B196" s="30" t="s">
        <v>399</v>
      </c>
      <c r="C196" s="31">
        <v>213485655</v>
      </c>
      <c r="D196" s="22">
        <v>294.07</v>
      </c>
      <c r="E196" s="23"/>
      <c r="F196" s="23"/>
      <c r="G196" s="56">
        <v>0.34</v>
      </c>
      <c r="H196" s="23"/>
      <c r="I196" s="24">
        <v>1156951</v>
      </c>
      <c r="J196" s="25">
        <f t="shared" si="14"/>
        <v>3934.2707518618017</v>
      </c>
      <c r="K196" s="27">
        <f t="shared" si="15"/>
        <v>5.419338362570544</v>
      </c>
      <c r="L196" s="23"/>
      <c r="M196" s="25">
        <v>250175</v>
      </c>
      <c r="N196" s="26">
        <f t="shared" si="16"/>
        <v>4.247479766263452</v>
      </c>
      <c r="O196" s="23"/>
      <c r="P196" s="25">
        <v>400000</v>
      </c>
      <c r="Q196" s="25">
        <f t="shared" si="17"/>
        <v>2210.953174414255</v>
      </c>
      <c r="R196" s="27">
        <f t="shared" si="18"/>
        <v>1.8736621905579558</v>
      </c>
      <c r="S196" s="28">
        <f t="shared" si="19"/>
        <v>0.56197280610846956</v>
      </c>
      <c r="T196" s="23"/>
      <c r="U196" s="43">
        <f t="shared" si="20"/>
        <v>3.0455207868650476</v>
      </c>
      <c r="V196" s="23"/>
      <c r="W196" s="57">
        <f>G196-'[7](A) Current Law'!G196</f>
        <v>0.06</v>
      </c>
      <c r="X196" s="58">
        <f>I196-'[7](A) Current Law'!I196</f>
        <v>204167</v>
      </c>
      <c r="Y196" s="43">
        <f>N196-'[7](A) Current Law'!N196</f>
        <v>0.74870604303600619</v>
      </c>
      <c r="Z196" s="58">
        <f>P196-'[7](A) Current Law'!P196</f>
        <v>0</v>
      </c>
      <c r="AA196" s="58">
        <f>M196-'[7](A) Current Law'!M196</f>
        <v>44329</v>
      </c>
      <c r="AB196" s="43">
        <f>R196-'[7](A) Current Law'!R196</f>
        <v>0</v>
      </c>
    </row>
    <row r="197" spans="1:28">
      <c r="A197" s="29" t="s">
        <v>400</v>
      </c>
      <c r="B197" s="30" t="s">
        <v>401</v>
      </c>
      <c r="C197" s="31">
        <v>12484637191</v>
      </c>
      <c r="D197" s="22">
        <v>8928.56</v>
      </c>
      <c r="E197" s="23"/>
      <c r="F197" s="23"/>
      <c r="G197" s="56">
        <v>0.34</v>
      </c>
      <c r="H197" s="23"/>
      <c r="I197" s="24">
        <v>25400736</v>
      </c>
      <c r="J197" s="25">
        <f t="shared" si="14"/>
        <v>2844.886073454174</v>
      </c>
      <c r="K197" s="27">
        <f t="shared" si="15"/>
        <v>2.0345594038015808</v>
      </c>
      <c r="L197" s="23"/>
      <c r="M197" s="25">
        <v>0</v>
      </c>
      <c r="N197" s="26">
        <f t="shared" si="16"/>
        <v>2.0345594038015808</v>
      </c>
      <c r="O197" s="23"/>
      <c r="P197" s="25">
        <v>17162841</v>
      </c>
      <c r="Q197" s="25">
        <f t="shared" si="17"/>
        <v>1922.2406524680353</v>
      </c>
      <c r="R197" s="27">
        <f t="shared" si="18"/>
        <v>1.3747168409805655</v>
      </c>
      <c r="S197" s="28">
        <f t="shared" si="19"/>
        <v>0.67568282273395541</v>
      </c>
      <c r="T197" s="23"/>
      <c r="U197" s="43">
        <f t="shared" si="20"/>
        <v>1.3747168409805655</v>
      </c>
      <c r="V197" s="23"/>
      <c r="W197" s="57">
        <f>G197-'[7](A) Current Law'!G197</f>
        <v>5.0900000000000001E-2</v>
      </c>
      <c r="X197" s="58">
        <f>I197-'[7](A) Current Law'!I197</f>
        <v>3802639</v>
      </c>
      <c r="Y197" s="43">
        <f>N197-'[7](A) Current Law'!N197</f>
        <v>0.30458546306345791</v>
      </c>
      <c r="Z197" s="58">
        <f>P197-'[7](A) Current Law'!P197</f>
        <v>0</v>
      </c>
      <c r="AA197" s="58">
        <f>M197-'[7](A) Current Law'!M197</f>
        <v>0</v>
      </c>
      <c r="AB197" s="43">
        <f>R197-'[7](A) Current Law'!R197</f>
        <v>0</v>
      </c>
    </row>
    <row r="198" spans="1:28">
      <c r="A198" s="29" t="s">
        <v>402</v>
      </c>
      <c r="B198" s="30" t="s">
        <v>403</v>
      </c>
      <c r="C198" s="31">
        <v>1597567789</v>
      </c>
      <c r="D198" s="22">
        <v>1065.8599999999999</v>
      </c>
      <c r="E198" s="23"/>
      <c r="F198" s="23"/>
      <c r="G198" s="56">
        <v>0.34</v>
      </c>
      <c r="H198" s="23"/>
      <c r="I198" s="24">
        <v>3788706</v>
      </c>
      <c r="J198" s="25">
        <f t="shared" si="14"/>
        <v>3554.6000412812191</v>
      </c>
      <c r="K198" s="27">
        <f t="shared" si="15"/>
        <v>2.3715463131436487</v>
      </c>
      <c r="L198" s="23"/>
      <c r="M198" s="25">
        <v>0</v>
      </c>
      <c r="N198" s="26">
        <f t="shared" si="16"/>
        <v>2.3715463131436487</v>
      </c>
      <c r="O198" s="23"/>
      <c r="P198" s="25">
        <v>1850000</v>
      </c>
      <c r="Q198" s="25">
        <f t="shared" si="17"/>
        <v>1735.6876137579045</v>
      </c>
      <c r="R198" s="27">
        <f t="shared" si="18"/>
        <v>1.1580103284117982</v>
      </c>
      <c r="S198" s="28">
        <f t="shared" si="19"/>
        <v>0.48829336454187788</v>
      </c>
      <c r="T198" s="23"/>
      <c r="U198" s="43">
        <f t="shared" si="20"/>
        <v>1.1580103284117982</v>
      </c>
      <c r="V198" s="23"/>
      <c r="W198" s="57">
        <f>G198-'[7](A) Current Law'!G198</f>
        <v>0.06</v>
      </c>
      <c r="X198" s="58">
        <f>I198-'[7](A) Current Law'!I198</f>
        <v>668595</v>
      </c>
      <c r="Y198" s="43">
        <f>N198-'[7](A) Current Law'!N198</f>
        <v>0.41850806244566852</v>
      </c>
      <c r="Z198" s="58">
        <f>P198-'[7](A) Current Law'!P198</f>
        <v>0</v>
      </c>
      <c r="AA198" s="58">
        <f>M198-'[7](A) Current Law'!M198</f>
        <v>0</v>
      </c>
      <c r="AB198" s="43">
        <f>R198-'[7](A) Current Law'!R198</f>
        <v>0</v>
      </c>
    </row>
    <row r="199" spans="1:28">
      <c r="A199" s="29" t="s">
        <v>404</v>
      </c>
      <c r="B199" s="30" t="s">
        <v>405</v>
      </c>
      <c r="C199" s="31">
        <v>223225090</v>
      </c>
      <c r="D199" s="22">
        <v>320.04999999999995</v>
      </c>
      <c r="E199" s="23"/>
      <c r="F199" s="23"/>
      <c r="G199" s="56">
        <v>0.34</v>
      </c>
      <c r="H199" s="23"/>
      <c r="I199" s="24">
        <v>1263729</v>
      </c>
      <c r="J199" s="25">
        <f t="shared" si="14"/>
        <v>3948.536166224028</v>
      </c>
      <c r="K199" s="27">
        <f t="shared" si="15"/>
        <v>5.6612318982601826</v>
      </c>
      <c r="L199" s="23"/>
      <c r="M199" s="25">
        <v>288591</v>
      </c>
      <c r="N199" s="26">
        <f t="shared" si="16"/>
        <v>4.3684067951322136</v>
      </c>
      <c r="O199" s="23"/>
      <c r="P199" s="25">
        <v>593579</v>
      </c>
      <c r="Q199" s="25">
        <f t="shared" si="17"/>
        <v>2756.3505702234029</v>
      </c>
      <c r="R199" s="27">
        <f t="shared" si="18"/>
        <v>2.6591052107986606</v>
      </c>
      <c r="S199" s="28">
        <f t="shared" si="19"/>
        <v>0.69806896890076908</v>
      </c>
      <c r="T199" s="23"/>
      <c r="U199" s="43">
        <f t="shared" si="20"/>
        <v>3.9519303139266286</v>
      </c>
      <c r="V199" s="23"/>
      <c r="W199" s="57">
        <f>G199-'[7](A) Current Law'!G199</f>
        <v>0.06</v>
      </c>
      <c r="X199" s="58">
        <f>I199-'[7](A) Current Law'!I199</f>
        <v>223011</v>
      </c>
      <c r="Y199" s="43">
        <f>N199-'[7](A) Current Law'!N199</f>
        <v>0.77025839702875665</v>
      </c>
      <c r="Z199" s="58">
        <f>P199-'[7](A) Current Law'!P199</f>
        <v>0</v>
      </c>
      <c r="AA199" s="58">
        <f>M199-'[7](A) Current Law'!M199</f>
        <v>51070</v>
      </c>
      <c r="AB199" s="43">
        <f>R199-'[7](A) Current Law'!R199</f>
        <v>0</v>
      </c>
    </row>
    <row r="200" spans="1:28">
      <c r="A200" s="29" t="s">
        <v>406</v>
      </c>
      <c r="B200" s="30" t="s">
        <v>407</v>
      </c>
      <c r="C200" s="31">
        <v>3599855180</v>
      </c>
      <c r="D200" s="22">
        <v>3921.79</v>
      </c>
      <c r="E200" s="23"/>
      <c r="F200" s="23"/>
      <c r="G200" s="56">
        <v>0.34</v>
      </c>
      <c r="H200" s="23"/>
      <c r="I200" s="24">
        <v>12256117</v>
      </c>
      <c r="J200" s="25">
        <f t="shared" ref="J200:J263" si="21">I200/D200</f>
        <v>3125.1334212183724</v>
      </c>
      <c r="K200" s="27">
        <f t="shared" ref="K200:K263" si="22">I200/C200*1000</f>
        <v>3.4046139044960135</v>
      </c>
      <c r="L200" s="23"/>
      <c r="M200" s="25">
        <v>590483</v>
      </c>
      <c r="N200" s="26">
        <f t="shared" ref="N200:N263" si="23">(I200-M200)/C200*1000</f>
        <v>3.2405842503919842</v>
      </c>
      <c r="O200" s="23"/>
      <c r="P200" s="25">
        <v>7439312</v>
      </c>
      <c r="Q200" s="25">
        <f t="shared" ref="Q200:Q263" si="24">(M200+P200)/D200</f>
        <v>2047.4821446329354</v>
      </c>
      <c r="R200" s="27">
        <f t="shared" ref="R200:R263" si="25">P200/C200*1000</f>
        <v>2.0665586886192457</v>
      </c>
      <c r="S200" s="28">
        <f t="shared" ref="S200:S263" si="26">(M200+P200)/I200</f>
        <v>0.65516631409442316</v>
      </c>
      <c r="T200" s="23"/>
      <c r="U200" s="43">
        <f t="shared" ref="U200:U263" si="27">(P200+M200)/C200*1000</f>
        <v>2.230588342723276</v>
      </c>
      <c r="V200" s="23"/>
      <c r="W200" s="57">
        <f>G200-'[7](A) Current Law'!G200</f>
        <v>0.06</v>
      </c>
      <c r="X200" s="58">
        <f>I200-'[7](A) Current Law'!I200</f>
        <v>2162845</v>
      </c>
      <c r="Y200" s="43">
        <f>N200-'[7](A) Current Law'!N200</f>
        <v>0.57177522346885112</v>
      </c>
      <c r="Z200" s="58">
        <f>P200-'[7](A) Current Law'!P200</f>
        <v>0</v>
      </c>
      <c r="AA200" s="58">
        <f>M200-'[7](A) Current Law'!M200</f>
        <v>104537</v>
      </c>
      <c r="AB200" s="43">
        <f>R200-'[7](A) Current Law'!R200</f>
        <v>0</v>
      </c>
    </row>
    <row r="201" spans="1:28">
      <c r="A201" s="29" t="s">
        <v>408</v>
      </c>
      <c r="B201" s="30" t="s">
        <v>409</v>
      </c>
      <c r="C201" s="31">
        <v>2618114713</v>
      </c>
      <c r="D201" s="22">
        <v>1344.28</v>
      </c>
      <c r="E201" s="23"/>
      <c r="F201" s="23"/>
      <c r="G201" s="56">
        <v>0.34</v>
      </c>
      <c r="H201" s="23"/>
      <c r="I201" s="24">
        <v>4093968</v>
      </c>
      <c r="J201" s="25">
        <f t="shared" si="21"/>
        <v>3045.4726693843545</v>
      </c>
      <c r="K201" s="27">
        <f t="shared" si="22"/>
        <v>1.5637084118857705</v>
      </c>
      <c r="L201" s="23"/>
      <c r="M201" s="25">
        <v>0</v>
      </c>
      <c r="N201" s="26">
        <f t="shared" si="23"/>
        <v>1.5637084118857705</v>
      </c>
      <c r="O201" s="23"/>
      <c r="P201" s="25">
        <v>2954172</v>
      </c>
      <c r="Q201" s="25">
        <f t="shared" si="24"/>
        <v>2197.5868122712532</v>
      </c>
      <c r="R201" s="27">
        <f t="shared" si="25"/>
        <v>1.128358503671111</v>
      </c>
      <c r="S201" s="28">
        <f t="shared" si="26"/>
        <v>0.72159137540889429</v>
      </c>
      <c r="T201" s="23"/>
      <c r="U201" s="43">
        <f t="shared" si="27"/>
        <v>1.128358503671111</v>
      </c>
      <c r="V201" s="23"/>
      <c r="W201" s="57">
        <f>G201-'[7](A) Current Law'!G201</f>
        <v>0.06</v>
      </c>
      <c r="X201" s="58">
        <f>I201-'[7](A) Current Law'!I201</f>
        <v>722465</v>
      </c>
      <c r="Y201" s="43">
        <f>N201-'[7](A) Current Law'!N201</f>
        <v>0.27594856574185544</v>
      </c>
      <c r="Z201" s="58">
        <f>P201-'[7](A) Current Law'!P201</f>
        <v>0</v>
      </c>
      <c r="AA201" s="58">
        <f>M201-'[7](A) Current Law'!M201</f>
        <v>0</v>
      </c>
      <c r="AB201" s="43">
        <f>R201-'[7](A) Current Law'!R201</f>
        <v>0</v>
      </c>
    </row>
    <row r="202" spans="1:28">
      <c r="A202" s="29" t="s">
        <v>410</v>
      </c>
      <c r="B202" s="30" t="s">
        <v>411</v>
      </c>
      <c r="C202" s="31">
        <v>273216012</v>
      </c>
      <c r="D202" s="22">
        <v>227.05</v>
      </c>
      <c r="E202" s="23"/>
      <c r="F202" s="23"/>
      <c r="G202" s="56">
        <v>0.34</v>
      </c>
      <c r="H202" s="23"/>
      <c r="I202" s="24">
        <v>1097835</v>
      </c>
      <c r="J202" s="25">
        <f t="shared" si="21"/>
        <v>4835.2125082580924</v>
      </c>
      <c r="K202" s="27">
        <f t="shared" si="22"/>
        <v>4.0181942191587217</v>
      </c>
      <c r="L202" s="23"/>
      <c r="M202" s="25">
        <v>128691</v>
      </c>
      <c r="N202" s="26">
        <f t="shared" si="23"/>
        <v>3.5471713129316886</v>
      </c>
      <c r="O202" s="23"/>
      <c r="P202" s="25">
        <v>585000</v>
      </c>
      <c r="Q202" s="25">
        <f t="shared" si="24"/>
        <v>3143.3208544373483</v>
      </c>
      <c r="R202" s="27">
        <f t="shared" si="25"/>
        <v>2.1411629417971301</v>
      </c>
      <c r="S202" s="28">
        <f t="shared" si="26"/>
        <v>0.65008949432291741</v>
      </c>
      <c r="T202" s="23"/>
      <c r="U202" s="43">
        <f t="shared" si="27"/>
        <v>2.6121858480241635</v>
      </c>
      <c r="V202" s="23"/>
      <c r="W202" s="57">
        <f>G202-'[7](A) Current Law'!G202</f>
        <v>0.06</v>
      </c>
      <c r="X202" s="58">
        <f>I202-'[7](A) Current Law'!I202</f>
        <v>193736</v>
      </c>
      <c r="Y202" s="43">
        <f>N202-'[7](A) Current Law'!N202</f>
        <v>0.62596624095369657</v>
      </c>
      <c r="Z202" s="58">
        <f>P202-'[7](A) Current Law'!P202</f>
        <v>0</v>
      </c>
      <c r="AA202" s="58">
        <f>M202-'[7](A) Current Law'!M202</f>
        <v>22712</v>
      </c>
      <c r="AB202" s="43">
        <f>R202-'[7](A) Current Law'!R202</f>
        <v>0</v>
      </c>
    </row>
    <row r="203" spans="1:28">
      <c r="A203" s="29" t="s">
        <v>412</v>
      </c>
      <c r="B203" s="30" t="s">
        <v>413</v>
      </c>
      <c r="C203" s="31">
        <v>1066121439</v>
      </c>
      <c r="D203" s="22">
        <v>2766.87</v>
      </c>
      <c r="E203" s="23"/>
      <c r="F203" s="23"/>
      <c r="G203" s="56">
        <v>0.34</v>
      </c>
      <c r="H203" s="23"/>
      <c r="I203" s="24">
        <v>9024764</v>
      </c>
      <c r="J203" s="25">
        <f t="shared" si="21"/>
        <v>3261.7231745618697</v>
      </c>
      <c r="K203" s="27">
        <f t="shared" si="22"/>
        <v>8.4650431647496394</v>
      </c>
      <c r="L203" s="23"/>
      <c r="M203" s="25">
        <v>2872873</v>
      </c>
      <c r="N203" s="26">
        <f t="shared" si="23"/>
        <v>5.7703473309479145</v>
      </c>
      <c r="O203" s="23"/>
      <c r="P203" s="25">
        <v>3368291</v>
      </c>
      <c r="Q203" s="25">
        <f t="shared" si="24"/>
        <v>2255.6766309945897</v>
      </c>
      <c r="R203" s="27">
        <f t="shared" si="25"/>
        <v>3.1593877365034397</v>
      </c>
      <c r="S203" s="28">
        <f t="shared" si="26"/>
        <v>0.69155980145297979</v>
      </c>
      <c r="T203" s="23"/>
      <c r="U203" s="43">
        <f t="shared" si="27"/>
        <v>5.854083570305165</v>
      </c>
      <c r="V203" s="23"/>
      <c r="W203" s="57">
        <f>G203-'[7](A) Current Law'!G203</f>
        <v>0.06</v>
      </c>
      <c r="X203" s="58">
        <f>I203-'[7](A) Current Law'!I203</f>
        <v>1592605</v>
      </c>
      <c r="Y203" s="43">
        <f>N203-'[7](A) Current Law'!N203</f>
        <v>1.0178849803619796</v>
      </c>
      <c r="Z203" s="58">
        <f>P203-'[7](A) Current Law'!P203</f>
        <v>0</v>
      </c>
      <c r="AA203" s="58">
        <f>M203-'[7](A) Current Law'!M203</f>
        <v>507416</v>
      </c>
      <c r="AB203" s="43">
        <f>R203-'[7](A) Current Law'!R203</f>
        <v>0</v>
      </c>
    </row>
    <row r="204" spans="1:28">
      <c r="A204" s="29" t="s">
        <v>414</v>
      </c>
      <c r="B204" s="30" t="s">
        <v>415</v>
      </c>
      <c r="C204" s="31">
        <v>1696891967</v>
      </c>
      <c r="D204" s="22">
        <v>2249.58</v>
      </c>
      <c r="E204" s="23"/>
      <c r="F204" s="23"/>
      <c r="G204" s="56">
        <v>0.34</v>
      </c>
      <c r="H204" s="23"/>
      <c r="I204" s="24">
        <v>6298846</v>
      </c>
      <c r="J204" s="25">
        <f t="shared" si="21"/>
        <v>2800.0097796033037</v>
      </c>
      <c r="K204" s="27">
        <f t="shared" si="22"/>
        <v>3.7119899925838946</v>
      </c>
      <c r="L204" s="23"/>
      <c r="M204" s="25">
        <v>539610</v>
      </c>
      <c r="N204" s="26">
        <f t="shared" si="23"/>
        <v>3.393990962301491</v>
      </c>
      <c r="O204" s="23"/>
      <c r="P204" s="25">
        <v>4200000</v>
      </c>
      <c r="Q204" s="25">
        <f t="shared" si="24"/>
        <v>2106.8866188355159</v>
      </c>
      <c r="R204" s="27">
        <f t="shared" si="25"/>
        <v>2.4751133729658346</v>
      </c>
      <c r="S204" s="28">
        <f t="shared" si="26"/>
        <v>0.75245687860919286</v>
      </c>
      <c r="T204" s="23"/>
      <c r="U204" s="43">
        <f t="shared" si="27"/>
        <v>2.7931124032482382</v>
      </c>
      <c r="V204" s="23"/>
      <c r="W204" s="57">
        <f>G204-'[7](A) Current Law'!G204</f>
        <v>2.7300000000000046E-2</v>
      </c>
      <c r="X204" s="58">
        <f>I204-'[7](A) Current Law'!I204</f>
        <v>505760</v>
      </c>
      <c r="Y204" s="43">
        <f>N204-'[7](A) Current Law'!N204</f>
        <v>0.24113143792141001</v>
      </c>
      <c r="Z204" s="58">
        <f>P204-'[7](A) Current Law'!P204</f>
        <v>0</v>
      </c>
      <c r="AA204" s="58">
        <f>M204-'[7](A) Current Law'!M204</f>
        <v>96586</v>
      </c>
      <c r="AB204" s="43">
        <f>R204-'[7](A) Current Law'!R204</f>
        <v>0</v>
      </c>
    </row>
    <row r="205" spans="1:28">
      <c r="A205" s="29" t="s">
        <v>416</v>
      </c>
      <c r="B205" s="30" t="s">
        <v>417</v>
      </c>
      <c r="C205" s="31">
        <v>14537068518</v>
      </c>
      <c r="D205" s="22">
        <v>20770.07</v>
      </c>
      <c r="E205" s="23"/>
      <c r="F205" s="23"/>
      <c r="G205" s="56">
        <v>0.34</v>
      </c>
      <c r="H205" s="23"/>
      <c r="I205" s="24">
        <v>57914379</v>
      </c>
      <c r="J205" s="25">
        <f t="shared" si="21"/>
        <v>2788.3574297053406</v>
      </c>
      <c r="K205" s="27">
        <f t="shared" si="22"/>
        <v>3.9839104375335106</v>
      </c>
      <c r="L205" s="23"/>
      <c r="M205" s="25">
        <v>6599680</v>
      </c>
      <c r="N205" s="26">
        <f t="shared" si="23"/>
        <v>3.5299206945651682</v>
      </c>
      <c r="O205" s="23"/>
      <c r="P205" s="25">
        <v>42000000</v>
      </c>
      <c r="Q205" s="25">
        <f t="shared" si="24"/>
        <v>2339.890043702308</v>
      </c>
      <c r="R205" s="27">
        <f t="shared" si="25"/>
        <v>2.8891657178333459</v>
      </c>
      <c r="S205" s="28">
        <f t="shared" si="26"/>
        <v>0.83916431185422879</v>
      </c>
      <c r="T205" s="23"/>
      <c r="U205" s="43">
        <f t="shared" si="27"/>
        <v>3.3431554608016882</v>
      </c>
      <c r="V205" s="23"/>
      <c r="W205" s="57">
        <f>G205-'[7](A) Current Law'!G205</f>
        <v>5.1300000000000012E-2</v>
      </c>
      <c r="X205" s="58">
        <f>I205-'[7](A) Current Law'!I205</f>
        <v>8738257</v>
      </c>
      <c r="Y205" s="43">
        <f>N205-'[7](A) Current Law'!N205</f>
        <v>0.52021059064530162</v>
      </c>
      <c r="Z205" s="58">
        <f>P205-'[7](A) Current Law'!P205</f>
        <v>0</v>
      </c>
      <c r="AA205" s="58">
        <f>M205-'[7](A) Current Law'!M205</f>
        <v>1175920</v>
      </c>
      <c r="AB205" s="43">
        <f>R205-'[7](A) Current Law'!R205</f>
        <v>0</v>
      </c>
    </row>
    <row r="206" spans="1:28" ht="31.2">
      <c r="A206" s="29" t="s">
        <v>418</v>
      </c>
      <c r="B206" s="30" t="s">
        <v>419</v>
      </c>
      <c r="C206" s="31">
        <v>34753464</v>
      </c>
      <c r="D206" s="22">
        <v>38.72</v>
      </c>
      <c r="E206" s="23"/>
      <c r="F206" s="23"/>
      <c r="G206" s="56">
        <v>0.34</v>
      </c>
      <c r="H206" s="23"/>
      <c r="I206" s="24">
        <v>281943</v>
      </c>
      <c r="J206" s="25">
        <f t="shared" si="21"/>
        <v>7281.5857438016528</v>
      </c>
      <c r="K206" s="27">
        <f t="shared" si="22"/>
        <v>8.1126589280423964</v>
      </c>
      <c r="L206" s="23"/>
      <c r="M206" s="25">
        <v>87517</v>
      </c>
      <c r="N206" s="26">
        <f t="shared" si="23"/>
        <v>5.5944351331424116</v>
      </c>
      <c r="O206" s="23"/>
      <c r="P206" s="25">
        <v>75000</v>
      </c>
      <c r="Q206" s="25">
        <f t="shared" si="24"/>
        <v>4197.2365702479337</v>
      </c>
      <c r="R206" s="27">
        <f t="shared" si="25"/>
        <v>2.1580582585954597</v>
      </c>
      <c r="S206" s="28">
        <f t="shared" si="26"/>
        <v>0.57641792844652995</v>
      </c>
      <c r="T206" s="23"/>
      <c r="U206" s="43">
        <f t="shared" si="27"/>
        <v>4.6762820534954441</v>
      </c>
      <c r="V206" s="23"/>
      <c r="W206" s="57">
        <f>G206-'[7](A) Current Law'!G206</f>
        <v>0.06</v>
      </c>
      <c r="X206" s="58">
        <f>I206-'[7](A) Current Law'!I206</f>
        <v>49754</v>
      </c>
      <c r="Y206" s="43">
        <f>N206-'[7](A) Current Law'!N206</f>
        <v>0.98712462159167824</v>
      </c>
      <c r="Z206" s="58">
        <f>P206-'[7](A) Current Law'!P206</f>
        <v>0</v>
      </c>
      <c r="AA206" s="58">
        <f>M206-'[7](A) Current Law'!M206</f>
        <v>15448</v>
      </c>
      <c r="AB206" s="43">
        <f>R206-'[7](A) Current Law'!R206</f>
        <v>0</v>
      </c>
    </row>
    <row r="207" spans="1:28">
      <c r="A207" s="29" t="s">
        <v>420</v>
      </c>
      <c r="B207" s="30" t="s">
        <v>421</v>
      </c>
      <c r="C207" s="31">
        <v>351430117</v>
      </c>
      <c r="D207" s="22">
        <v>273.02000000000004</v>
      </c>
      <c r="E207" s="23"/>
      <c r="F207" s="23"/>
      <c r="G207" s="56">
        <v>0.34</v>
      </c>
      <c r="H207" s="23"/>
      <c r="I207" s="24">
        <v>1064029</v>
      </c>
      <c r="J207" s="25">
        <f t="shared" si="21"/>
        <v>3897.2566112372715</v>
      </c>
      <c r="K207" s="27">
        <f t="shared" si="22"/>
        <v>3.0277114809713361</v>
      </c>
      <c r="L207" s="23"/>
      <c r="M207" s="25">
        <v>0</v>
      </c>
      <c r="N207" s="26">
        <f t="shared" si="23"/>
        <v>3.0277114809713361</v>
      </c>
      <c r="O207" s="23"/>
      <c r="P207" s="25">
        <v>477000</v>
      </c>
      <c r="Q207" s="25">
        <f t="shared" si="24"/>
        <v>1747.124752765365</v>
      </c>
      <c r="R207" s="27">
        <f t="shared" si="25"/>
        <v>1.3573111037606376</v>
      </c>
      <c r="S207" s="28">
        <f t="shared" si="26"/>
        <v>0.44829605208128726</v>
      </c>
      <c r="T207" s="23"/>
      <c r="U207" s="43">
        <f t="shared" si="27"/>
        <v>1.3573111037606376</v>
      </c>
      <c r="V207" s="23"/>
      <c r="W207" s="57">
        <f>G207-'[7](A) Current Law'!G207</f>
        <v>0.06</v>
      </c>
      <c r="X207" s="58">
        <f>I207-'[7](A) Current Law'!I207</f>
        <v>187770</v>
      </c>
      <c r="Y207" s="43">
        <f>N207-'[7](A) Current Law'!N207</f>
        <v>0.53430252820363666</v>
      </c>
      <c r="Z207" s="58">
        <f>P207-'[7](A) Current Law'!P207</f>
        <v>0</v>
      </c>
      <c r="AA207" s="58">
        <f>M207-'[7](A) Current Law'!M207</f>
        <v>0</v>
      </c>
      <c r="AB207" s="43">
        <f>R207-'[7](A) Current Law'!R207</f>
        <v>0</v>
      </c>
    </row>
    <row r="208" spans="1:28">
      <c r="A208" s="29" t="s">
        <v>422</v>
      </c>
      <c r="B208" s="30" t="s">
        <v>423</v>
      </c>
      <c r="C208" s="31">
        <v>494385132</v>
      </c>
      <c r="D208" s="22">
        <v>3336.2000000000003</v>
      </c>
      <c r="E208" s="23"/>
      <c r="F208" s="23"/>
      <c r="G208" s="56">
        <v>0.34</v>
      </c>
      <c r="H208" s="23"/>
      <c r="I208" s="24">
        <v>8640548</v>
      </c>
      <c r="J208" s="25">
        <f t="shared" si="21"/>
        <v>2589.9370541334451</v>
      </c>
      <c r="K208" s="27">
        <f t="shared" si="22"/>
        <v>17.477362163067639</v>
      </c>
      <c r="L208" s="23"/>
      <c r="M208" s="25">
        <v>3559937</v>
      </c>
      <c r="N208" s="26">
        <f t="shared" si="23"/>
        <v>10.27662579464465</v>
      </c>
      <c r="O208" s="23"/>
      <c r="P208" s="25">
        <v>570000</v>
      </c>
      <c r="Q208" s="25">
        <f t="shared" si="24"/>
        <v>1237.9164918170372</v>
      </c>
      <c r="R208" s="27">
        <f t="shared" si="25"/>
        <v>1.1529472937305081</v>
      </c>
      <c r="S208" s="28">
        <f t="shared" si="26"/>
        <v>0.47797165179801093</v>
      </c>
      <c r="T208" s="23"/>
      <c r="U208" s="43">
        <f t="shared" si="27"/>
        <v>8.3536836621534984</v>
      </c>
      <c r="V208" s="23"/>
      <c r="W208" s="57">
        <f>G208-'[7](A) Current Law'!G208</f>
        <v>0.06</v>
      </c>
      <c r="X208" s="58">
        <f>I208-'[7](A) Current Law'!I208</f>
        <v>1524802</v>
      </c>
      <c r="Y208" s="43">
        <f>N208-'[7](A) Current Law'!N208</f>
        <v>1.8131410958370004</v>
      </c>
      <c r="Z208" s="58">
        <f>P208-'[7](A) Current Law'!P208</f>
        <v>0</v>
      </c>
      <c r="AA208" s="58">
        <f>M208-'[7](A) Current Law'!M208</f>
        <v>628412</v>
      </c>
      <c r="AB208" s="43">
        <f>R208-'[7](A) Current Law'!R208</f>
        <v>0</v>
      </c>
    </row>
    <row r="209" spans="1:28">
      <c r="A209" s="29" t="s">
        <v>424</v>
      </c>
      <c r="B209" s="30" t="s">
        <v>425</v>
      </c>
      <c r="C209" s="31">
        <v>118495940</v>
      </c>
      <c r="D209" s="22">
        <v>186.16</v>
      </c>
      <c r="E209" s="23"/>
      <c r="F209" s="23"/>
      <c r="G209" s="56">
        <v>0.34</v>
      </c>
      <c r="H209" s="23"/>
      <c r="I209" s="24">
        <v>914273</v>
      </c>
      <c r="J209" s="25">
        <f t="shared" si="21"/>
        <v>4911.2215298667816</v>
      </c>
      <c r="K209" s="27">
        <f t="shared" si="22"/>
        <v>7.7156483167271386</v>
      </c>
      <c r="L209" s="23"/>
      <c r="M209" s="25">
        <v>274898</v>
      </c>
      <c r="N209" s="26">
        <f t="shared" si="23"/>
        <v>5.395754487453325</v>
      </c>
      <c r="O209" s="23"/>
      <c r="P209" s="25">
        <v>470000</v>
      </c>
      <c r="Q209" s="25">
        <f t="shared" si="24"/>
        <v>4001.3859045981953</v>
      </c>
      <c r="R209" s="27">
        <f t="shared" si="25"/>
        <v>3.9663806202980458</v>
      </c>
      <c r="S209" s="28">
        <f t="shared" si="26"/>
        <v>0.81474351752704066</v>
      </c>
      <c r="T209" s="23"/>
      <c r="U209" s="43">
        <f t="shared" si="27"/>
        <v>6.2862744495718585</v>
      </c>
      <c r="V209" s="23"/>
      <c r="W209" s="57">
        <f>G209-'[7](A) Current Law'!G209</f>
        <v>0.06</v>
      </c>
      <c r="X209" s="58">
        <f>I209-'[7](A) Current Law'!I209</f>
        <v>161342</v>
      </c>
      <c r="Y209" s="43">
        <f>N209-'[7](A) Current Law'!N209</f>
        <v>0.95171193207125881</v>
      </c>
      <c r="Z209" s="58">
        <f>P209-'[7](A) Current Law'!P209</f>
        <v>0</v>
      </c>
      <c r="AA209" s="58">
        <f>M209-'[7](A) Current Law'!M209</f>
        <v>48568</v>
      </c>
      <c r="AB209" s="43">
        <f>R209-'[7](A) Current Law'!R209</f>
        <v>0</v>
      </c>
    </row>
    <row r="210" spans="1:28">
      <c r="A210" s="29" t="s">
        <v>426</v>
      </c>
      <c r="B210" s="30" t="s">
        <v>427</v>
      </c>
      <c r="C210" s="31">
        <v>2171337360</v>
      </c>
      <c r="D210" s="22">
        <v>2419.1800000000003</v>
      </c>
      <c r="E210" s="23"/>
      <c r="F210" s="23"/>
      <c r="G210" s="56">
        <v>0.34</v>
      </c>
      <c r="H210" s="23"/>
      <c r="I210" s="24">
        <v>8341859</v>
      </c>
      <c r="J210" s="25">
        <f t="shared" si="21"/>
        <v>3448.2175778569595</v>
      </c>
      <c r="K210" s="27">
        <f t="shared" si="22"/>
        <v>3.841806968217965</v>
      </c>
      <c r="L210" s="23"/>
      <c r="M210" s="25">
        <v>831580</v>
      </c>
      <c r="N210" s="26">
        <f t="shared" si="23"/>
        <v>3.4588264073345103</v>
      </c>
      <c r="O210" s="23"/>
      <c r="P210" s="25">
        <v>4243812</v>
      </c>
      <c r="Q210" s="25">
        <f t="shared" si="24"/>
        <v>2097.9803073768794</v>
      </c>
      <c r="R210" s="27">
        <f t="shared" si="25"/>
        <v>1.9544692032563749</v>
      </c>
      <c r="S210" s="28">
        <f t="shared" si="26"/>
        <v>0.60842457298786756</v>
      </c>
      <c r="T210" s="23"/>
      <c r="U210" s="43">
        <f t="shared" si="27"/>
        <v>2.3374497641398295</v>
      </c>
      <c r="V210" s="23"/>
      <c r="W210" s="57">
        <f>G210-'[7](A) Current Law'!G210</f>
        <v>3.3299999999999996E-2</v>
      </c>
      <c r="X210" s="58">
        <f>I210-'[7](A) Current Law'!I210</f>
        <v>817011</v>
      </c>
      <c r="Y210" s="43">
        <f>N210-'[7](A) Current Law'!N210</f>
        <v>0.3082745281000463</v>
      </c>
      <c r="Z210" s="58">
        <f>P210-'[7](A) Current Law'!P210</f>
        <v>0</v>
      </c>
      <c r="AA210" s="58">
        <f>M210-'[7](A) Current Law'!M210</f>
        <v>147643</v>
      </c>
      <c r="AB210" s="43">
        <f>R210-'[7](A) Current Law'!R210</f>
        <v>0</v>
      </c>
    </row>
    <row r="211" spans="1:28">
      <c r="A211" s="29" t="s">
        <v>428</v>
      </c>
      <c r="B211" s="30" t="s">
        <v>429</v>
      </c>
      <c r="C211" s="31">
        <v>537627542</v>
      </c>
      <c r="D211" s="22">
        <v>878.6400000000001</v>
      </c>
      <c r="E211" s="23"/>
      <c r="F211" s="23"/>
      <c r="G211" s="56">
        <v>0.34</v>
      </c>
      <c r="H211" s="23"/>
      <c r="I211" s="24">
        <v>2465332</v>
      </c>
      <c r="J211" s="25">
        <f t="shared" si="21"/>
        <v>2805.8499499226073</v>
      </c>
      <c r="K211" s="27">
        <f t="shared" si="22"/>
        <v>4.5855760864275066</v>
      </c>
      <c r="L211" s="23"/>
      <c r="M211" s="25">
        <v>405871</v>
      </c>
      <c r="N211" s="26">
        <f t="shared" si="23"/>
        <v>3.830646384555946</v>
      </c>
      <c r="O211" s="23"/>
      <c r="P211" s="25">
        <v>1439136</v>
      </c>
      <c r="Q211" s="25">
        <f t="shared" si="24"/>
        <v>2099.8440772102335</v>
      </c>
      <c r="R211" s="27">
        <f t="shared" si="25"/>
        <v>2.6768271481151165</v>
      </c>
      <c r="S211" s="28">
        <f t="shared" si="26"/>
        <v>0.74838074547363198</v>
      </c>
      <c r="T211" s="23"/>
      <c r="U211" s="43">
        <f t="shared" si="27"/>
        <v>3.4317568499866771</v>
      </c>
      <c r="V211" s="23"/>
      <c r="W211" s="57">
        <f>G211-'[7](A) Current Law'!G211</f>
        <v>0.06</v>
      </c>
      <c r="X211" s="58">
        <f>I211-'[7](A) Current Law'!I211</f>
        <v>435058</v>
      </c>
      <c r="Y211" s="43">
        <f>N211-'[7](A) Current Law'!N211</f>
        <v>0.67534672544733576</v>
      </c>
      <c r="Z211" s="58">
        <f>P211-'[7](A) Current Law'!P211</f>
        <v>0</v>
      </c>
      <c r="AA211" s="58">
        <f>M211-'[7](A) Current Law'!M211</f>
        <v>71973</v>
      </c>
      <c r="AB211" s="43">
        <f>R211-'[7](A) Current Law'!R211</f>
        <v>0</v>
      </c>
    </row>
    <row r="212" spans="1:28">
      <c r="A212" s="29" t="s">
        <v>430</v>
      </c>
      <c r="B212" s="30" t="s">
        <v>431</v>
      </c>
      <c r="C212" s="31">
        <v>254720848</v>
      </c>
      <c r="D212" s="22">
        <v>676</v>
      </c>
      <c r="E212" s="23"/>
      <c r="F212" s="23"/>
      <c r="G212" s="56">
        <v>0.34</v>
      </c>
      <c r="H212" s="23"/>
      <c r="I212" s="24">
        <v>2299315</v>
      </c>
      <c r="J212" s="25">
        <f t="shared" si="21"/>
        <v>3401.353550295858</v>
      </c>
      <c r="K212" s="27">
        <f t="shared" si="22"/>
        <v>9.0268033341346303</v>
      </c>
      <c r="L212" s="23"/>
      <c r="M212" s="25">
        <v>757862</v>
      </c>
      <c r="N212" s="26">
        <f t="shared" si="23"/>
        <v>6.0515384276672952</v>
      </c>
      <c r="O212" s="23"/>
      <c r="P212" s="25">
        <v>860371</v>
      </c>
      <c r="Q212" s="25">
        <f t="shared" si="24"/>
        <v>2393.8357988165681</v>
      </c>
      <c r="R212" s="27">
        <f t="shared" si="25"/>
        <v>3.3777015378026696</v>
      </c>
      <c r="S212" s="28">
        <f t="shared" si="26"/>
        <v>0.70378917199252822</v>
      </c>
      <c r="T212" s="23"/>
      <c r="U212" s="43">
        <f t="shared" si="27"/>
        <v>6.3529664442700033</v>
      </c>
      <c r="V212" s="23"/>
      <c r="W212" s="57">
        <f>G212-'[7](A) Current Law'!G212</f>
        <v>0.06</v>
      </c>
      <c r="X212" s="58">
        <f>I212-'[7](A) Current Law'!I212</f>
        <v>405761</v>
      </c>
      <c r="Y212" s="43">
        <f>N212-'[7](A) Current Law'!N212</f>
        <v>1.0676471994157311</v>
      </c>
      <c r="Z212" s="58">
        <f>P212-'[7](A) Current Law'!P212</f>
        <v>0</v>
      </c>
      <c r="AA212" s="58">
        <f>M212-'[7](A) Current Law'!M212</f>
        <v>133809</v>
      </c>
      <c r="AB212" s="43">
        <f>R212-'[7](A) Current Law'!R212</f>
        <v>0</v>
      </c>
    </row>
    <row r="213" spans="1:28">
      <c r="A213" s="29" t="s">
        <v>432</v>
      </c>
      <c r="B213" s="30" t="s">
        <v>433</v>
      </c>
      <c r="C213" s="31">
        <v>404654285</v>
      </c>
      <c r="D213" s="22">
        <v>649.67999999999995</v>
      </c>
      <c r="E213" s="23"/>
      <c r="F213" s="23"/>
      <c r="G213" s="56">
        <v>0.34</v>
      </c>
      <c r="H213" s="23"/>
      <c r="I213" s="24">
        <v>2104425</v>
      </c>
      <c r="J213" s="25">
        <f t="shared" si="21"/>
        <v>3239.1715921684522</v>
      </c>
      <c r="K213" s="27">
        <f t="shared" si="22"/>
        <v>5.2005503908107631</v>
      </c>
      <c r="L213" s="23"/>
      <c r="M213" s="25">
        <v>429789</v>
      </c>
      <c r="N213" s="26">
        <f t="shared" si="23"/>
        <v>4.1384363444958954</v>
      </c>
      <c r="O213" s="23"/>
      <c r="P213" s="25">
        <v>1050000</v>
      </c>
      <c r="Q213" s="25">
        <f t="shared" si="24"/>
        <v>2277.7198005171776</v>
      </c>
      <c r="R213" s="27">
        <f t="shared" si="25"/>
        <v>2.5948075651787552</v>
      </c>
      <c r="S213" s="28">
        <f t="shared" si="26"/>
        <v>0.70317972842938092</v>
      </c>
      <c r="T213" s="23"/>
      <c r="U213" s="43">
        <f t="shared" si="27"/>
        <v>3.6569216114936234</v>
      </c>
      <c r="V213" s="23"/>
      <c r="W213" s="57">
        <f>G213-'[7](A) Current Law'!G213</f>
        <v>3.9800000000000002E-2</v>
      </c>
      <c r="X213" s="58">
        <f>I213-'[7](A) Current Law'!I213</f>
        <v>246342</v>
      </c>
      <c r="Y213" s="43">
        <f>N213-'[7](A) Current Law'!N213</f>
        <v>0.42082094843009044</v>
      </c>
      <c r="Z213" s="58">
        <f>P213-'[7](A) Current Law'!P213</f>
        <v>0</v>
      </c>
      <c r="AA213" s="58">
        <f>M213-'[7](A) Current Law'!M213</f>
        <v>76055</v>
      </c>
      <c r="AB213" s="43">
        <f>R213-'[7](A) Current Law'!R213</f>
        <v>0</v>
      </c>
    </row>
    <row r="214" spans="1:28">
      <c r="A214" s="29" t="s">
        <v>434</v>
      </c>
      <c r="B214" s="30" t="s">
        <v>435</v>
      </c>
      <c r="C214" s="31">
        <v>19123067735</v>
      </c>
      <c r="D214" s="22">
        <v>13535.579999999998</v>
      </c>
      <c r="E214" s="23"/>
      <c r="F214" s="23"/>
      <c r="G214" s="56">
        <v>0.34</v>
      </c>
      <c r="H214" s="23"/>
      <c r="I214" s="24">
        <v>40863616</v>
      </c>
      <c r="J214" s="25">
        <f t="shared" si="21"/>
        <v>3018.9778347141391</v>
      </c>
      <c r="K214" s="27">
        <f t="shared" si="22"/>
        <v>2.1368755560703976</v>
      </c>
      <c r="L214" s="23"/>
      <c r="M214" s="25">
        <v>0</v>
      </c>
      <c r="N214" s="26">
        <f t="shared" si="23"/>
        <v>2.1368755560703976</v>
      </c>
      <c r="O214" s="23"/>
      <c r="P214" s="25">
        <v>29000000</v>
      </c>
      <c r="Q214" s="25">
        <f t="shared" si="24"/>
        <v>2142.5014665053145</v>
      </c>
      <c r="R214" s="27">
        <f t="shared" si="25"/>
        <v>1.5164930858307186</v>
      </c>
      <c r="S214" s="28">
        <f t="shared" si="26"/>
        <v>0.70967777300961321</v>
      </c>
      <c r="T214" s="23"/>
      <c r="U214" s="43">
        <f t="shared" si="27"/>
        <v>1.5164930858307186</v>
      </c>
      <c r="V214" s="23"/>
      <c r="W214" s="57">
        <f>G214-'[7](A) Current Law'!G214</f>
        <v>5.0700000000000023E-2</v>
      </c>
      <c r="X214" s="58">
        <f>I214-'[7](A) Current Law'!I214</f>
        <v>6093486</v>
      </c>
      <c r="Y214" s="43">
        <f>N214-'[7](A) Current Law'!N214</f>
        <v>0.31864584095194104</v>
      </c>
      <c r="Z214" s="58">
        <f>P214-'[7](A) Current Law'!P214</f>
        <v>0</v>
      </c>
      <c r="AA214" s="58">
        <f>M214-'[7](A) Current Law'!M214</f>
        <v>0</v>
      </c>
      <c r="AB214" s="43">
        <f>R214-'[7](A) Current Law'!R214</f>
        <v>0</v>
      </c>
    </row>
    <row r="215" spans="1:28">
      <c r="A215" s="29" t="s">
        <v>436</v>
      </c>
      <c r="B215" s="30" t="s">
        <v>437</v>
      </c>
      <c r="C215" s="31">
        <v>292503063</v>
      </c>
      <c r="D215" s="22">
        <v>381.31</v>
      </c>
      <c r="E215" s="23"/>
      <c r="F215" s="23"/>
      <c r="G215" s="56">
        <v>0.34</v>
      </c>
      <c r="H215" s="23"/>
      <c r="I215" s="24">
        <v>1398608</v>
      </c>
      <c r="J215" s="25">
        <f t="shared" si="21"/>
        <v>3667.9027562875349</v>
      </c>
      <c r="K215" s="27">
        <f t="shared" si="22"/>
        <v>4.7815157409137967</v>
      </c>
      <c r="L215" s="23"/>
      <c r="M215" s="25">
        <v>249480</v>
      </c>
      <c r="N215" s="26">
        <f t="shared" si="23"/>
        <v>3.9286015955326938</v>
      </c>
      <c r="O215" s="23"/>
      <c r="P215" s="25">
        <v>399800</v>
      </c>
      <c r="Q215" s="25">
        <f t="shared" si="24"/>
        <v>1702.7615326112611</v>
      </c>
      <c r="R215" s="27">
        <f t="shared" si="25"/>
        <v>1.3668232937444487</v>
      </c>
      <c r="S215" s="28">
        <f t="shared" si="26"/>
        <v>0.46423300882019836</v>
      </c>
      <c r="T215" s="23"/>
      <c r="U215" s="43">
        <f t="shared" si="27"/>
        <v>2.2197374391255522</v>
      </c>
      <c r="V215" s="23"/>
      <c r="W215" s="57">
        <f>G215-'[7](A) Current Law'!G215</f>
        <v>0.06</v>
      </c>
      <c r="X215" s="58">
        <f>I215-'[7](A) Current Law'!I215</f>
        <v>246813</v>
      </c>
      <c r="Y215" s="43">
        <f>N215-'[7](A) Current Law'!N215</f>
        <v>0.69283377042790173</v>
      </c>
      <c r="Z215" s="58">
        <f>P215-'[7](A) Current Law'!P215</f>
        <v>0</v>
      </c>
      <c r="AA215" s="58">
        <f>M215-'[7](A) Current Law'!M215</f>
        <v>44157</v>
      </c>
      <c r="AB215" s="43">
        <f>R215-'[7](A) Current Law'!R215</f>
        <v>0</v>
      </c>
    </row>
    <row r="216" spans="1:28">
      <c r="A216" s="29" t="s">
        <v>438</v>
      </c>
      <c r="B216" s="30" t="s">
        <v>439</v>
      </c>
      <c r="C216" s="31">
        <v>5697076828</v>
      </c>
      <c r="D216" s="22">
        <v>10456.519999999999</v>
      </c>
      <c r="E216" s="23"/>
      <c r="F216" s="23"/>
      <c r="G216" s="56">
        <v>0.34</v>
      </c>
      <c r="H216" s="23"/>
      <c r="I216" s="24">
        <v>29054226</v>
      </c>
      <c r="J216" s="25">
        <f t="shared" si="21"/>
        <v>2778.5750899916993</v>
      </c>
      <c r="K216" s="27">
        <f t="shared" si="22"/>
        <v>5.0998480233238661</v>
      </c>
      <c r="L216" s="23"/>
      <c r="M216" s="25">
        <v>5765269</v>
      </c>
      <c r="N216" s="26">
        <f t="shared" si="23"/>
        <v>4.0878783458807169</v>
      </c>
      <c r="O216" s="23"/>
      <c r="P216" s="25">
        <v>17318000</v>
      </c>
      <c r="Q216" s="25">
        <f t="shared" si="24"/>
        <v>2207.5479222532931</v>
      </c>
      <c r="R216" s="27">
        <f t="shared" si="25"/>
        <v>3.039804538862013</v>
      </c>
      <c r="S216" s="28">
        <f t="shared" si="26"/>
        <v>0.79448920786945076</v>
      </c>
      <c r="T216" s="23"/>
      <c r="U216" s="43">
        <f t="shared" si="27"/>
        <v>4.0517742163051622</v>
      </c>
      <c r="V216" s="23"/>
      <c r="W216" s="57">
        <f>G216-'[7](A) Current Law'!G216</f>
        <v>0.06</v>
      </c>
      <c r="X216" s="58">
        <f>I216-'[7](A) Current Law'!I216</f>
        <v>5127216</v>
      </c>
      <c r="Y216" s="43">
        <f>N216-'[7](A) Current Law'!N216</f>
        <v>0.72097869205705578</v>
      </c>
      <c r="Z216" s="58">
        <f>P216-'[7](A) Current Law'!P216</f>
        <v>0</v>
      </c>
      <c r="AA216" s="58">
        <f>M216-'[7](A) Current Law'!M216</f>
        <v>1019745</v>
      </c>
      <c r="AB216" s="43">
        <f>R216-'[7](A) Current Law'!R216</f>
        <v>0</v>
      </c>
    </row>
    <row r="217" spans="1:28">
      <c r="A217" s="29" t="s">
        <v>440</v>
      </c>
      <c r="B217" s="30" t="s">
        <v>441</v>
      </c>
      <c r="C217" s="31">
        <v>2093254102</v>
      </c>
      <c r="D217" s="22">
        <v>2087.2800000000002</v>
      </c>
      <c r="E217" s="23"/>
      <c r="F217" s="23"/>
      <c r="G217" s="56">
        <v>0.34</v>
      </c>
      <c r="H217" s="23"/>
      <c r="I217" s="24">
        <v>5895942</v>
      </c>
      <c r="J217" s="25">
        <f t="shared" si="21"/>
        <v>2824.7010463378174</v>
      </c>
      <c r="K217" s="27">
        <f t="shared" si="22"/>
        <v>2.8166394105554224</v>
      </c>
      <c r="L217" s="23"/>
      <c r="M217" s="25">
        <v>0</v>
      </c>
      <c r="N217" s="26">
        <f t="shared" si="23"/>
        <v>2.8166394105554224</v>
      </c>
      <c r="O217" s="23"/>
      <c r="P217" s="25">
        <v>3688000</v>
      </c>
      <c r="Q217" s="25">
        <f t="shared" si="24"/>
        <v>1766.8927982829327</v>
      </c>
      <c r="R217" s="27">
        <f t="shared" si="25"/>
        <v>1.7618501243954567</v>
      </c>
      <c r="S217" s="28">
        <f t="shared" si="26"/>
        <v>0.62551497284064195</v>
      </c>
      <c r="T217" s="23"/>
      <c r="U217" s="43">
        <f t="shared" si="27"/>
        <v>1.7618501243954567</v>
      </c>
      <c r="V217" s="23"/>
      <c r="W217" s="57">
        <f>G217-'[7](A) Current Law'!G217</f>
        <v>0.06</v>
      </c>
      <c r="X217" s="58">
        <f>I217-'[7](A) Current Law'!I217</f>
        <v>1040460</v>
      </c>
      <c r="Y217" s="43">
        <f>N217-'[7](A) Current Law'!N217</f>
        <v>0.49705384501857308</v>
      </c>
      <c r="Z217" s="58">
        <f>P217-'[7](A) Current Law'!P217</f>
        <v>0</v>
      </c>
      <c r="AA217" s="58">
        <f>M217-'[7](A) Current Law'!M217</f>
        <v>0</v>
      </c>
      <c r="AB217" s="43">
        <f>R217-'[7](A) Current Law'!R217</f>
        <v>0</v>
      </c>
    </row>
    <row r="218" spans="1:28">
      <c r="A218" s="29" t="s">
        <v>442</v>
      </c>
      <c r="B218" s="30" t="s">
        <v>443</v>
      </c>
      <c r="C218" s="31">
        <v>287979944</v>
      </c>
      <c r="D218" s="22">
        <v>330.88</v>
      </c>
      <c r="E218" s="23"/>
      <c r="F218" s="23"/>
      <c r="G218" s="56">
        <v>0.34</v>
      </c>
      <c r="H218" s="23"/>
      <c r="I218" s="24">
        <v>1284025</v>
      </c>
      <c r="J218" s="25">
        <f t="shared" si="21"/>
        <v>3880.6364845261123</v>
      </c>
      <c r="K218" s="27">
        <f t="shared" si="22"/>
        <v>4.4587306399365092</v>
      </c>
      <c r="L218" s="23"/>
      <c r="M218" s="25">
        <v>199027</v>
      </c>
      <c r="N218" s="26">
        <f t="shared" si="23"/>
        <v>3.7676165392962226</v>
      </c>
      <c r="O218" s="23"/>
      <c r="P218" s="25">
        <v>881000</v>
      </c>
      <c r="Q218" s="25">
        <f t="shared" si="24"/>
        <v>3264.1048114119922</v>
      </c>
      <c r="R218" s="27">
        <f t="shared" si="25"/>
        <v>3.0592408199093195</v>
      </c>
      <c r="S218" s="28">
        <f t="shared" si="26"/>
        <v>0.8411261462977746</v>
      </c>
      <c r="T218" s="23"/>
      <c r="U218" s="43">
        <f t="shared" si="27"/>
        <v>3.7503549205496061</v>
      </c>
      <c r="V218" s="23"/>
      <c r="W218" s="57">
        <f>G218-'[7](A) Current Law'!G218</f>
        <v>1.8800000000000039E-2</v>
      </c>
      <c r="X218" s="58">
        <f>I218-'[7](A) Current Law'!I218</f>
        <v>70999</v>
      </c>
      <c r="Y218" s="43">
        <f>N218-'[7](A) Current Law'!N218</f>
        <v>0.12441144165233942</v>
      </c>
      <c r="Z218" s="58">
        <f>P218-'[7](A) Current Law'!P218</f>
        <v>0</v>
      </c>
      <c r="AA218" s="58">
        <f>M218-'[7](A) Current Law'!M218</f>
        <v>35171</v>
      </c>
      <c r="AB218" s="43">
        <f>R218-'[7](A) Current Law'!R218</f>
        <v>0</v>
      </c>
    </row>
    <row r="219" spans="1:28">
      <c r="A219" s="29" t="s">
        <v>444</v>
      </c>
      <c r="B219" s="30" t="s">
        <v>445</v>
      </c>
      <c r="C219" s="31">
        <v>939121882</v>
      </c>
      <c r="D219" s="22">
        <v>1610.48</v>
      </c>
      <c r="E219" s="23"/>
      <c r="F219" s="23"/>
      <c r="G219" s="56">
        <v>0.34</v>
      </c>
      <c r="H219" s="23"/>
      <c r="I219" s="24">
        <v>5206337</v>
      </c>
      <c r="J219" s="25">
        <f t="shared" si="21"/>
        <v>3232.7858775023597</v>
      </c>
      <c r="K219" s="27">
        <f t="shared" si="22"/>
        <v>5.543835256944849</v>
      </c>
      <c r="L219" s="23"/>
      <c r="M219" s="25">
        <v>1158842</v>
      </c>
      <c r="N219" s="26">
        <f t="shared" si="23"/>
        <v>4.3098718894508732</v>
      </c>
      <c r="O219" s="23"/>
      <c r="P219" s="25">
        <v>2455000</v>
      </c>
      <c r="Q219" s="25">
        <f t="shared" si="24"/>
        <v>2243.9533555213352</v>
      </c>
      <c r="R219" s="27">
        <f t="shared" si="25"/>
        <v>2.6141441777202674</v>
      </c>
      <c r="S219" s="28">
        <f t="shared" si="26"/>
        <v>0.6941237188449384</v>
      </c>
      <c r="T219" s="23"/>
      <c r="U219" s="43">
        <f t="shared" si="27"/>
        <v>3.8481075452142428</v>
      </c>
      <c r="V219" s="23"/>
      <c r="W219" s="57">
        <f>G219-'[7](A) Current Law'!G219</f>
        <v>0.06</v>
      </c>
      <c r="X219" s="58">
        <f>I219-'[7](A) Current Law'!I219</f>
        <v>918766</v>
      </c>
      <c r="Y219" s="43">
        <f>N219-'[7](A) Current Law'!N219</f>
        <v>0.76025275705374318</v>
      </c>
      <c r="Z219" s="58">
        <f>P219-'[7](A) Current Law'!P219</f>
        <v>0</v>
      </c>
      <c r="AA219" s="58">
        <f>M219-'[7](A) Current Law'!M219</f>
        <v>204796</v>
      </c>
      <c r="AB219" s="43">
        <f>R219-'[7](A) Current Law'!R219</f>
        <v>0</v>
      </c>
    </row>
    <row r="220" spans="1:28">
      <c r="A220" s="29" t="s">
        <v>446</v>
      </c>
      <c r="B220" s="30" t="s">
        <v>447</v>
      </c>
      <c r="C220" s="31">
        <v>3520104672</v>
      </c>
      <c r="D220" s="22">
        <v>3074.08</v>
      </c>
      <c r="E220" s="23"/>
      <c r="F220" s="23"/>
      <c r="G220" s="56">
        <v>0.34</v>
      </c>
      <c r="H220" s="23"/>
      <c r="I220" s="24">
        <v>8223409</v>
      </c>
      <c r="J220" s="25">
        <f t="shared" si="21"/>
        <v>2675.0796986415448</v>
      </c>
      <c r="K220" s="27">
        <f t="shared" si="22"/>
        <v>2.3361262707360764</v>
      </c>
      <c r="L220" s="23"/>
      <c r="M220" s="25">
        <v>0</v>
      </c>
      <c r="N220" s="26">
        <f t="shared" si="23"/>
        <v>2.3361262707360764</v>
      </c>
      <c r="O220" s="23"/>
      <c r="P220" s="25">
        <v>5829000</v>
      </c>
      <c r="Q220" s="25">
        <f t="shared" si="24"/>
        <v>1896.177067610472</v>
      </c>
      <c r="R220" s="27">
        <f t="shared" si="25"/>
        <v>1.6559166681507134</v>
      </c>
      <c r="S220" s="28">
        <f t="shared" si="26"/>
        <v>0.70883012142531154</v>
      </c>
      <c r="T220" s="23"/>
      <c r="U220" s="43">
        <f t="shared" si="27"/>
        <v>1.6559166681507134</v>
      </c>
      <c r="V220" s="23"/>
      <c r="W220" s="57">
        <f>G220-'[7](A) Current Law'!G220</f>
        <v>5.2800000000000014E-2</v>
      </c>
      <c r="X220" s="58">
        <f>I220-'[7](A) Current Law'!I220</f>
        <v>1277048</v>
      </c>
      <c r="Y220" s="43">
        <f>N220-'[7](A) Current Law'!N220</f>
        <v>0.36278693930837713</v>
      </c>
      <c r="Z220" s="58">
        <f>P220-'[7](A) Current Law'!P220</f>
        <v>0</v>
      </c>
      <c r="AA220" s="58">
        <f>M220-'[7](A) Current Law'!M220</f>
        <v>0</v>
      </c>
      <c r="AB220" s="43">
        <f>R220-'[7](A) Current Law'!R220</f>
        <v>0</v>
      </c>
    </row>
    <row r="221" spans="1:28">
      <c r="A221" s="29" t="s">
        <v>448</v>
      </c>
      <c r="B221" s="30" t="s">
        <v>449</v>
      </c>
      <c r="C221" s="31">
        <v>1245526639</v>
      </c>
      <c r="D221" s="22">
        <v>2015.1399999999999</v>
      </c>
      <c r="E221" s="23"/>
      <c r="F221" s="23"/>
      <c r="G221" s="56">
        <v>0.34</v>
      </c>
      <c r="H221" s="23"/>
      <c r="I221" s="24">
        <v>6063491</v>
      </c>
      <c r="J221" s="25">
        <f t="shared" si="21"/>
        <v>3008.9676151532899</v>
      </c>
      <c r="K221" s="27">
        <f t="shared" si="22"/>
        <v>4.8682146251550389</v>
      </c>
      <c r="L221" s="23"/>
      <c r="M221" s="25">
        <v>1116041</v>
      </c>
      <c r="N221" s="26">
        <f t="shared" si="23"/>
        <v>3.972175178824096</v>
      </c>
      <c r="O221" s="23"/>
      <c r="P221" s="25">
        <v>3388000</v>
      </c>
      <c r="Q221" s="25">
        <f t="shared" si="24"/>
        <v>2235.1007870420917</v>
      </c>
      <c r="R221" s="27">
        <f t="shared" si="25"/>
        <v>2.7201345149230485</v>
      </c>
      <c r="S221" s="28">
        <f t="shared" si="26"/>
        <v>0.74281317478660391</v>
      </c>
      <c r="T221" s="23"/>
      <c r="U221" s="43">
        <f t="shared" si="27"/>
        <v>3.6161739612539914</v>
      </c>
      <c r="V221" s="23"/>
      <c r="W221" s="57">
        <f>G221-'[7](A) Current Law'!G221</f>
        <v>0.06</v>
      </c>
      <c r="X221" s="58">
        <f>I221-'[7](A) Current Law'!I221</f>
        <v>1070028</v>
      </c>
      <c r="Y221" s="43">
        <f>N221-'[7](A) Current Law'!N221</f>
        <v>0.70089548682868452</v>
      </c>
      <c r="Z221" s="58">
        <f>P221-'[7](A) Current Law'!P221</f>
        <v>0</v>
      </c>
      <c r="AA221" s="58">
        <f>M221-'[7](A) Current Law'!M221</f>
        <v>197044</v>
      </c>
      <c r="AB221" s="43">
        <f>R221-'[7](A) Current Law'!R221</f>
        <v>0</v>
      </c>
    </row>
    <row r="222" spans="1:28">
      <c r="A222" s="29" t="s">
        <v>450</v>
      </c>
      <c r="B222" s="30" t="s">
        <v>451</v>
      </c>
      <c r="C222" s="31">
        <v>70767691</v>
      </c>
      <c r="D222" s="22">
        <v>34.129999999999995</v>
      </c>
      <c r="E222" s="23"/>
      <c r="F222" s="23"/>
      <c r="G222" s="56">
        <v>0.34</v>
      </c>
      <c r="H222" s="23"/>
      <c r="I222" s="24">
        <v>237312</v>
      </c>
      <c r="J222" s="25">
        <f t="shared" si="21"/>
        <v>6953.179021388808</v>
      </c>
      <c r="K222" s="27">
        <f t="shared" si="22"/>
        <v>3.3533947009801408</v>
      </c>
      <c r="L222" s="23"/>
      <c r="M222" s="25">
        <v>9835</v>
      </c>
      <c r="N222" s="26">
        <f t="shared" si="23"/>
        <v>3.2144188511110245</v>
      </c>
      <c r="O222" s="23"/>
      <c r="P222" s="25">
        <v>0</v>
      </c>
      <c r="Q222" s="25">
        <f t="shared" si="24"/>
        <v>288.16290653384124</v>
      </c>
      <c r="R222" s="27">
        <f t="shared" si="25"/>
        <v>0</v>
      </c>
      <c r="S222" s="28">
        <f t="shared" si="26"/>
        <v>4.1443331984897518E-2</v>
      </c>
      <c r="T222" s="23"/>
      <c r="U222" s="43">
        <f t="shared" si="27"/>
        <v>0.13897584986911612</v>
      </c>
      <c r="V222" s="23"/>
      <c r="W222" s="57">
        <f>G222-'[7](A) Current Law'!G222</f>
        <v>5.8600000000000041E-2</v>
      </c>
      <c r="X222" s="58">
        <f>I222-'[7](A) Current Law'!I222</f>
        <v>40901</v>
      </c>
      <c r="Y222" s="43">
        <f>N222-'[7](A) Current Law'!N222</f>
        <v>0.55296420509184063</v>
      </c>
      <c r="Z222" s="58">
        <f>P222-'[7](A) Current Law'!P222</f>
        <v>0</v>
      </c>
      <c r="AA222" s="58">
        <f>M222-'[7](A) Current Law'!M222</f>
        <v>1769</v>
      </c>
      <c r="AB222" s="43">
        <f>R222-'[7](A) Current Law'!R222</f>
        <v>0</v>
      </c>
    </row>
    <row r="223" spans="1:28">
      <c r="A223" s="29" t="s">
        <v>452</v>
      </c>
      <c r="B223" s="30" t="s">
        <v>453</v>
      </c>
      <c r="C223" s="31">
        <v>109282259</v>
      </c>
      <c r="D223" s="22">
        <v>209.23</v>
      </c>
      <c r="E223" s="23"/>
      <c r="F223" s="23"/>
      <c r="G223" s="56">
        <v>0.34</v>
      </c>
      <c r="H223" s="23"/>
      <c r="I223" s="24">
        <v>952929</v>
      </c>
      <c r="J223" s="25">
        <f t="shared" si="21"/>
        <v>4554.4568178559484</v>
      </c>
      <c r="K223" s="27">
        <f t="shared" si="22"/>
        <v>8.7198874613307531</v>
      </c>
      <c r="L223" s="23"/>
      <c r="M223" s="25">
        <v>308391</v>
      </c>
      <c r="N223" s="26">
        <f t="shared" si="23"/>
        <v>5.8979198078253487</v>
      </c>
      <c r="O223" s="23"/>
      <c r="P223" s="25">
        <v>526301</v>
      </c>
      <c r="Q223" s="25">
        <f t="shared" si="24"/>
        <v>3989.3514314390864</v>
      </c>
      <c r="R223" s="27">
        <f t="shared" si="25"/>
        <v>4.8159784105487793</v>
      </c>
      <c r="S223" s="28">
        <f t="shared" si="26"/>
        <v>0.87592255036839051</v>
      </c>
      <c r="T223" s="23"/>
      <c r="U223" s="43">
        <f t="shared" si="27"/>
        <v>7.6379460640541845</v>
      </c>
      <c r="V223" s="23"/>
      <c r="W223" s="57">
        <f>G223-'[7](A) Current Law'!G223</f>
        <v>0.06</v>
      </c>
      <c r="X223" s="58">
        <f>I223-'[7](A) Current Law'!I223</f>
        <v>168164</v>
      </c>
      <c r="Y223" s="43">
        <f>N223-'[7](A) Current Law'!N223</f>
        <v>1.0405440099842735</v>
      </c>
      <c r="Z223" s="58">
        <f>P223-'[7](A) Current Law'!P223</f>
        <v>0</v>
      </c>
      <c r="AA223" s="58">
        <f>M223-'[7](A) Current Law'!M223</f>
        <v>54451</v>
      </c>
      <c r="AB223" s="43">
        <f>R223-'[7](A) Current Law'!R223</f>
        <v>0</v>
      </c>
    </row>
    <row r="224" spans="1:28">
      <c r="A224" s="29" t="s">
        <v>454</v>
      </c>
      <c r="B224" s="30" t="s">
        <v>455</v>
      </c>
      <c r="C224" s="31">
        <v>481713851</v>
      </c>
      <c r="D224" s="22">
        <v>1398.8799999999999</v>
      </c>
      <c r="E224" s="23"/>
      <c r="F224" s="23"/>
      <c r="G224" s="56">
        <v>0.34</v>
      </c>
      <c r="H224" s="23"/>
      <c r="I224" s="24">
        <v>4860636</v>
      </c>
      <c r="J224" s="25">
        <f t="shared" si="21"/>
        <v>3474.6625872126274</v>
      </c>
      <c r="K224" s="27">
        <f t="shared" si="22"/>
        <v>10.090297362032882</v>
      </c>
      <c r="L224" s="23"/>
      <c r="M224" s="25">
        <v>1689420</v>
      </c>
      <c r="N224" s="26">
        <f t="shared" si="23"/>
        <v>6.5831945529836968</v>
      </c>
      <c r="O224" s="23"/>
      <c r="P224" s="25">
        <v>970000</v>
      </c>
      <c r="Q224" s="25">
        <f t="shared" si="24"/>
        <v>1901.1065995653667</v>
      </c>
      <c r="R224" s="27">
        <f t="shared" si="25"/>
        <v>2.0136435728106141</v>
      </c>
      <c r="S224" s="28">
        <f t="shared" si="26"/>
        <v>0.54713416104394574</v>
      </c>
      <c r="T224" s="23"/>
      <c r="U224" s="43">
        <f t="shared" si="27"/>
        <v>5.5207463818597979</v>
      </c>
      <c r="V224" s="23"/>
      <c r="W224" s="57">
        <f>G224-'[7](A) Current Law'!G224</f>
        <v>0.06</v>
      </c>
      <c r="X224" s="58">
        <f>I224-'[7](A) Current Law'!I224</f>
        <v>857759</v>
      </c>
      <c r="Y224" s="43">
        <f>N224-'[7](A) Current Law'!N224</f>
        <v>1.1614197906881447</v>
      </c>
      <c r="Z224" s="58">
        <f>P224-'[7](A) Current Law'!P224</f>
        <v>0</v>
      </c>
      <c r="AA224" s="58">
        <f>M224-'[7](A) Current Law'!M224</f>
        <v>298287</v>
      </c>
      <c r="AB224" s="43">
        <f>R224-'[7](A) Current Law'!R224</f>
        <v>0</v>
      </c>
    </row>
    <row r="225" spans="1:28">
      <c r="A225" s="29" t="s">
        <v>456</v>
      </c>
      <c r="B225" s="30" t="s">
        <v>457</v>
      </c>
      <c r="C225" s="31">
        <v>3780913047</v>
      </c>
      <c r="D225" s="22">
        <v>856.02</v>
      </c>
      <c r="E225" s="23"/>
      <c r="F225" s="23"/>
      <c r="G225" s="56">
        <v>0.34</v>
      </c>
      <c r="H225" s="23"/>
      <c r="I225" s="24">
        <v>2490360</v>
      </c>
      <c r="J225" s="25">
        <f t="shared" si="21"/>
        <v>2909.2310927314784</v>
      </c>
      <c r="K225" s="27">
        <f t="shared" si="22"/>
        <v>0.65866629807210164</v>
      </c>
      <c r="L225" s="23"/>
      <c r="M225" s="25">
        <v>0</v>
      </c>
      <c r="N225" s="26">
        <f t="shared" si="23"/>
        <v>0.65866629807210164</v>
      </c>
      <c r="O225" s="23"/>
      <c r="P225" s="25">
        <v>2350000</v>
      </c>
      <c r="Q225" s="25">
        <f t="shared" si="24"/>
        <v>2745.2629611457678</v>
      </c>
      <c r="R225" s="27">
        <f t="shared" si="25"/>
        <v>0.62154298995704993</v>
      </c>
      <c r="S225" s="28">
        <f t="shared" si="26"/>
        <v>0.94363867071427421</v>
      </c>
      <c r="T225" s="23"/>
      <c r="U225" s="43">
        <f t="shared" si="27"/>
        <v>0.62154298995704993</v>
      </c>
      <c r="V225" s="23"/>
      <c r="W225" s="57">
        <f>G225-'[7](A) Current Law'!G225</f>
        <v>0.06</v>
      </c>
      <c r="X225" s="58">
        <f>I225-'[7](A) Current Law'!I225</f>
        <v>439476</v>
      </c>
      <c r="Y225" s="43">
        <f>N225-'[7](A) Current Law'!N225</f>
        <v>0.11623541576781471</v>
      </c>
      <c r="Z225" s="58">
        <f>P225-'[7](A) Current Law'!P225</f>
        <v>299116</v>
      </c>
      <c r="AA225" s="58">
        <f>M225-'[7](A) Current Law'!M225</f>
        <v>0</v>
      </c>
      <c r="AB225" s="43">
        <f>R225-'[7](A) Current Law'!R225</f>
        <v>7.9112107652762997E-2</v>
      </c>
    </row>
    <row r="226" spans="1:28">
      <c r="A226" s="29" t="s">
        <v>458</v>
      </c>
      <c r="B226" s="30" t="s">
        <v>459</v>
      </c>
      <c r="C226" s="31">
        <v>43077352</v>
      </c>
      <c r="D226" s="22">
        <v>100.1</v>
      </c>
      <c r="E226" s="23"/>
      <c r="F226" s="23"/>
      <c r="G226" s="56">
        <v>0.34</v>
      </c>
      <c r="H226" s="23"/>
      <c r="I226" s="24">
        <v>339831</v>
      </c>
      <c r="J226" s="25">
        <f t="shared" si="21"/>
        <v>3394.9150849150851</v>
      </c>
      <c r="K226" s="27">
        <f t="shared" si="22"/>
        <v>7.8888553781114483</v>
      </c>
      <c r="L226" s="23"/>
      <c r="M226" s="25">
        <v>103656</v>
      </c>
      <c r="N226" s="26">
        <f t="shared" si="23"/>
        <v>5.4825793377457375</v>
      </c>
      <c r="O226" s="23"/>
      <c r="P226" s="25">
        <v>60000</v>
      </c>
      <c r="Q226" s="25">
        <f t="shared" si="24"/>
        <v>1634.925074925075</v>
      </c>
      <c r="R226" s="27">
        <f t="shared" si="25"/>
        <v>1.3928432741176848</v>
      </c>
      <c r="S226" s="28">
        <f t="shared" si="26"/>
        <v>0.48158055033237107</v>
      </c>
      <c r="T226" s="23"/>
      <c r="U226" s="43">
        <f t="shared" si="27"/>
        <v>3.7991193144833972</v>
      </c>
      <c r="V226" s="23"/>
      <c r="W226" s="57">
        <f>G226-'[7](A) Current Law'!G226</f>
        <v>0.06</v>
      </c>
      <c r="X226" s="58">
        <f>I226-'[7](A) Current Law'!I226</f>
        <v>59969</v>
      </c>
      <c r="Y226" s="43">
        <f>N226-'[7](A) Current Law'!N226</f>
        <v>0.9670742992744783</v>
      </c>
      <c r="Z226" s="58">
        <f>P226-'[7](A) Current Law'!P226</f>
        <v>0</v>
      </c>
      <c r="AA226" s="58">
        <f>M226-'[7](A) Current Law'!M226</f>
        <v>18310</v>
      </c>
      <c r="AB226" s="43">
        <f>R226-'[7](A) Current Law'!R226</f>
        <v>0</v>
      </c>
    </row>
    <row r="227" spans="1:28">
      <c r="A227" s="29" t="s">
        <v>460</v>
      </c>
      <c r="B227" s="30" t="s">
        <v>461</v>
      </c>
      <c r="C227" s="31">
        <v>145447918173</v>
      </c>
      <c r="D227" s="22">
        <v>43467.380000000005</v>
      </c>
      <c r="E227" s="23"/>
      <c r="F227" s="23"/>
      <c r="G227" s="56">
        <v>0.36970000000000003</v>
      </c>
      <c r="H227" s="23"/>
      <c r="I227" s="24">
        <v>152743688</v>
      </c>
      <c r="J227" s="25">
        <f t="shared" si="21"/>
        <v>3513.9842336943238</v>
      </c>
      <c r="K227" s="27">
        <f t="shared" si="22"/>
        <v>1.0501607030106967</v>
      </c>
      <c r="L227" s="23"/>
      <c r="M227" s="25">
        <v>0</v>
      </c>
      <c r="N227" s="26">
        <f t="shared" si="23"/>
        <v>1.0501607030106967</v>
      </c>
      <c r="O227" s="23"/>
      <c r="P227" s="25">
        <v>152743688</v>
      </c>
      <c r="Q227" s="25">
        <f t="shared" si="24"/>
        <v>3513.9842336943238</v>
      </c>
      <c r="R227" s="27">
        <f t="shared" si="25"/>
        <v>1.0501607030106967</v>
      </c>
      <c r="S227" s="28">
        <f t="shared" si="26"/>
        <v>1</v>
      </c>
      <c r="T227" s="23"/>
      <c r="U227" s="43">
        <f t="shared" si="27"/>
        <v>1.0501607030106967</v>
      </c>
      <c r="V227" s="23"/>
      <c r="W227" s="57">
        <f>G227-'[7](A) Current Law'!G227</f>
        <v>0</v>
      </c>
      <c r="X227" s="58">
        <f>I227-'[7](A) Current Law'!I227</f>
        <v>0</v>
      </c>
      <c r="Y227" s="43">
        <f>N227-'[7](A) Current Law'!N227</f>
        <v>0</v>
      </c>
      <c r="Z227" s="58">
        <f>P227-'[7](A) Current Law'!P227</f>
        <v>0</v>
      </c>
      <c r="AA227" s="58">
        <f>M227-'[7](A) Current Law'!M227</f>
        <v>0</v>
      </c>
      <c r="AB227" s="43">
        <f>R227-'[7](A) Current Law'!R227</f>
        <v>0</v>
      </c>
    </row>
    <row r="228" spans="1:28">
      <c r="A228" s="29" t="s">
        <v>462</v>
      </c>
      <c r="B228" s="30" t="s">
        <v>463</v>
      </c>
      <c r="C228" s="31">
        <v>3043902169</v>
      </c>
      <c r="D228" s="22">
        <v>4064.26</v>
      </c>
      <c r="E228" s="23"/>
      <c r="F228" s="23"/>
      <c r="G228" s="56">
        <v>0.34</v>
      </c>
      <c r="H228" s="23"/>
      <c r="I228" s="24">
        <v>12228084</v>
      </c>
      <c r="J228" s="25">
        <f t="shared" si="21"/>
        <v>3008.6864521462699</v>
      </c>
      <c r="K228" s="27">
        <f t="shared" si="22"/>
        <v>4.0172394909844424</v>
      </c>
      <c r="L228" s="23"/>
      <c r="M228" s="25">
        <v>1433407</v>
      </c>
      <c r="N228" s="26">
        <f t="shared" si="23"/>
        <v>3.5463284956843171</v>
      </c>
      <c r="O228" s="23"/>
      <c r="P228" s="25">
        <v>7150000</v>
      </c>
      <c r="Q228" s="25">
        <f t="shared" si="24"/>
        <v>2111.9236958265465</v>
      </c>
      <c r="R228" s="27">
        <f t="shared" si="25"/>
        <v>2.3489585417092949</v>
      </c>
      <c r="S228" s="28">
        <f t="shared" si="26"/>
        <v>0.7019421031128017</v>
      </c>
      <c r="T228" s="23"/>
      <c r="U228" s="43">
        <f t="shared" si="27"/>
        <v>2.8198695370094202</v>
      </c>
      <c r="V228" s="23"/>
      <c r="W228" s="57">
        <f>G228-'[7](A) Current Law'!G228</f>
        <v>0.06</v>
      </c>
      <c r="X228" s="58">
        <f>I228-'[7](A) Current Law'!I228</f>
        <v>2157897</v>
      </c>
      <c r="Y228" s="43">
        <f>N228-'[7](A) Current Law'!N228</f>
        <v>0.62505031185842963</v>
      </c>
      <c r="Z228" s="58">
        <f>P228-'[7](A) Current Law'!P228</f>
        <v>0</v>
      </c>
      <c r="AA228" s="58">
        <f>M228-'[7](A) Current Law'!M228</f>
        <v>255305</v>
      </c>
      <c r="AB228" s="43">
        <f>R228-'[7](A) Current Law'!R228</f>
        <v>0</v>
      </c>
    </row>
    <row r="229" spans="1:28">
      <c r="A229" s="29" t="s">
        <v>464</v>
      </c>
      <c r="B229" s="30" t="s">
        <v>465</v>
      </c>
      <c r="C229" s="31">
        <v>1537626377.5</v>
      </c>
      <c r="D229" s="22">
        <v>3304.77</v>
      </c>
      <c r="E229" s="23"/>
      <c r="F229" s="23"/>
      <c r="G229" s="56">
        <v>0.34</v>
      </c>
      <c r="H229" s="23"/>
      <c r="I229" s="24">
        <v>9450417</v>
      </c>
      <c r="J229" s="25">
        <f t="shared" si="21"/>
        <v>2859.6292631559836</v>
      </c>
      <c r="K229" s="27">
        <f t="shared" si="22"/>
        <v>6.1461074928782562</v>
      </c>
      <c r="L229" s="23"/>
      <c r="M229" s="25">
        <v>2360298</v>
      </c>
      <c r="N229" s="26">
        <f t="shared" si="23"/>
        <v>4.6110804963737033</v>
      </c>
      <c r="O229" s="23"/>
      <c r="P229" s="25">
        <v>4849537</v>
      </c>
      <c r="Q229" s="25">
        <f t="shared" si="24"/>
        <v>2181.6450161433322</v>
      </c>
      <c r="R229" s="27">
        <f t="shared" si="25"/>
        <v>3.1539111652629019</v>
      </c>
      <c r="S229" s="28">
        <f t="shared" si="26"/>
        <v>0.76291183764695247</v>
      </c>
      <c r="T229" s="23"/>
      <c r="U229" s="43">
        <f t="shared" si="27"/>
        <v>4.6889381617674548</v>
      </c>
      <c r="V229" s="23"/>
      <c r="W229" s="57">
        <f>G229-'[7](A) Current Law'!G229</f>
        <v>0.06</v>
      </c>
      <c r="X229" s="58">
        <f>I229-'[7](A) Current Law'!I229</f>
        <v>1667721</v>
      </c>
      <c r="Y229" s="43">
        <f>N229-'[7](A) Current Law'!N229</f>
        <v>0.81345573820971939</v>
      </c>
      <c r="Z229" s="58">
        <f>P229-'[7](A) Current Law'!P229</f>
        <v>0</v>
      </c>
      <c r="AA229" s="58">
        <f>M229-'[7](A) Current Law'!M229</f>
        <v>416930</v>
      </c>
      <c r="AB229" s="43">
        <f>R229-'[7](A) Current Law'!R229</f>
        <v>0</v>
      </c>
    </row>
    <row r="230" spans="1:28">
      <c r="A230" s="29" t="s">
        <v>466</v>
      </c>
      <c r="B230" s="30" t="s">
        <v>467</v>
      </c>
      <c r="C230" s="31">
        <v>298772823</v>
      </c>
      <c r="D230" s="22">
        <v>264.69</v>
      </c>
      <c r="E230" s="23"/>
      <c r="F230" s="23"/>
      <c r="G230" s="56">
        <v>0.34</v>
      </c>
      <c r="H230" s="23"/>
      <c r="I230" s="24">
        <v>1210404</v>
      </c>
      <c r="J230" s="25">
        <f t="shared" si="21"/>
        <v>4572.9117080358155</v>
      </c>
      <c r="K230" s="27">
        <f t="shared" si="22"/>
        <v>4.0512520109635268</v>
      </c>
      <c r="L230" s="23"/>
      <c r="M230" s="25">
        <v>145774</v>
      </c>
      <c r="N230" s="26">
        <f t="shared" si="23"/>
        <v>3.5633428412596952</v>
      </c>
      <c r="O230" s="23"/>
      <c r="P230" s="25">
        <v>352203</v>
      </c>
      <c r="Q230" s="25">
        <f t="shared" si="24"/>
        <v>1881.3593260040047</v>
      </c>
      <c r="R230" s="27">
        <f t="shared" si="25"/>
        <v>1.1788321188771578</v>
      </c>
      <c r="S230" s="28">
        <f t="shared" si="26"/>
        <v>0.41141387503676458</v>
      </c>
      <c r="T230" s="23"/>
      <c r="U230" s="43">
        <f t="shared" si="27"/>
        <v>1.6667412885809898</v>
      </c>
      <c r="V230" s="23"/>
      <c r="W230" s="57">
        <f>G230-'[7](A) Current Law'!G230</f>
        <v>4.5300000000000007E-2</v>
      </c>
      <c r="X230" s="58">
        <f>I230-'[7](A) Current Law'!I230</f>
        <v>161268</v>
      </c>
      <c r="Y230" s="43">
        <f>N230-'[7](A) Current Law'!N230</f>
        <v>0.45289929198145318</v>
      </c>
      <c r="Z230" s="58">
        <f>P230-'[7](A) Current Law'!P230</f>
        <v>0</v>
      </c>
      <c r="AA230" s="58">
        <f>M230-'[7](A) Current Law'!M230</f>
        <v>25954</v>
      </c>
      <c r="AB230" s="43">
        <f>R230-'[7](A) Current Law'!R230</f>
        <v>0</v>
      </c>
    </row>
    <row r="231" spans="1:28">
      <c r="A231" s="29" t="s">
        <v>468</v>
      </c>
      <c r="B231" s="30" t="s">
        <v>469</v>
      </c>
      <c r="C231" s="31">
        <v>4813457334</v>
      </c>
      <c r="D231" s="22">
        <v>2827.75</v>
      </c>
      <c r="E231" s="23"/>
      <c r="F231" s="23"/>
      <c r="G231" s="56">
        <v>0.34</v>
      </c>
      <c r="H231" s="23"/>
      <c r="I231" s="24">
        <v>8135361</v>
      </c>
      <c r="J231" s="25">
        <f t="shared" si="21"/>
        <v>2876.9732119176024</v>
      </c>
      <c r="K231" s="27">
        <f t="shared" si="22"/>
        <v>1.6901284119702555</v>
      </c>
      <c r="L231" s="23"/>
      <c r="M231" s="25">
        <v>0</v>
      </c>
      <c r="N231" s="26">
        <f t="shared" si="23"/>
        <v>1.6901284119702555</v>
      </c>
      <c r="O231" s="23"/>
      <c r="P231" s="25">
        <v>4050000</v>
      </c>
      <c r="Q231" s="25">
        <f t="shared" si="24"/>
        <v>1432.2341083900628</v>
      </c>
      <c r="R231" s="27">
        <f t="shared" si="25"/>
        <v>0.84139106654019846</v>
      </c>
      <c r="S231" s="28">
        <f t="shared" si="26"/>
        <v>0.49782670984114902</v>
      </c>
      <c r="T231" s="23"/>
      <c r="U231" s="43">
        <f t="shared" si="27"/>
        <v>0.84139106654019846</v>
      </c>
      <c r="V231" s="23"/>
      <c r="W231" s="57">
        <f>G231-'[7](A) Current Law'!G231</f>
        <v>0.06</v>
      </c>
      <c r="X231" s="58">
        <f>I231-'[7](A) Current Law'!I231</f>
        <v>1435651</v>
      </c>
      <c r="Y231" s="43">
        <f>N231-'[7](A) Current Law'!N231</f>
        <v>0.29825775952333378</v>
      </c>
      <c r="Z231" s="58">
        <f>P231-'[7](A) Current Law'!P231</f>
        <v>0</v>
      </c>
      <c r="AA231" s="58">
        <f>M231-'[7](A) Current Law'!M231</f>
        <v>0</v>
      </c>
      <c r="AB231" s="43">
        <f>R231-'[7](A) Current Law'!R231</f>
        <v>0</v>
      </c>
    </row>
    <row r="232" spans="1:28">
      <c r="A232" s="29" t="s">
        <v>470</v>
      </c>
      <c r="B232" s="30" t="s">
        <v>471</v>
      </c>
      <c r="C232" s="31">
        <v>242031229</v>
      </c>
      <c r="D232" s="22">
        <v>16.02</v>
      </c>
      <c r="E232" s="23"/>
      <c r="F232" s="23"/>
      <c r="G232" s="56">
        <v>0.37820000000000004</v>
      </c>
      <c r="H232" s="23"/>
      <c r="I232" s="24">
        <v>132660</v>
      </c>
      <c r="J232" s="25">
        <f t="shared" si="21"/>
        <v>8280.8988764044952</v>
      </c>
      <c r="K232" s="27">
        <f t="shared" si="22"/>
        <v>0.54811108693746302</v>
      </c>
      <c r="L232" s="23"/>
      <c r="M232" s="25">
        <v>0</v>
      </c>
      <c r="N232" s="26">
        <f t="shared" si="23"/>
        <v>0.54811108693746302</v>
      </c>
      <c r="O232" s="23"/>
      <c r="P232" s="25">
        <v>0</v>
      </c>
      <c r="Q232" s="25">
        <f t="shared" si="24"/>
        <v>0</v>
      </c>
      <c r="R232" s="27">
        <f t="shared" si="25"/>
        <v>0</v>
      </c>
      <c r="S232" s="28">
        <f t="shared" si="26"/>
        <v>0</v>
      </c>
      <c r="T232" s="23"/>
      <c r="U232" s="43">
        <f t="shared" si="27"/>
        <v>0</v>
      </c>
      <c r="V232" s="23"/>
      <c r="W232" s="57">
        <f>G232-'[7](A) Current Law'!G232</f>
        <v>0</v>
      </c>
      <c r="X232" s="58">
        <f>I232-'[7](A) Current Law'!I232</f>
        <v>0</v>
      </c>
      <c r="Y232" s="43">
        <f>N232-'[7](A) Current Law'!N232</f>
        <v>0</v>
      </c>
      <c r="Z232" s="58">
        <f>P232-'[7](A) Current Law'!P232</f>
        <v>0</v>
      </c>
      <c r="AA232" s="58">
        <f>M232-'[7](A) Current Law'!M232</f>
        <v>0</v>
      </c>
      <c r="AB232" s="43">
        <f>R232-'[7](A) Current Law'!R232</f>
        <v>0</v>
      </c>
    </row>
    <row r="233" spans="1:28">
      <c r="A233" s="29" t="s">
        <v>472</v>
      </c>
      <c r="B233" s="30" t="s">
        <v>473</v>
      </c>
      <c r="C233" s="31">
        <v>2198671795</v>
      </c>
      <c r="D233" s="22">
        <v>3384.42</v>
      </c>
      <c r="E233" s="23"/>
      <c r="F233" s="23"/>
      <c r="G233" s="56">
        <v>0.34</v>
      </c>
      <c r="H233" s="23"/>
      <c r="I233" s="24">
        <v>10109508</v>
      </c>
      <c r="J233" s="25">
        <f t="shared" si="21"/>
        <v>2987.0725264594821</v>
      </c>
      <c r="K233" s="27">
        <f t="shared" si="22"/>
        <v>4.5980068616835101</v>
      </c>
      <c r="L233" s="23"/>
      <c r="M233" s="25">
        <v>1673192</v>
      </c>
      <c r="N233" s="26">
        <f t="shared" si="23"/>
        <v>3.8370056045586378</v>
      </c>
      <c r="O233" s="23"/>
      <c r="P233" s="25">
        <v>6100000</v>
      </c>
      <c r="Q233" s="25">
        <f t="shared" si="24"/>
        <v>2296.7574946371906</v>
      </c>
      <c r="R233" s="27">
        <f t="shared" si="25"/>
        <v>2.7744022613434218</v>
      </c>
      <c r="S233" s="28">
        <f t="shared" si="26"/>
        <v>0.76889913930529552</v>
      </c>
      <c r="T233" s="23"/>
      <c r="U233" s="43">
        <f t="shared" si="27"/>
        <v>3.5354035184682941</v>
      </c>
      <c r="V233" s="23"/>
      <c r="W233" s="57">
        <f>G233-'[7](A) Current Law'!G233</f>
        <v>0.06</v>
      </c>
      <c r="X233" s="58">
        <f>I233-'[7](A) Current Law'!I233</f>
        <v>1784031</v>
      </c>
      <c r="Y233" s="43">
        <f>N233-'[7](A) Current Law'!N233</f>
        <v>0.67650979258593713</v>
      </c>
      <c r="Z233" s="58">
        <f>P233-'[7](A) Current Law'!P233</f>
        <v>0</v>
      </c>
      <c r="AA233" s="58">
        <f>M233-'[7](A) Current Law'!M233</f>
        <v>296608</v>
      </c>
      <c r="AB233" s="43">
        <f>R233-'[7](A) Current Law'!R233</f>
        <v>0</v>
      </c>
    </row>
    <row r="234" spans="1:28">
      <c r="A234" s="29" t="s">
        <v>474</v>
      </c>
      <c r="B234" s="30" t="s">
        <v>475</v>
      </c>
      <c r="C234" s="31">
        <v>10254213641</v>
      </c>
      <c r="D234" s="22">
        <v>8624.83</v>
      </c>
      <c r="E234" s="23"/>
      <c r="F234" s="23"/>
      <c r="G234" s="56">
        <v>0.34</v>
      </c>
      <c r="H234" s="23"/>
      <c r="I234" s="24">
        <v>24254276</v>
      </c>
      <c r="J234" s="25">
        <f t="shared" si="21"/>
        <v>2812.1453988078606</v>
      </c>
      <c r="K234" s="27">
        <f t="shared" si="22"/>
        <v>2.365298485982656</v>
      </c>
      <c r="L234" s="23"/>
      <c r="M234" s="25">
        <v>0</v>
      </c>
      <c r="N234" s="26">
        <f t="shared" si="23"/>
        <v>2.365298485982656</v>
      </c>
      <c r="O234" s="23"/>
      <c r="P234" s="25">
        <v>21500000</v>
      </c>
      <c r="Q234" s="25">
        <f t="shared" si="24"/>
        <v>2492.8027566920159</v>
      </c>
      <c r="R234" s="27">
        <f t="shared" si="25"/>
        <v>2.0966990500407889</v>
      </c>
      <c r="S234" s="28">
        <f t="shared" si="26"/>
        <v>0.88644163198274817</v>
      </c>
      <c r="T234" s="23"/>
      <c r="U234" s="43">
        <f t="shared" si="27"/>
        <v>2.0966990500407889</v>
      </c>
      <c r="V234" s="23"/>
      <c r="W234" s="57">
        <f>G234-'[7](A) Current Law'!G234</f>
        <v>2.0699999999999996E-2</v>
      </c>
      <c r="X234" s="58">
        <f>I234-'[7](A) Current Law'!I234</f>
        <v>1476657</v>
      </c>
      <c r="Y234" s="43">
        <f>N234-'[7](A) Current Law'!N234</f>
        <v>0.14400489902958524</v>
      </c>
      <c r="Z234" s="58">
        <f>P234-'[7](A) Current Law'!P234</f>
        <v>0</v>
      </c>
      <c r="AA234" s="58">
        <f>M234-'[7](A) Current Law'!M234</f>
        <v>0</v>
      </c>
      <c r="AB234" s="43">
        <f>R234-'[7](A) Current Law'!R234</f>
        <v>0</v>
      </c>
    </row>
    <row r="235" spans="1:28">
      <c r="A235" s="29" t="s">
        <v>476</v>
      </c>
      <c r="B235" s="30" t="s">
        <v>477</v>
      </c>
      <c r="C235" s="31">
        <v>141117066</v>
      </c>
      <c r="D235" s="22">
        <v>72.89</v>
      </c>
      <c r="E235" s="23"/>
      <c r="F235" s="23"/>
      <c r="G235" s="56">
        <v>0.34</v>
      </c>
      <c r="H235" s="23"/>
      <c r="I235" s="24">
        <v>346478</v>
      </c>
      <c r="J235" s="25">
        <f t="shared" si="21"/>
        <v>4753.4366854163809</v>
      </c>
      <c r="K235" s="27">
        <f t="shared" si="22"/>
        <v>2.4552522938650099</v>
      </c>
      <c r="L235" s="23"/>
      <c r="M235" s="25">
        <v>0</v>
      </c>
      <c r="N235" s="26">
        <f t="shared" si="23"/>
        <v>2.4552522938650099</v>
      </c>
      <c r="O235" s="23"/>
      <c r="P235" s="25">
        <v>0</v>
      </c>
      <c r="Q235" s="25">
        <f t="shared" si="24"/>
        <v>0</v>
      </c>
      <c r="R235" s="27">
        <f t="shared" si="25"/>
        <v>0</v>
      </c>
      <c r="S235" s="28">
        <f t="shared" si="26"/>
        <v>0</v>
      </c>
      <c r="T235" s="23"/>
      <c r="U235" s="43">
        <f t="shared" si="27"/>
        <v>0</v>
      </c>
      <c r="V235" s="23"/>
      <c r="W235" s="57">
        <f>G235-'[7](A) Current Law'!G235</f>
        <v>0.06</v>
      </c>
      <c r="X235" s="58">
        <f>I235-'[7](A) Current Law'!I235</f>
        <v>61144</v>
      </c>
      <c r="Y235" s="43">
        <f>N235-'[7](A) Current Law'!N235</f>
        <v>0.43328565235334482</v>
      </c>
      <c r="Z235" s="58">
        <f>P235-'[7](A) Current Law'!P235</f>
        <v>0</v>
      </c>
      <c r="AA235" s="58">
        <f>M235-'[7](A) Current Law'!M235</f>
        <v>0</v>
      </c>
      <c r="AB235" s="43">
        <f>R235-'[7](A) Current Law'!R235</f>
        <v>0</v>
      </c>
    </row>
    <row r="236" spans="1:28">
      <c r="A236" s="29" t="s">
        <v>478</v>
      </c>
      <c r="B236" s="30" t="s">
        <v>479</v>
      </c>
      <c r="C236" s="31">
        <v>160384478</v>
      </c>
      <c r="D236" s="22">
        <v>52.06</v>
      </c>
      <c r="E236" s="23"/>
      <c r="F236" s="23"/>
      <c r="G236" s="56">
        <v>0.34</v>
      </c>
      <c r="H236" s="23"/>
      <c r="I236" s="24">
        <v>591507</v>
      </c>
      <c r="J236" s="25">
        <f t="shared" si="21"/>
        <v>11362.024587014983</v>
      </c>
      <c r="K236" s="27">
        <f t="shared" si="22"/>
        <v>3.6880563965797237</v>
      </c>
      <c r="L236" s="23"/>
      <c r="M236" s="25">
        <v>49078</v>
      </c>
      <c r="N236" s="26">
        <f t="shared" si="23"/>
        <v>3.3820542159946427</v>
      </c>
      <c r="O236" s="23"/>
      <c r="P236" s="25">
        <v>276725</v>
      </c>
      <c r="Q236" s="25">
        <f t="shared" si="24"/>
        <v>6258.2212831348443</v>
      </c>
      <c r="R236" s="27">
        <f t="shared" si="25"/>
        <v>1.7253851710013983</v>
      </c>
      <c r="S236" s="28">
        <f t="shared" si="26"/>
        <v>0.55080159659987116</v>
      </c>
      <c r="T236" s="23"/>
      <c r="U236" s="43">
        <f t="shared" si="27"/>
        <v>2.0313873515864795</v>
      </c>
      <c r="V236" s="23"/>
      <c r="W236" s="57">
        <f>G236-'[7](A) Current Law'!G236</f>
        <v>4.5700000000000018E-2</v>
      </c>
      <c r="X236" s="58">
        <f>I236-'[7](A) Current Law'!I236</f>
        <v>79505</v>
      </c>
      <c r="Y236" s="43">
        <f>N236-'[7](A) Current Law'!N236</f>
        <v>0.44165121764464033</v>
      </c>
      <c r="Z236" s="58">
        <f>P236-'[7](A) Current Law'!P236</f>
        <v>0</v>
      </c>
      <c r="AA236" s="58">
        <f>M236-'[7](A) Current Law'!M236</f>
        <v>8671</v>
      </c>
      <c r="AB236" s="43">
        <f>R236-'[7](A) Current Law'!R236</f>
        <v>0</v>
      </c>
    </row>
    <row r="237" spans="1:28">
      <c r="A237" s="29" t="s">
        <v>480</v>
      </c>
      <c r="B237" s="30" t="s">
        <v>481</v>
      </c>
      <c r="C237" s="31">
        <v>7627046587</v>
      </c>
      <c r="D237" s="22">
        <v>9559.07</v>
      </c>
      <c r="E237" s="23"/>
      <c r="F237" s="23"/>
      <c r="G237" s="56">
        <v>0.34</v>
      </c>
      <c r="H237" s="23"/>
      <c r="I237" s="24">
        <v>26450002</v>
      </c>
      <c r="J237" s="25">
        <f t="shared" si="21"/>
        <v>2767.0057861277301</v>
      </c>
      <c r="K237" s="27">
        <f t="shared" si="22"/>
        <v>3.4679219142417441</v>
      </c>
      <c r="L237" s="23"/>
      <c r="M237" s="25">
        <v>1494867</v>
      </c>
      <c r="N237" s="26">
        <f t="shared" si="23"/>
        <v>3.2719263892441726</v>
      </c>
      <c r="O237" s="23"/>
      <c r="P237" s="25">
        <v>18685000</v>
      </c>
      <c r="Q237" s="25">
        <f t="shared" si="24"/>
        <v>2111.0701145613539</v>
      </c>
      <c r="R237" s="27">
        <f t="shared" si="25"/>
        <v>2.449834255876691</v>
      </c>
      <c r="S237" s="28">
        <f t="shared" si="26"/>
        <v>0.76294387425755206</v>
      </c>
      <c r="T237" s="23"/>
      <c r="U237" s="43">
        <f t="shared" si="27"/>
        <v>2.6458297808742621</v>
      </c>
      <c r="V237" s="23"/>
      <c r="W237" s="57">
        <f>G237-'[7](A) Current Law'!G237</f>
        <v>0.06</v>
      </c>
      <c r="X237" s="58">
        <f>I237-'[7](A) Current Law'!I237</f>
        <v>4667648</v>
      </c>
      <c r="Y237" s="43">
        <f>N237-'[7](A) Current Law'!N237</f>
        <v>0.57698716663155469</v>
      </c>
      <c r="Z237" s="58">
        <f>P237-'[7](A) Current Law'!P237</f>
        <v>0</v>
      </c>
      <c r="AA237" s="58">
        <f>M237-'[7](A) Current Law'!M237</f>
        <v>266940</v>
      </c>
      <c r="AB237" s="43">
        <f>R237-'[7](A) Current Law'!R237</f>
        <v>0</v>
      </c>
    </row>
    <row r="238" spans="1:28" ht="31.2">
      <c r="A238" s="29" t="s">
        <v>482</v>
      </c>
      <c r="B238" s="30" t="s">
        <v>483</v>
      </c>
      <c r="C238" s="31">
        <v>7106068787</v>
      </c>
      <c r="D238" s="22">
        <v>5723.68</v>
      </c>
      <c r="E238" s="23"/>
      <c r="F238" s="23"/>
      <c r="G238" s="56">
        <v>0.34</v>
      </c>
      <c r="H238" s="23"/>
      <c r="I238" s="24">
        <v>14893920</v>
      </c>
      <c r="J238" s="25">
        <f t="shared" si="21"/>
        <v>2602.158052162245</v>
      </c>
      <c r="K238" s="27">
        <f t="shared" si="22"/>
        <v>2.0959436851001598</v>
      </c>
      <c r="L238" s="23"/>
      <c r="M238" s="25">
        <v>0</v>
      </c>
      <c r="N238" s="26">
        <f t="shared" si="23"/>
        <v>2.0959436851001598</v>
      </c>
      <c r="O238" s="23"/>
      <c r="P238" s="25">
        <v>12310000</v>
      </c>
      <c r="Q238" s="25">
        <f t="shared" si="24"/>
        <v>2150.7142258127637</v>
      </c>
      <c r="R238" s="27">
        <f t="shared" si="25"/>
        <v>1.7323220994595756</v>
      </c>
      <c r="S238" s="28">
        <f t="shared" si="26"/>
        <v>0.82651175781795527</v>
      </c>
      <c r="T238" s="23"/>
      <c r="U238" s="43">
        <f t="shared" si="27"/>
        <v>1.7323220994595756</v>
      </c>
      <c r="V238" s="23"/>
      <c r="W238" s="57">
        <f>G238-'[7](A) Current Law'!G238</f>
        <v>5.1700000000000024E-2</v>
      </c>
      <c r="X238" s="58">
        <f>I238-'[7](A) Current Law'!I238</f>
        <v>2264752</v>
      </c>
      <c r="Y238" s="43">
        <f>N238-'[7](A) Current Law'!N238</f>
        <v>0.31870673756257317</v>
      </c>
      <c r="Z238" s="58">
        <f>P238-'[7](A) Current Law'!P238</f>
        <v>0</v>
      </c>
      <c r="AA238" s="58">
        <f>M238-'[7](A) Current Law'!M238</f>
        <v>0</v>
      </c>
      <c r="AB238" s="43">
        <f>R238-'[7](A) Current Law'!R238</f>
        <v>0</v>
      </c>
    </row>
    <row r="239" spans="1:28">
      <c r="A239" s="29" t="s">
        <v>484</v>
      </c>
      <c r="B239" s="30" t="s">
        <v>485</v>
      </c>
      <c r="C239" s="31">
        <v>190125447</v>
      </c>
      <c r="D239" s="22">
        <v>451.41</v>
      </c>
      <c r="E239" s="23"/>
      <c r="F239" s="23"/>
      <c r="G239" s="56">
        <v>0.34</v>
      </c>
      <c r="H239" s="23"/>
      <c r="I239" s="24">
        <v>1811364</v>
      </c>
      <c r="J239" s="25">
        <f t="shared" si="21"/>
        <v>4012.6802684920581</v>
      </c>
      <c r="K239" s="27">
        <f t="shared" si="22"/>
        <v>9.5272044251919628</v>
      </c>
      <c r="L239" s="23"/>
      <c r="M239" s="25">
        <v>613293</v>
      </c>
      <c r="N239" s="26">
        <f t="shared" si="23"/>
        <v>6.3014763089551087</v>
      </c>
      <c r="O239" s="23"/>
      <c r="P239" s="25">
        <v>624391</v>
      </c>
      <c r="Q239" s="25">
        <f t="shared" si="24"/>
        <v>2741.8178595954896</v>
      </c>
      <c r="R239" s="27">
        <f t="shared" si="25"/>
        <v>3.2841001026022574</v>
      </c>
      <c r="S239" s="28">
        <f t="shared" si="26"/>
        <v>0.68328839482290693</v>
      </c>
      <c r="T239" s="23"/>
      <c r="U239" s="43">
        <f t="shared" si="27"/>
        <v>6.5098282188391119</v>
      </c>
      <c r="V239" s="23"/>
      <c r="W239" s="57">
        <f>G239-'[7](A) Current Law'!G239</f>
        <v>0.06</v>
      </c>
      <c r="X239" s="58">
        <f>I239-'[7](A) Current Law'!I239</f>
        <v>319653</v>
      </c>
      <c r="Y239" s="43">
        <f>N239-'[7](A) Current Law'!N239</f>
        <v>1.1115240139317075</v>
      </c>
      <c r="Z239" s="58">
        <f>P239-'[7](A) Current Law'!P239</f>
        <v>0</v>
      </c>
      <c r="AA239" s="58">
        <f>M239-'[7](A) Current Law'!M239</f>
        <v>108324</v>
      </c>
      <c r="AB239" s="43">
        <f>R239-'[7](A) Current Law'!R239</f>
        <v>0</v>
      </c>
    </row>
    <row r="240" spans="1:28">
      <c r="A240" s="29" t="s">
        <v>486</v>
      </c>
      <c r="B240" s="30" t="s">
        <v>487</v>
      </c>
      <c r="C240" s="31">
        <v>195494575</v>
      </c>
      <c r="D240" s="22">
        <v>500.12</v>
      </c>
      <c r="E240" s="23"/>
      <c r="F240" s="23"/>
      <c r="G240" s="56">
        <v>0.34</v>
      </c>
      <c r="H240" s="23"/>
      <c r="I240" s="24">
        <v>1892951</v>
      </c>
      <c r="J240" s="25">
        <f t="shared" si="21"/>
        <v>3784.9936015356316</v>
      </c>
      <c r="K240" s="27">
        <f t="shared" si="22"/>
        <v>9.6828825045400873</v>
      </c>
      <c r="L240" s="23"/>
      <c r="M240" s="25">
        <v>645778</v>
      </c>
      <c r="N240" s="26">
        <f t="shared" si="23"/>
        <v>6.3795785637529843</v>
      </c>
      <c r="O240" s="23"/>
      <c r="P240" s="25">
        <v>669000</v>
      </c>
      <c r="Q240" s="25">
        <f t="shared" si="24"/>
        <v>2628.9250579860832</v>
      </c>
      <c r="R240" s="27">
        <f t="shared" si="25"/>
        <v>3.4220898457156679</v>
      </c>
      <c r="S240" s="28">
        <f t="shared" si="26"/>
        <v>0.69456525816040671</v>
      </c>
      <c r="T240" s="23"/>
      <c r="U240" s="43">
        <f t="shared" si="27"/>
        <v>6.7253937865027718</v>
      </c>
      <c r="V240" s="23"/>
      <c r="W240" s="57">
        <f>G240-'[7](A) Current Law'!G240</f>
        <v>0.06</v>
      </c>
      <c r="X240" s="58">
        <f>I240-'[7](A) Current Law'!I240</f>
        <v>334050</v>
      </c>
      <c r="Y240" s="43">
        <f>N240-'[7](A) Current Law'!N240</f>
        <v>1.1254890321125286</v>
      </c>
      <c r="Z240" s="58">
        <f>P240-'[7](A) Current Law'!P240</f>
        <v>0</v>
      </c>
      <c r="AA240" s="58">
        <f>M240-'[7](A) Current Law'!M240</f>
        <v>114023</v>
      </c>
      <c r="AB240" s="43">
        <f>R240-'[7](A) Current Law'!R240</f>
        <v>0</v>
      </c>
    </row>
    <row r="241" spans="1:28">
      <c r="A241" s="29" t="s">
        <v>488</v>
      </c>
      <c r="B241" s="30" t="s">
        <v>489</v>
      </c>
      <c r="C241" s="31">
        <v>7605358432</v>
      </c>
      <c r="D241" s="22">
        <v>9818.5700000000015</v>
      </c>
      <c r="E241" s="23"/>
      <c r="F241" s="23"/>
      <c r="G241" s="56">
        <v>0.34</v>
      </c>
      <c r="H241" s="23"/>
      <c r="I241" s="24">
        <v>28382977</v>
      </c>
      <c r="J241" s="25">
        <f t="shared" si="21"/>
        <v>2890.7444770470643</v>
      </c>
      <c r="K241" s="27">
        <f t="shared" si="22"/>
        <v>3.7319709851644767</v>
      </c>
      <c r="L241" s="23"/>
      <c r="M241" s="25">
        <v>2494539</v>
      </c>
      <c r="N241" s="26">
        <f t="shared" si="23"/>
        <v>3.4039734262980756</v>
      </c>
      <c r="O241" s="23"/>
      <c r="P241" s="25">
        <v>16882000</v>
      </c>
      <c r="Q241" s="25">
        <f t="shared" si="24"/>
        <v>1973.4583549335593</v>
      </c>
      <c r="R241" s="27">
        <f t="shared" si="25"/>
        <v>2.219750739027365</v>
      </c>
      <c r="S241" s="28">
        <f t="shared" si="26"/>
        <v>0.68268170037272691</v>
      </c>
      <c r="T241" s="23"/>
      <c r="U241" s="43">
        <f t="shared" si="27"/>
        <v>2.547748297893766</v>
      </c>
      <c r="V241" s="23"/>
      <c r="W241" s="57">
        <f>G241-'[7](A) Current Law'!G241</f>
        <v>0.06</v>
      </c>
      <c r="X241" s="58">
        <f>I241-'[7](A) Current Law'!I241</f>
        <v>5008761</v>
      </c>
      <c r="Y241" s="43">
        <f>N241-'[7](A) Current Law'!N241</f>
        <v>0.60053185406528398</v>
      </c>
      <c r="Z241" s="58">
        <f>P241-'[7](A) Current Law'!P241</f>
        <v>0</v>
      </c>
      <c r="AA241" s="58">
        <f>M241-'[7](A) Current Law'!M241</f>
        <v>441501</v>
      </c>
      <c r="AB241" s="43">
        <f>R241-'[7](A) Current Law'!R241</f>
        <v>0</v>
      </c>
    </row>
    <row r="242" spans="1:28">
      <c r="A242" s="29" t="s">
        <v>490</v>
      </c>
      <c r="B242" s="30" t="s">
        <v>491</v>
      </c>
      <c r="C242" s="31">
        <v>4766722281.0550003</v>
      </c>
      <c r="D242" s="22">
        <v>1647.1499999999999</v>
      </c>
      <c r="E242" s="23"/>
      <c r="F242" s="23"/>
      <c r="G242" s="56">
        <v>0.34</v>
      </c>
      <c r="H242" s="23"/>
      <c r="I242" s="24">
        <v>4929263</v>
      </c>
      <c r="J242" s="25">
        <f t="shared" si="21"/>
        <v>2992.6011595786663</v>
      </c>
      <c r="K242" s="27">
        <f t="shared" si="22"/>
        <v>1.0340990536811858</v>
      </c>
      <c r="L242" s="23"/>
      <c r="M242" s="25">
        <v>0</v>
      </c>
      <c r="N242" s="26">
        <f t="shared" si="23"/>
        <v>1.0340990536811858</v>
      </c>
      <c r="O242" s="23"/>
      <c r="P242" s="25">
        <v>3950000</v>
      </c>
      <c r="Q242" s="25">
        <f t="shared" si="24"/>
        <v>2398.0815347721823</v>
      </c>
      <c r="R242" s="27">
        <f t="shared" si="25"/>
        <v>0.82866166038222844</v>
      </c>
      <c r="S242" s="28">
        <f t="shared" si="26"/>
        <v>0.80133683270703959</v>
      </c>
      <c r="T242" s="23"/>
      <c r="U242" s="43">
        <f t="shared" si="27"/>
        <v>0.82866166038222844</v>
      </c>
      <c r="V242" s="23"/>
      <c r="W242" s="57">
        <f>G242-'[7](A) Current Law'!G242</f>
        <v>0.06</v>
      </c>
      <c r="X242" s="58">
        <f>I242-'[7](A) Current Law'!I242</f>
        <v>869870</v>
      </c>
      <c r="Y242" s="43">
        <f>N242-'[7](A) Current Law'!N242</f>
        <v>0.1824880806371364</v>
      </c>
      <c r="Z242" s="58">
        <f>P242-'[7](A) Current Law'!P242</f>
        <v>0</v>
      </c>
      <c r="AA242" s="58">
        <f>M242-'[7](A) Current Law'!M242</f>
        <v>0</v>
      </c>
      <c r="AB242" s="43">
        <f>R242-'[7](A) Current Law'!R242</f>
        <v>0</v>
      </c>
    </row>
    <row r="243" spans="1:28">
      <c r="A243" s="29" t="s">
        <v>492</v>
      </c>
      <c r="B243" s="30" t="s">
        <v>493</v>
      </c>
      <c r="C243" s="31">
        <v>281131877</v>
      </c>
      <c r="D243" s="22">
        <v>351.17</v>
      </c>
      <c r="E243" s="23"/>
      <c r="F243" s="23"/>
      <c r="G243" s="56">
        <v>0.34</v>
      </c>
      <c r="H243" s="23"/>
      <c r="I243" s="24">
        <v>1112737</v>
      </c>
      <c r="J243" s="25">
        <f t="shared" si="21"/>
        <v>3168.6562063957626</v>
      </c>
      <c r="K243" s="27">
        <f t="shared" si="22"/>
        <v>3.9580605795194117</v>
      </c>
      <c r="L243" s="23"/>
      <c r="M243" s="25">
        <v>123981</v>
      </c>
      <c r="N243" s="26">
        <f t="shared" si="23"/>
        <v>3.5170540265698862</v>
      </c>
      <c r="O243" s="23"/>
      <c r="P243" s="25">
        <v>514000</v>
      </c>
      <c r="Q243" s="25">
        <f t="shared" si="24"/>
        <v>1816.7297889910869</v>
      </c>
      <c r="R243" s="27">
        <f t="shared" si="25"/>
        <v>1.8283234383982716</v>
      </c>
      <c r="S243" s="28">
        <f t="shared" si="26"/>
        <v>0.57334392583332805</v>
      </c>
      <c r="T243" s="23"/>
      <c r="U243" s="43">
        <f t="shared" si="27"/>
        <v>2.2693299913477971</v>
      </c>
      <c r="V243" s="23"/>
      <c r="W243" s="57">
        <f>G243-'[7](A) Current Law'!G243</f>
        <v>0.06</v>
      </c>
      <c r="X243" s="58">
        <f>I243-'[7](A) Current Law'!I243</f>
        <v>196365</v>
      </c>
      <c r="Y243" s="43">
        <f>N243-'[7](A) Current Law'!N243</f>
        <v>0.62042768632743828</v>
      </c>
      <c r="Z243" s="58">
        <f>P243-'[7](A) Current Law'!P243</f>
        <v>0</v>
      </c>
      <c r="AA243" s="58">
        <f>M243-'[7](A) Current Law'!M243</f>
        <v>21943</v>
      </c>
      <c r="AB243" s="43">
        <f>R243-'[7](A) Current Law'!R243</f>
        <v>0</v>
      </c>
    </row>
    <row r="244" spans="1:28">
      <c r="A244" s="29" t="s">
        <v>494</v>
      </c>
      <c r="B244" s="30" t="s">
        <v>495</v>
      </c>
      <c r="C244" s="31">
        <v>17695680798</v>
      </c>
      <c r="D244" s="22">
        <v>27863.48</v>
      </c>
      <c r="E244" s="23"/>
      <c r="F244" s="23"/>
      <c r="G244" s="56">
        <v>0.34</v>
      </c>
      <c r="H244" s="23"/>
      <c r="I244" s="24">
        <v>89059958</v>
      </c>
      <c r="J244" s="25">
        <f t="shared" si="21"/>
        <v>3196.2970167401918</v>
      </c>
      <c r="K244" s="27">
        <f t="shared" si="22"/>
        <v>5.0328641783629893</v>
      </c>
      <c r="L244" s="23"/>
      <c r="M244" s="25">
        <v>17309346</v>
      </c>
      <c r="N244" s="26">
        <f t="shared" si="23"/>
        <v>4.054696330649759</v>
      </c>
      <c r="O244" s="23"/>
      <c r="P244" s="25">
        <v>61000000</v>
      </c>
      <c r="Q244" s="25">
        <f t="shared" si="24"/>
        <v>2810.4653833620209</v>
      </c>
      <c r="R244" s="27">
        <f t="shared" si="25"/>
        <v>3.4471688711120025</v>
      </c>
      <c r="S244" s="28">
        <f t="shared" si="26"/>
        <v>0.87928792870079731</v>
      </c>
      <c r="T244" s="23"/>
      <c r="U244" s="43">
        <f t="shared" si="27"/>
        <v>4.4253367188252328</v>
      </c>
      <c r="V244" s="23"/>
      <c r="W244" s="57">
        <f>G244-'[7](A) Current Law'!G244</f>
        <v>5.8200000000000029E-2</v>
      </c>
      <c r="X244" s="58">
        <f>I244-'[7](A) Current Law'!I244</f>
        <v>15244969</v>
      </c>
      <c r="Y244" s="43">
        <f>N244-'[7](A) Current Law'!N244</f>
        <v>0.68847828682448631</v>
      </c>
      <c r="Z244" s="58">
        <f>P244-'[7](A) Current Law'!P244</f>
        <v>1432480</v>
      </c>
      <c r="AA244" s="58">
        <f>M244-'[7](A) Current Law'!M244</f>
        <v>3061877</v>
      </c>
      <c r="AB244" s="43">
        <f>R244-'[7](A) Current Law'!R244</f>
        <v>8.0950827286729865E-2</v>
      </c>
    </row>
    <row r="245" spans="1:28">
      <c r="A245" s="29" t="s">
        <v>496</v>
      </c>
      <c r="B245" s="30" t="s">
        <v>497</v>
      </c>
      <c r="C245" s="31">
        <v>77257728</v>
      </c>
      <c r="D245" s="22">
        <v>74.03</v>
      </c>
      <c r="E245" s="23"/>
      <c r="F245" s="23"/>
      <c r="G245" s="56">
        <v>0.37770000000000004</v>
      </c>
      <c r="H245" s="23"/>
      <c r="I245" s="24">
        <v>625715</v>
      </c>
      <c r="J245" s="25">
        <f t="shared" si="21"/>
        <v>8452.1815480210716</v>
      </c>
      <c r="K245" s="27">
        <f t="shared" si="22"/>
        <v>8.0990603296022385</v>
      </c>
      <c r="L245" s="23"/>
      <c r="M245" s="25">
        <v>162797</v>
      </c>
      <c r="N245" s="26">
        <f t="shared" si="23"/>
        <v>5.9918666000636209</v>
      </c>
      <c r="O245" s="23"/>
      <c r="P245" s="25">
        <v>285000</v>
      </c>
      <c r="Q245" s="25">
        <f t="shared" si="24"/>
        <v>6048.8585708496557</v>
      </c>
      <c r="R245" s="27">
        <f t="shared" si="25"/>
        <v>3.6889513499542725</v>
      </c>
      <c r="S245" s="28">
        <f t="shared" si="26"/>
        <v>0.71565648897661072</v>
      </c>
      <c r="T245" s="23"/>
      <c r="U245" s="43">
        <f t="shared" si="27"/>
        <v>5.7961450794928888</v>
      </c>
      <c r="V245" s="23"/>
      <c r="W245" s="57">
        <f>G245-'[7](A) Current Law'!G245</f>
        <v>0</v>
      </c>
      <c r="X245" s="58">
        <f>I245-'[7](A) Current Law'!I245</f>
        <v>0</v>
      </c>
      <c r="Y245" s="43">
        <f>N245-'[7](A) Current Law'!N245</f>
        <v>-0.3721828319880176</v>
      </c>
      <c r="Z245" s="58">
        <f>P245-'[7](A) Current Law'!P245</f>
        <v>0</v>
      </c>
      <c r="AA245" s="58">
        <f>M245-'[7](A) Current Law'!M245</f>
        <v>28754</v>
      </c>
      <c r="AB245" s="43">
        <f>R245-'[7](A) Current Law'!R245</f>
        <v>0</v>
      </c>
    </row>
    <row r="246" spans="1:28">
      <c r="A246" s="29" t="s">
        <v>498</v>
      </c>
      <c r="B246" s="30" t="s">
        <v>499</v>
      </c>
      <c r="C246" s="31">
        <v>171008894</v>
      </c>
      <c r="D246" s="22">
        <v>169.88</v>
      </c>
      <c r="E246" s="23"/>
      <c r="F246" s="23"/>
      <c r="G246" s="56">
        <v>0.34</v>
      </c>
      <c r="H246" s="23"/>
      <c r="I246" s="24">
        <v>905466</v>
      </c>
      <c r="J246" s="25">
        <f t="shared" si="21"/>
        <v>5330.0329644454914</v>
      </c>
      <c r="K246" s="27">
        <f t="shared" si="22"/>
        <v>5.2948474130240264</v>
      </c>
      <c r="L246" s="23"/>
      <c r="M246" s="25">
        <v>189679</v>
      </c>
      <c r="N246" s="26">
        <f t="shared" si="23"/>
        <v>4.1856711850320485</v>
      </c>
      <c r="O246" s="23"/>
      <c r="P246" s="25">
        <v>330000</v>
      </c>
      <c r="Q246" s="25">
        <f t="shared" si="24"/>
        <v>3059.0946550506242</v>
      </c>
      <c r="R246" s="27">
        <f t="shared" si="25"/>
        <v>1.92972419317559</v>
      </c>
      <c r="S246" s="28">
        <f t="shared" si="26"/>
        <v>0.57393541005404947</v>
      </c>
      <c r="T246" s="23"/>
      <c r="U246" s="43">
        <f t="shared" si="27"/>
        <v>3.0389004211675679</v>
      </c>
      <c r="V246" s="23"/>
      <c r="W246" s="57">
        <f>G246-'[7](A) Current Law'!G246</f>
        <v>0.06</v>
      </c>
      <c r="X246" s="58">
        <f>I246-'[7](A) Current Law'!I246</f>
        <v>159788</v>
      </c>
      <c r="Y246" s="43">
        <f>N246-'[7](A) Current Law'!N246</f>
        <v>0.73830662865991048</v>
      </c>
      <c r="Z246" s="58">
        <f>P246-'[7](A) Current Law'!P246</f>
        <v>0</v>
      </c>
      <c r="AA246" s="58">
        <f>M246-'[7](A) Current Law'!M246</f>
        <v>33531</v>
      </c>
      <c r="AB246" s="43">
        <f>R246-'[7](A) Current Law'!R246</f>
        <v>0</v>
      </c>
    </row>
    <row r="247" spans="1:28" ht="31.2">
      <c r="A247" s="29" t="s">
        <v>500</v>
      </c>
      <c r="B247" s="30" t="s">
        <v>501</v>
      </c>
      <c r="C247" s="31">
        <v>6230569176.8850002</v>
      </c>
      <c r="D247" s="22">
        <v>4940.75</v>
      </c>
      <c r="E247" s="23"/>
      <c r="F247" s="23"/>
      <c r="G247" s="56">
        <v>0.34</v>
      </c>
      <c r="H247" s="23"/>
      <c r="I247" s="24">
        <v>14183802</v>
      </c>
      <c r="J247" s="25">
        <f t="shared" si="21"/>
        <v>2870.7791327227646</v>
      </c>
      <c r="K247" s="27">
        <f t="shared" si="22"/>
        <v>2.2764857587362912</v>
      </c>
      <c r="L247" s="23"/>
      <c r="M247" s="25">
        <v>0</v>
      </c>
      <c r="N247" s="26">
        <f t="shared" si="23"/>
        <v>2.2764857587362912</v>
      </c>
      <c r="O247" s="23"/>
      <c r="P247" s="25">
        <v>10374063</v>
      </c>
      <c r="Q247" s="25">
        <f t="shared" si="24"/>
        <v>2099.693973587006</v>
      </c>
      <c r="R247" s="27">
        <f t="shared" si="25"/>
        <v>1.6650265337695129</v>
      </c>
      <c r="S247" s="28">
        <f t="shared" si="26"/>
        <v>0.73140213040198954</v>
      </c>
      <c r="T247" s="23"/>
      <c r="U247" s="43">
        <f t="shared" si="27"/>
        <v>1.6650265337695129</v>
      </c>
      <c r="V247" s="23"/>
      <c r="W247" s="57">
        <f>G247-'[7](A) Current Law'!G247</f>
        <v>0.06</v>
      </c>
      <c r="X247" s="58">
        <f>I247-'[7](A) Current Law'!I247</f>
        <v>2503024</v>
      </c>
      <c r="Y247" s="43">
        <f>N247-'[7](A) Current Law'!N247</f>
        <v>0.4017327998356961</v>
      </c>
      <c r="Z247" s="58">
        <f>P247-'[7](A) Current Law'!P247</f>
        <v>0</v>
      </c>
      <c r="AA247" s="58">
        <f>M247-'[7](A) Current Law'!M247</f>
        <v>0</v>
      </c>
      <c r="AB247" s="43">
        <f>R247-'[7](A) Current Law'!R247</f>
        <v>0</v>
      </c>
    </row>
    <row r="248" spans="1:28">
      <c r="A248" s="29" t="s">
        <v>502</v>
      </c>
      <c r="B248" s="30" t="s">
        <v>503</v>
      </c>
      <c r="C248" s="31">
        <v>25240991</v>
      </c>
      <c r="D248" s="22">
        <v>12.98</v>
      </c>
      <c r="E248" s="23"/>
      <c r="F248" s="23"/>
      <c r="G248" s="56">
        <v>0.34</v>
      </c>
      <c r="H248" s="23"/>
      <c r="I248" s="24">
        <v>130010</v>
      </c>
      <c r="J248" s="25">
        <f t="shared" si="21"/>
        <v>10016.178736517719</v>
      </c>
      <c r="K248" s="27">
        <f t="shared" si="22"/>
        <v>5.1507486374049263</v>
      </c>
      <c r="L248" s="23"/>
      <c r="M248" s="25">
        <v>26179</v>
      </c>
      <c r="N248" s="26">
        <f t="shared" si="23"/>
        <v>4.1135865069640101</v>
      </c>
      <c r="O248" s="23"/>
      <c r="P248" s="25">
        <v>0</v>
      </c>
      <c r="Q248" s="25">
        <f t="shared" si="24"/>
        <v>2016.8721109399075</v>
      </c>
      <c r="R248" s="27">
        <f t="shared" si="25"/>
        <v>0</v>
      </c>
      <c r="S248" s="28">
        <f t="shared" si="26"/>
        <v>0.20136143373586649</v>
      </c>
      <c r="T248" s="23"/>
      <c r="U248" s="43">
        <f t="shared" si="27"/>
        <v>1.0371621304409164</v>
      </c>
      <c r="V248" s="23"/>
      <c r="W248" s="57">
        <f>G248-'[7](A) Current Law'!G248</f>
        <v>0.06</v>
      </c>
      <c r="X248" s="58">
        <f>I248-'[7](A) Current Law'!I248</f>
        <v>22942</v>
      </c>
      <c r="Y248" s="43">
        <f>N248-'[7](A) Current Law'!N248</f>
        <v>0.72572427920916516</v>
      </c>
      <c r="Z248" s="58">
        <f>P248-'[7](A) Current Law'!P248</f>
        <v>0</v>
      </c>
      <c r="AA248" s="58">
        <f>M248-'[7](A) Current Law'!M248</f>
        <v>4624</v>
      </c>
      <c r="AB248" s="43">
        <f>R248-'[7](A) Current Law'!R248</f>
        <v>0</v>
      </c>
    </row>
    <row r="249" spans="1:28">
      <c r="A249" s="29" t="s">
        <v>504</v>
      </c>
      <c r="B249" s="30" t="s">
        <v>505</v>
      </c>
      <c r="C249" s="31">
        <v>28420597</v>
      </c>
      <c r="D249" s="22">
        <v>28.29</v>
      </c>
      <c r="E249" s="23"/>
      <c r="F249" s="23"/>
      <c r="G249" s="56">
        <v>0.37609999999999999</v>
      </c>
      <c r="H249" s="23"/>
      <c r="I249" s="24">
        <v>233465</v>
      </c>
      <c r="J249" s="25">
        <f t="shared" si="21"/>
        <v>8252.5627430187342</v>
      </c>
      <c r="K249" s="27">
        <f t="shared" si="22"/>
        <v>8.2146409521235615</v>
      </c>
      <c r="L249" s="23"/>
      <c r="M249" s="25">
        <v>61816</v>
      </c>
      <c r="N249" s="26">
        <f t="shared" si="23"/>
        <v>6.0395986755661744</v>
      </c>
      <c r="O249" s="23"/>
      <c r="P249" s="25">
        <v>0</v>
      </c>
      <c r="Q249" s="25">
        <f t="shared" si="24"/>
        <v>2185.0830682219867</v>
      </c>
      <c r="R249" s="27">
        <f t="shared" si="25"/>
        <v>0</v>
      </c>
      <c r="S249" s="28">
        <f t="shared" si="26"/>
        <v>0.26477630479943459</v>
      </c>
      <c r="T249" s="23"/>
      <c r="U249" s="43">
        <f t="shared" si="27"/>
        <v>2.1750422765573854</v>
      </c>
      <c r="V249" s="23"/>
      <c r="W249" s="57">
        <f>G249-'[7](A) Current Law'!G249</f>
        <v>0</v>
      </c>
      <c r="X249" s="58">
        <f>I249-'[7](A) Current Law'!I249</f>
        <v>0</v>
      </c>
      <c r="Y249" s="43">
        <f>N249-'[7](A) Current Law'!N249</f>
        <v>-0.38415801047388332</v>
      </c>
      <c r="Z249" s="58">
        <f>P249-'[7](A) Current Law'!P249</f>
        <v>0</v>
      </c>
      <c r="AA249" s="58">
        <f>M249-'[7](A) Current Law'!M249</f>
        <v>10918</v>
      </c>
      <c r="AB249" s="43">
        <f>R249-'[7](A) Current Law'!R249</f>
        <v>0</v>
      </c>
    </row>
    <row r="250" spans="1:28">
      <c r="A250" s="29" t="s">
        <v>506</v>
      </c>
      <c r="B250" s="30" t="s">
        <v>507</v>
      </c>
      <c r="C250" s="31">
        <v>28469819</v>
      </c>
      <c r="D250" s="22">
        <v>20.88</v>
      </c>
      <c r="E250" s="23"/>
      <c r="F250" s="23"/>
      <c r="G250" s="56">
        <v>0.34</v>
      </c>
      <c r="H250" s="23"/>
      <c r="I250" s="24">
        <v>149788</v>
      </c>
      <c r="J250" s="25">
        <f t="shared" si="21"/>
        <v>7173.7547892720313</v>
      </c>
      <c r="K250" s="27">
        <f t="shared" si="22"/>
        <v>5.2612909130191516</v>
      </c>
      <c r="L250" s="23"/>
      <c r="M250" s="25">
        <v>31113</v>
      </c>
      <c r="N250" s="26">
        <f t="shared" si="23"/>
        <v>4.1684494025058605</v>
      </c>
      <c r="O250" s="23"/>
      <c r="P250" s="25">
        <v>0</v>
      </c>
      <c r="Q250" s="25">
        <f t="shared" si="24"/>
        <v>1490.0862068965519</v>
      </c>
      <c r="R250" s="27">
        <f t="shared" si="25"/>
        <v>0</v>
      </c>
      <c r="S250" s="28">
        <f t="shared" si="26"/>
        <v>0.20771356851016104</v>
      </c>
      <c r="T250" s="23"/>
      <c r="U250" s="43">
        <f t="shared" si="27"/>
        <v>1.0928415105132914</v>
      </c>
      <c r="V250" s="23"/>
      <c r="W250" s="57">
        <f>G250-'[7](A) Current Law'!G250</f>
        <v>0.06</v>
      </c>
      <c r="X250" s="58">
        <f>I250-'[7](A) Current Law'!I250</f>
        <v>26433</v>
      </c>
      <c r="Y250" s="43">
        <f>N250-'[7](A) Current Law'!N250</f>
        <v>0.73481324205116971</v>
      </c>
      <c r="Z250" s="58">
        <f>P250-'[7](A) Current Law'!P250</f>
        <v>0</v>
      </c>
      <c r="AA250" s="58">
        <f>M250-'[7](A) Current Law'!M250</f>
        <v>5513</v>
      </c>
      <c r="AB250" s="43">
        <f>R250-'[7](A) Current Law'!R250</f>
        <v>0</v>
      </c>
    </row>
    <row r="251" spans="1:28">
      <c r="A251" s="29" t="s">
        <v>508</v>
      </c>
      <c r="B251" s="30" t="s">
        <v>509</v>
      </c>
      <c r="C251" s="31">
        <v>2993453115</v>
      </c>
      <c r="D251" s="22">
        <v>5101.53</v>
      </c>
      <c r="E251" s="23"/>
      <c r="F251" s="23"/>
      <c r="G251" s="56">
        <v>0.34</v>
      </c>
      <c r="H251" s="23"/>
      <c r="I251" s="24">
        <v>12144727</v>
      </c>
      <c r="J251" s="25">
        <f t="shared" si="21"/>
        <v>2380.6048381563965</v>
      </c>
      <c r="K251" s="27">
        <f t="shared" si="22"/>
        <v>4.0570961138972104</v>
      </c>
      <c r="L251" s="23"/>
      <c r="M251" s="25">
        <v>1469458</v>
      </c>
      <c r="N251" s="26">
        <f t="shared" si="23"/>
        <v>3.5662055124588115</v>
      </c>
      <c r="O251" s="23"/>
      <c r="P251" s="25">
        <v>6280495</v>
      </c>
      <c r="Q251" s="25">
        <f t="shared" si="24"/>
        <v>1519.1428845856049</v>
      </c>
      <c r="R251" s="27">
        <f t="shared" si="25"/>
        <v>2.0980769561844297</v>
      </c>
      <c r="S251" s="28">
        <f t="shared" si="26"/>
        <v>0.63813315853044705</v>
      </c>
      <c r="T251" s="23"/>
      <c r="U251" s="43">
        <f t="shared" si="27"/>
        <v>2.588967557622829</v>
      </c>
      <c r="V251" s="23"/>
      <c r="W251" s="57">
        <f>G251-'[7](A) Current Law'!G251</f>
        <v>5.0700000000000023E-2</v>
      </c>
      <c r="X251" s="58">
        <f>I251-'[7](A) Current Law'!I251</f>
        <v>1810993</v>
      </c>
      <c r="Y251" s="43">
        <f>N251-'[7](A) Current Law'!N251</f>
        <v>0.51798973975244644</v>
      </c>
      <c r="Z251" s="58">
        <f>P251-'[7](A) Current Law'!P251</f>
        <v>0</v>
      </c>
      <c r="AA251" s="58">
        <f>M251-'[7](A) Current Law'!M251</f>
        <v>260415</v>
      </c>
      <c r="AB251" s="43">
        <f>R251-'[7](A) Current Law'!R251</f>
        <v>0</v>
      </c>
    </row>
    <row r="252" spans="1:28">
      <c r="A252" s="29" t="s">
        <v>510</v>
      </c>
      <c r="B252" s="30" t="s">
        <v>511</v>
      </c>
      <c r="C252" s="31">
        <v>32954253</v>
      </c>
      <c r="D252" s="22">
        <v>50</v>
      </c>
      <c r="E252" s="23"/>
      <c r="F252" s="23"/>
      <c r="G252" s="56">
        <v>0.36420000000000002</v>
      </c>
      <c r="H252" s="23"/>
      <c r="I252" s="24">
        <v>248968</v>
      </c>
      <c r="J252" s="25">
        <f t="shared" si="21"/>
        <v>4979.3599999999997</v>
      </c>
      <c r="K252" s="27">
        <f t="shared" si="22"/>
        <v>7.5549580808279888</v>
      </c>
      <c r="L252" s="23"/>
      <c r="M252" s="25">
        <v>65522</v>
      </c>
      <c r="N252" s="26">
        <f t="shared" si="23"/>
        <v>5.566686642843945</v>
      </c>
      <c r="O252" s="23"/>
      <c r="P252" s="25">
        <v>110000</v>
      </c>
      <c r="Q252" s="25">
        <f t="shared" si="24"/>
        <v>3510.44</v>
      </c>
      <c r="R252" s="27">
        <f t="shared" si="25"/>
        <v>3.3379606571570597</v>
      </c>
      <c r="S252" s="28">
        <f t="shared" si="26"/>
        <v>0.7049982327046046</v>
      </c>
      <c r="T252" s="23"/>
      <c r="U252" s="43">
        <f t="shared" si="27"/>
        <v>5.3262320951411031</v>
      </c>
      <c r="V252" s="23"/>
      <c r="W252" s="57">
        <f>G252-'[7](A) Current Law'!G252</f>
        <v>0</v>
      </c>
      <c r="X252" s="58">
        <f>I252-'[7](A) Current Law'!I252</f>
        <v>0</v>
      </c>
      <c r="Y252" s="43">
        <f>N252-'[7](A) Current Law'!N252</f>
        <v>-0.35118380622980627</v>
      </c>
      <c r="Z252" s="58">
        <f>P252-'[7](A) Current Law'!P252</f>
        <v>0</v>
      </c>
      <c r="AA252" s="58">
        <f>M252-'[7](A) Current Law'!M252</f>
        <v>11573</v>
      </c>
      <c r="AB252" s="43">
        <f>R252-'[7](A) Current Law'!R252</f>
        <v>0</v>
      </c>
    </row>
    <row r="253" spans="1:28" ht="31.2">
      <c r="A253" s="29" t="s">
        <v>512</v>
      </c>
      <c r="B253" s="30" t="s">
        <v>513</v>
      </c>
      <c r="C253" s="31">
        <v>778114723</v>
      </c>
      <c r="D253" s="22">
        <v>1250.81</v>
      </c>
      <c r="E253" s="23"/>
      <c r="F253" s="23"/>
      <c r="G253" s="56">
        <v>0.34</v>
      </c>
      <c r="H253" s="23"/>
      <c r="I253" s="24">
        <v>3682545</v>
      </c>
      <c r="J253" s="25">
        <f t="shared" si="21"/>
        <v>2944.12820492321</v>
      </c>
      <c r="K253" s="27">
        <f t="shared" si="22"/>
        <v>4.7326504577654678</v>
      </c>
      <c r="L253" s="23"/>
      <c r="M253" s="25">
        <v>644368</v>
      </c>
      <c r="N253" s="26">
        <f t="shared" si="23"/>
        <v>3.9045360667208451</v>
      </c>
      <c r="O253" s="23"/>
      <c r="P253" s="25">
        <v>0</v>
      </c>
      <c r="Q253" s="25">
        <f t="shared" si="24"/>
        <v>515.16057594678648</v>
      </c>
      <c r="R253" s="27">
        <f t="shared" si="25"/>
        <v>0</v>
      </c>
      <c r="S253" s="28">
        <f t="shared" si="26"/>
        <v>0.1749789887156844</v>
      </c>
      <c r="T253" s="23"/>
      <c r="U253" s="43">
        <f t="shared" si="27"/>
        <v>0.82811439104462237</v>
      </c>
      <c r="V253" s="23"/>
      <c r="W253" s="57">
        <f>G253-'[7](A) Current Law'!G253</f>
        <v>0.06</v>
      </c>
      <c r="X253" s="58">
        <f>I253-'[7](A) Current Law'!I253</f>
        <v>649861</v>
      </c>
      <c r="Y253" s="43">
        <f>N253-'[7](A) Current Law'!N253</f>
        <v>0.68896781432575427</v>
      </c>
      <c r="Z253" s="58">
        <f>P253-'[7](A) Current Law'!P253</f>
        <v>0</v>
      </c>
      <c r="AA253" s="58">
        <f>M253-'[7](A) Current Law'!M253</f>
        <v>113765</v>
      </c>
      <c r="AB253" s="43">
        <f>R253-'[7](A) Current Law'!R253</f>
        <v>0</v>
      </c>
    </row>
    <row r="254" spans="1:28">
      <c r="A254" s="29" t="s">
        <v>514</v>
      </c>
      <c r="B254" s="30" t="s">
        <v>515</v>
      </c>
      <c r="C254" s="31">
        <v>1409075454</v>
      </c>
      <c r="D254" s="22">
        <v>2117.2399999999998</v>
      </c>
      <c r="E254" s="23"/>
      <c r="F254" s="23"/>
      <c r="G254" s="56">
        <v>0.34</v>
      </c>
      <c r="H254" s="23"/>
      <c r="I254" s="24">
        <v>6122116</v>
      </c>
      <c r="J254" s="25">
        <f t="shared" si="21"/>
        <v>2891.5550433583348</v>
      </c>
      <c r="K254" s="27">
        <f t="shared" si="22"/>
        <v>4.3447751379252963</v>
      </c>
      <c r="L254" s="23"/>
      <c r="M254" s="25">
        <v>893513</v>
      </c>
      <c r="N254" s="26">
        <f t="shared" si="23"/>
        <v>3.7106621828925848</v>
      </c>
      <c r="O254" s="23"/>
      <c r="P254" s="25">
        <v>4064000</v>
      </c>
      <c r="Q254" s="25">
        <f t="shared" si="24"/>
        <v>2341.4978934839701</v>
      </c>
      <c r="R254" s="27">
        <f t="shared" si="25"/>
        <v>2.8841606661044001</v>
      </c>
      <c r="S254" s="28">
        <f t="shared" si="26"/>
        <v>0.80977116408771088</v>
      </c>
      <c r="T254" s="23"/>
      <c r="U254" s="43">
        <f t="shared" si="27"/>
        <v>3.5182736211371117</v>
      </c>
      <c r="V254" s="23"/>
      <c r="W254" s="57">
        <f>G254-'[7](A) Current Law'!G254</f>
        <v>0.06</v>
      </c>
      <c r="X254" s="58">
        <f>I254-'[7](A) Current Law'!I254</f>
        <v>1080374</v>
      </c>
      <c r="Y254" s="43">
        <f>N254-'[7](A) Current Law'!N254</f>
        <v>0.65462001866650921</v>
      </c>
      <c r="Z254" s="58">
        <f>P254-'[7](A) Current Law'!P254</f>
        <v>0</v>
      </c>
      <c r="AA254" s="58">
        <f>M254-'[7](A) Current Law'!M254</f>
        <v>157965</v>
      </c>
      <c r="AB254" s="43">
        <f>R254-'[7](A) Current Law'!R254</f>
        <v>0</v>
      </c>
    </row>
    <row r="255" spans="1:28">
      <c r="A255" s="29" t="s">
        <v>516</v>
      </c>
      <c r="B255" s="30" t="s">
        <v>517</v>
      </c>
      <c r="C255" s="31">
        <v>46378730</v>
      </c>
      <c r="D255" s="22">
        <v>149.66</v>
      </c>
      <c r="E255" s="23"/>
      <c r="F255" s="23"/>
      <c r="G255" s="56">
        <v>0.34</v>
      </c>
      <c r="H255" s="23"/>
      <c r="I255" s="24">
        <v>489963</v>
      </c>
      <c r="J255" s="25">
        <f t="shared" si="21"/>
        <v>3273.8407055993584</v>
      </c>
      <c r="K255" s="27">
        <f t="shared" si="22"/>
        <v>10.564390184897258</v>
      </c>
      <c r="L255" s="23"/>
      <c r="M255" s="25">
        <v>173649</v>
      </c>
      <c r="N255" s="26">
        <f t="shared" si="23"/>
        <v>6.8202385015717333</v>
      </c>
      <c r="O255" s="23"/>
      <c r="P255" s="25">
        <v>48500</v>
      </c>
      <c r="Q255" s="25">
        <f t="shared" si="24"/>
        <v>1484.3578778564747</v>
      </c>
      <c r="R255" s="27">
        <f t="shared" si="25"/>
        <v>1.0457379923943584</v>
      </c>
      <c r="S255" s="28">
        <f t="shared" si="26"/>
        <v>0.4533995424144272</v>
      </c>
      <c r="T255" s="23"/>
      <c r="U255" s="43">
        <f t="shared" si="27"/>
        <v>4.7898896757198832</v>
      </c>
      <c r="V255" s="23"/>
      <c r="W255" s="57">
        <f>G255-'[7](A) Current Law'!G255</f>
        <v>0.06</v>
      </c>
      <c r="X255" s="58">
        <f>I255-'[7](A) Current Law'!I255</f>
        <v>86464</v>
      </c>
      <c r="Y255" s="43">
        <f>N255-'[7](A) Current Law'!N255</f>
        <v>1.2031808546719587</v>
      </c>
      <c r="Z255" s="58">
        <f>P255-'[7](A) Current Law'!P255</f>
        <v>0</v>
      </c>
      <c r="AA255" s="58">
        <f>M255-'[7](A) Current Law'!M255</f>
        <v>30662</v>
      </c>
      <c r="AB255" s="43">
        <f>R255-'[7](A) Current Law'!R255</f>
        <v>0</v>
      </c>
    </row>
    <row r="256" spans="1:28">
      <c r="A256" s="29" t="s">
        <v>518</v>
      </c>
      <c r="B256" s="30" t="s">
        <v>519</v>
      </c>
      <c r="C256" s="31">
        <v>6416556440</v>
      </c>
      <c r="D256" s="22">
        <v>7841.28</v>
      </c>
      <c r="E256" s="23"/>
      <c r="F256" s="23"/>
      <c r="G256" s="56">
        <v>0.34</v>
      </c>
      <c r="H256" s="23"/>
      <c r="I256" s="24">
        <v>21560920</v>
      </c>
      <c r="J256" s="25">
        <f t="shared" si="21"/>
        <v>2749.6684214822071</v>
      </c>
      <c r="K256" s="27">
        <f t="shared" si="22"/>
        <v>3.3602010987687971</v>
      </c>
      <c r="L256" s="23"/>
      <c r="M256" s="25">
        <v>911205</v>
      </c>
      <c r="N256" s="26">
        <f t="shared" si="23"/>
        <v>3.2181926852964766</v>
      </c>
      <c r="O256" s="23"/>
      <c r="P256" s="25">
        <v>17000000</v>
      </c>
      <c r="Q256" s="25">
        <f t="shared" si="24"/>
        <v>2284.2195406872347</v>
      </c>
      <c r="R256" s="27">
        <f t="shared" si="25"/>
        <v>2.6493961611596144</v>
      </c>
      <c r="S256" s="28">
        <f t="shared" si="26"/>
        <v>0.83072545141858511</v>
      </c>
      <c r="T256" s="23"/>
      <c r="U256" s="43">
        <f t="shared" si="27"/>
        <v>2.7914045746319345</v>
      </c>
      <c r="V256" s="23"/>
      <c r="W256" s="57">
        <f>G256-'[7](A) Current Law'!G256</f>
        <v>5.1400000000000001E-2</v>
      </c>
      <c r="X256" s="58">
        <f>I256-'[7](A) Current Law'!I256</f>
        <v>3259504</v>
      </c>
      <c r="Y256" s="43">
        <f>N256-'[7](A) Current Law'!N256</f>
        <v>0.48294221814715321</v>
      </c>
      <c r="Z256" s="58">
        <f>P256-'[7](A) Current Law'!P256</f>
        <v>0</v>
      </c>
      <c r="AA256" s="58">
        <f>M256-'[7](A) Current Law'!M256</f>
        <v>160678</v>
      </c>
      <c r="AB256" s="43">
        <f>R256-'[7](A) Current Law'!R256</f>
        <v>0</v>
      </c>
    </row>
    <row r="257" spans="1:28">
      <c r="A257" s="29" t="s">
        <v>520</v>
      </c>
      <c r="B257" s="30" t="s">
        <v>521</v>
      </c>
      <c r="C257" s="31">
        <v>1295742489</v>
      </c>
      <c r="D257" s="22">
        <v>5673.53</v>
      </c>
      <c r="E257" s="23"/>
      <c r="F257" s="23"/>
      <c r="G257" s="56">
        <v>0.34</v>
      </c>
      <c r="H257" s="23"/>
      <c r="I257" s="24">
        <v>21852202</v>
      </c>
      <c r="J257" s="25">
        <f t="shared" si="21"/>
        <v>3851.6059666556803</v>
      </c>
      <c r="K257" s="27">
        <f t="shared" si="22"/>
        <v>16.864617920235538</v>
      </c>
      <c r="L257" s="23"/>
      <c r="M257" s="25">
        <v>8933176</v>
      </c>
      <c r="N257" s="26">
        <f t="shared" si="23"/>
        <v>9.9703653385406579</v>
      </c>
      <c r="O257" s="23"/>
      <c r="P257" s="25">
        <v>1422595</v>
      </c>
      <c r="Q257" s="25">
        <f t="shared" si="24"/>
        <v>1825.2782659120512</v>
      </c>
      <c r="R257" s="27">
        <f t="shared" si="25"/>
        <v>1.0978994762284129</v>
      </c>
      <c r="S257" s="28">
        <f t="shared" si="26"/>
        <v>0.47390057075254932</v>
      </c>
      <c r="T257" s="23"/>
      <c r="U257" s="43">
        <f t="shared" si="27"/>
        <v>7.9921520579232936</v>
      </c>
      <c r="V257" s="23"/>
      <c r="W257" s="57">
        <f>G257-'[7](A) Current Law'!G257</f>
        <v>0.06</v>
      </c>
      <c r="X257" s="58">
        <f>I257-'[7](A) Current Law'!I257</f>
        <v>3856271</v>
      </c>
      <c r="Y257" s="43">
        <f>N257-'[7](A) Current Law'!N257</f>
        <v>1.7590647982525169</v>
      </c>
      <c r="Z257" s="58">
        <f>P257-'[7](A) Current Law'!P257</f>
        <v>0</v>
      </c>
      <c r="AA257" s="58">
        <f>M257-'[7](A) Current Law'!M257</f>
        <v>1576976</v>
      </c>
      <c r="AB257" s="43">
        <f>R257-'[7](A) Current Law'!R257</f>
        <v>0</v>
      </c>
    </row>
    <row r="258" spans="1:28">
      <c r="A258" s="29" t="s">
        <v>522</v>
      </c>
      <c r="B258" s="30" t="s">
        <v>523</v>
      </c>
      <c r="C258" s="31">
        <v>24347776884</v>
      </c>
      <c r="D258" s="22">
        <v>27226.45</v>
      </c>
      <c r="E258" s="23"/>
      <c r="F258" s="23"/>
      <c r="G258" s="56">
        <v>0.35470000000000002</v>
      </c>
      <c r="H258" s="23"/>
      <c r="I258" s="24">
        <v>94450794</v>
      </c>
      <c r="J258" s="25">
        <f t="shared" si="21"/>
        <v>3469.0822343713558</v>
      </c>
      <c r="K258" s="27">
        <f t="shared" si="22"/>
        <v>3.8792368785861426</v>
      </c>
      <c r="L258" s="23"/>
      <c r="M258" s="25">
        <v>7816621</v>
      </c>
      <c r="N258" s="26">
        <f t="shared" si="23"/>
        <v>3.5581964387447278</v>
      </c>
      <c r="O258" s="23"/>
      <c r="P258" s="25">
        <v>82000000</v>
      </c>
      <c r="Q258" s="25">
        <f t="shared" si="24"/>
        <v>3298.8737422616609</v>
      </c>
      <c r="R258" s="27">
        <f t="shared" si="25"/>
        <v>3.3678639487568911</v>
      </c>
      <c r="S258" s="28">
        <f t="shared" si="26"/>
        <v>0.95093558451186766</v>
      </c>
      <c r="T258" s="23"/>
      <c r="U258" s="43">
        <f t="shared" si="27"/>
        <v>3.6889043885983064</v>
      </c>
      <c r="V258" s="23"/>
      <c r="W258" s="57">
        <f>G258-'[7](A) Current Law'!G258</f>
        <v>0</v>
      </c>
      <c r="X258" s="58">
        <f>I258-'[7](A) Current Law'!I258</f>
        <v>0</v>
      </c>
      <c r="Y258" s="43">
        <f>N258-'[7](A) Current Law'!N258</f>
        <v>-5.7017402722803645E-2</v>
      </c>
      <c r="Z258" s="58">
        <f>P258-'[7](A) Current Law'!P258</f>
        <v>0</v>
      </c>
      <c r="AA258" s="58">
        <f>M258-'[7](A) Current Law'!M258</f>
        <v>1388247</v>
      </c>
      <c r="AB258" s="43">
        <f>R258-'[7](A) Current Law'!R258</f>
        <v>0</v>
      </c>
    </row>
    <row r="259" spans="1:28">
      <c r="A259" s="29" t="s">
        <v>524</v>
      </c>
      <c r="B259" s="30" t="s">
        <v>525</v>
      </c>
      <c r="C259" s="31">
        <v>16868596</v>
      </c>
      <c r="D259" s="22">
        <v>182.05</v>
      </c>
      <c r="E259" s="23"/>
      <c r="F259" s="23"/>
      <c r="G259" s="56">
        <v>0.34</v>
      </c>
      <c r="H259" s="23"/>
      <c r="I259" s="24">
        <v>818410</v>
      </c>
      <c r="J259" s="25">
        <f t="shared" si="21"/>
        <v>4495.5232079099142</v>
      </c>
      <c r="K259" s="27">
        <f t="shared" si="22"/>
        <v>48.516782309565059</v>
      </c>
      <c r="L259" s="23"/>
      <c r="M259" s="25">
        <v>383261</v>
      </c>
      <c r="N259" s="26">
        <f t="shared" si="23"/>
        <v>25.7963970445436</v>
      </c>
      <c r="O259" s="23"/>
      <c r="P259" s="25">
        <v>100000</v>
      </c>
      <c r="Q259" s="25">
        <f t="shared" si="24"/>
        <v>2654.5509475418839</v>
      </c>
      <c r="R259" s="27">
        <f t="shared" si="25"/>
        <v>5.928175646627615</v>
      </c>
      <c r="S259" s="28">
        <f t="shared" si="26"/>
        <v>0.59048765288791683</v>
      </c>
      <c r="T259" s="23"/>
      <c r="U259" s="43">
        <f t="shared" si="27"/>
        <v>28.648560911649078</v>
      </c>
      <c r="V259" s="23"/>
      <c r="W259" s="57">
        <f>G259-'[7](A) Current Law'!G259</f>
        <v>0.06</v>
      </c>
      <c r="X259" s="58">
        <f>I259-'[7](A) Current Law'!I259</f>
        <v>144425</v>
      </c>
      <c r="Y259" s="43">
        <f>N259-'[7](A) Current Law'!N259</f>
        <v>4.5519496702630136</v>
      </c>
      <c r="Z259" s="58">
        <f>P259-'[7](A) Current Law'!P259</f>
        <v>0</v>
      </c>
      <c r="AA259" s="58">
        <f>M259-'[7](A) Current Law'!M259</f>
        <v>67640</v>
      </c>
      <c r="AB259" s="43">
        <f>R259-'[7](A) Current Law'!R259</f>
        <v>0</v>
      </c>
    </row>
    <row r="260" spans="1:28">
      <c r="A260" s="29" t="s">
        <v>526</v>
      </c>
      <c r="B260" s="30" t="s">
        <v>527</v>
      </c>
      <c r="C260" s="31">
        <v>5483178215</v>
      </c>
      <c r="D260" s="22">
        <v>7102.23</v>
      </c>
      <c r="E260" s="23"/>
      <c r="F260" s="23"/>
      <c r="G260" s="56">
        <v>0.34</v>
      </c>
      <c r="H260" s="23"/>
      <c r="I260" s="24">
        <v>18905859</v>
      </c>
      <c r="J260" s="25">
        <f t="shared" si="21"/>
        <v>2661.9609615571449</v>
      </c>
      <c r="K260" s="27">
        <f t="shared" si="22"/>
        <v>3.4479745612280812</v>
      </c>
      <c r="L260" s="23"/>
      <c r="M260" s="25">
        <v>1019863</v>
      </c>
      <c r="N260" s="26">
        <f t="shared" si="23"/>
        <v>3.2619760472257422</v>
      </c>
      <c r="O260" s="23"/>
      <c r="P260" s="25">
        <v>16352000</v>
      </c>
      <c r="Q260" s="25">
        <f t="shared" si="24"/>
        <v>2445.9730253737207</v>
      </c>
      <c r="R260" s="27">
        <f t="shared" si="25"/>
        <v>2.982212023542627</v>
      </c>
      <c r="S260" s="28">
        <f t="shared" si="26"/>
        <v>0.91886134345971793</v>
      </c>
      <c r="T260" s="23"/>
      <c r="U260" s="43">
        <f t="shared" si="27"/>
        <v>3.168210537544967</v>
      </c>
      <c r="V260" s="23"/>
      <c r="W260" s="57">
        <f>G260-'[7](A) Current Law'!G260</f>
        <v>5.1100000000000034E-2</v>
      </c>
      <c r="X260" s="58">
        <f>I260-'[7](A) Current Law'!I260</f>
        <v>2841440</v>
      </c>
      <c r="Y260" s="43">
        <f>N260-'[7](A) Current Law'!N260</f>
        <v>0.48518539717024334</v>
      </c>
      <c r="Z260" s="58">
        <f>P260-'[7](A) Current Law'!P260</f>
        <v>1126362</v>
      </c>
      <c r="AA260" s="58">
        <f>M260-'[7](A) Current Law'!M260</f>
        <v>181082</v>
      </c>
      <c r="AB260" s="43">
        <f>R260-'[7](A) Current Law'!R260</f>
        <v>0.20542137348712819</v>
      </c>
    </row>
    <row r="261" spans="1:28">
      <c r="A261" s="29" t="s">
        <v>528</v>
      </c>
      <c r="B261" s="30" t="s">
        <v>529</v>
      </c>
      <c r="C261" s="31">
        <v>61150881</v>
      </c>
      <c r="D261" s="22">
        <v>199.38</v>
      </c>
      <c r="E261" s="23"/>
      <c r="F261" s="23"/>
      <c r="G261" s="56">
        <v>0.34</v>
      </c>
      <c r="H261" s="23"/>
      <c r="I261" s="24">
        <v>901770</v>
      </c>
      <c r="J261" s="25">
        <f t="shared" si="21"/>
        <v>4522.8708997893473</v>
      </c>
      <c r="K261" s="27">
        <f t="shared" si="22"/>
        <v>14.74663954555291</v>
      </c>
      <c r="L261" s="23"/>
      <c r="M261" s="25">
        <v>356831</v>
      </c>
      <c r="N261" s="26">
        <f t="shared" si="23"/>
        <v>8.9113842856981904</v>
      </c>
      <c r="O261" s="23"/>
      <c r="P261" s="25">
        <v>290000</v>
      </c>
      <c r="Q261" s="25">
        <f t="shared" si="24"/>
        <v>3244.2120573778716</v>
      </c>
      <c r="R261" s="27">
        <f t="shared" si="25"/>
        <v>4.7423683070077116</v>
      </c>
      <c r="S261" s="28">
        <f t="shared" si="26"/>
        <v>0.71729043991261632</v>
      </c>
      <c r="T261" s="23"/>
      <c r="U261" s="43">
        <f t="shared" si="27"/>
        <v>10.57762356686243</v>
      </c>
      <c r="V261" s="23"/>
      <c r="W261" s="57">
        <f>G261-'[7](A) Current Law'!G261</f>
        <v>5.8600000000000041E-2</v>
      </c>
      <c r="X261" s="58">
        <f>I261-'[7](A) Current Law'!I261</f>
        <v>155423</v>
      </c>
      <c r="Y261" s="43">
        <f>N261-'[7](A) Current Law'!N261</f>
        <v>1.511490897408331</v>
      </c>
      <c r="Z261" s="58">
        <f>P261-'[7](A) Current Law'!P261</f>
        <v>0</v>
      </c>
      <c r="AA261" s="58">
        <f>M261-'[7](A) Current Law'!M261</f>
        <v>62994</v>
      </c>
      <c r="AB261" s="43">
        <f>R261-'[7](A) Current Law'!R261</f>
        <v>0</v>
      </c>
    </row>
    <row r="262" spans="1:28">
      <c r="A262" s="29" t="s">
        <v>530</v>
      </c>
      <c r="B262" s="30" t="s">
        <v>531</v>
      </c>
      <c r="C262" s="31">
        <v>1030170709</v>
      </c>
      <c r="D262" s="22">
        <v>1216.05</v>
      </c>
      <c r="E262" s="23"/>
      <c r="F262" s="23"/>
      <c r="G262" s="56">
        <v>0.34</v>
      </c>
      <c r="H262" s="23"/>
      <c r="I262" s="24">
        <v>3693176</v>
      </c>
      <c r="J262" s="25">
        <f t="shared" si="21"/>
        <v>3037.0264380576459</v>
      </c>
      <c r="K262" s="27">
        <f t="shared" si="22"/>
        <v>3.5850135979744691</v>
      </c>
      <c r="L262" s="23"/>
      <c r="M262" s="25">
        <v>262621</v>
      </c>
      <c r="N262" s="26">
        <f t="shared" si="23"/>
        <v>3.3300840045530746</v>
      </c>
      <c r="O262" s="23"/>
      <c r="P262" s="25">
        <v>2746860</v>
      </c>
      <c r="Q262" s="25">
        <f t="shared" si="24"/>
        <v>2474.8003782739197</v>
      </c>
      <c r="R262" s="27">
        <f t="shared" si="25"/>
        <v>2.6664124460172358</v>
      </c>
      <c r="S262" s="28">
        <f t="shared" si="26"/>
        <v>0.81487613912794843</v>
      </c>
      <c r="T262" s="23"/>
      <c r="U262" s="43">
        <f t="shared" si="27"/>
        <v>2.9213420394386307</v>
      </c>
      <c r="V262" s="23"/>
      <c r="W262" s="57">
        <f>G262-'[7](A) Current Law'!G262</f>
        <v>0.06</v>
      </c>
      <c r="X262" s="58">
        <f>I262-'[7](A) Current Law'!I262</f>
        <v>651737</v>
      </c>
      <c r="Y262" s="43">
        <f>N262-'[7](A) Current Law'!N262</f>
        <v>0.58674547307479319</v>
      </c>
      <c r="Z262" s="58">
        <f>P262-'[7](A) Current Law'!P262</f>
        <v>0</v>
      </c>
      <c r="AA262" s="58">
        <f>M262-'[7](A) Current Law'!M262</f>
        <v>47289</v>
      </c>
      <c r="AB262" s="43">
        <f>R262-'[7](A) Current Law'!R262</f>
        <v>0</v>
      </c>
    </row>
    <row r="263" spans="1:28">
      <c r="A263" s="29" t="s">
        <v>532</v>
      </c>
      <c r="B263" s="30" t="s">
        <v>533</v>
      </c>
      <c r="C263" s="31">
        <v>220110806.19999999</v>
      </c>
      <c r="D263" s="22">
        <v>154.66999999999999</v>
      </c>
      <c r="E263" s="23"/>
      <c r="F263" s="23"/>
      <c r="G263" s="56">
        <v>0.34</v>
      </c>
      <c r="H263" s="23"/>
      <c r="I263" s="24">
        <v>897927</v>
      </c>
      <c r="J263" s="25">
        <f t="shared" si="21"/>
        <v>5805.4373828150256</v>
      </c>
      <c r="K263" s="27">
        <f t="shared" si="22"/>
        <v>4.0794316985242141</v>
      </c>
      <c r="L263" s="23"/>
      <c r="M263" s="25">
        <v>110480</v>
      </c>
      <c r="N263" s="26">
        <f t="shared" si="23"/>
        <v>3.5775026841912498</v>
      </c>
      <c r="O263" s="23"/>
      <c r="P263" s="25">
        <v>600000</v>
      </c>
      <c r="Q263" s="25">
        <f t="shared" si="24"/>
        <v>4593.5216913428594</v>
      </c>
      <c r="R263" s="27">
        <f t="shared" si="25"/>
        <v>2.7258997881949516</v>
      </c>
      <c r="S263" s="28">
        <f t="shared" si="26"/>
        <v>0.79124472256653378</v>
      </c>
      <c r="T263" s="23"/>
      <c r="U263" s="43">
        <f t="shared" si="27"/>
        <v>3.2278288025279154</v>
      </c>
      <c r="V263" s="23"/>
      <c r="W263" s="57">
        <f>G263-'[7](A) Current Law'!G263</f>
        <v>0.06</v>
      </c>
      <c r="X263" s="58">
        <f>I263-'[7](A) Current Law'!I263</f>
        <v>158458</v>
      </c>
      <c r="Y263" s="43">
        <f>N263-'[7](A) Current Law'!N263</f>
        <v>0.63091404914403482</v>
      </c>
      <c r="Z263" s="58">
        <f>P263-'[7](A) Current Law'!P263</f>
        <v>0</v>
      </c>
      <c r="AA263" s="58">
        <f>M263-'[7](A) Current Law'!M263</f>
        <v>19587</v>
      </c>
      <c r="AB263" s="43">
        <f>R263-'[7](A) Current Law'!R263</f>
        <v>0</v>
      </c>
    </row>
    <row r="264" spans="1:28">
      <c r="A264" s="29" t="s">
        <v>534</v>
      </c>
      <c r="B264" s="30" t="s">
        <v>535</v>
      </c>
      <c r="C264" s="31">
        <v>480955591</v>
      </c>
      <c r="D264" s="22">
        <v>848.41</v>
      </c>
      <c r="E264" s="23"/>
      <c r="F264" s="23"/>
      <c r="G264" s="56">
        <v>0.34</v>
      </c>
      <c r="H264" s="23"/>
      <c r="I264" s="24">
        <v>2710929</v>
      </c>
      <c r="J264" s="25">
        <f t="shared" ref="J264:J273" si="28">I264/D264</f>
        <v>3195.3053358635566</v>
      </c>
      <c r="K264" s="27">
        <f t="shared" ref="K264:K303" si="29">I264/C264*1000</f>
        <v>5.636547429178342</v>
      </c>
      <c r="L264" s="23"/>
      <c r="M264" s="25">
        <v>615683</v>
      </c>
      <c r="N264" s="26">
        <f t="shared" ref="N264:N273" si="30">(I264-M264)/C264*1000</f>
        <v>4.3564230028880155</v>
      </c>
      <c r="O264" s="23"/>
      <c r="P264" s="25">
        <v>995000</v>
      </c>
      <c r="Q264" s="25">
        <f t="shared" ref="Q264:Q273" si="31">(M264+P264)/D264</f>
        <v>1898.4724366756639</v>
      </c>
      <c r="R264" s="27">
        <f t="shared" ref="R264:R273" si="32">P264/C264*1000</f>
        <v>2.0687980732923843</v>
      </c>
      <c r="S264" s="28">
        <f t="shared" ref="S264:S273" si="33">(M264+P264)/I264</f>
        <v>0.59414429518441836</v>
      </c>
      <c r="T264" s="23"/>
      <c r="U264" s="43">
        <f t="shared" ref="U264:U303" si="34">(P264+M264)/C264*1000</f>
        <v>3.3489224995827112</v>
      </c>
      <c r="V264" s="23"/>
      <c r="W264" s="57">
        <f>G264-'[7](A) Current Law'!G264</f>
        <v>0.06</v>
      </c>
      <c r="X264" s="58">
        <f>I264-'[7](A) Current Law'!I264</f>
        <v>478399</v>
      </c>
      <c r="Y264" s="43">
        <f>N264-'[7](A) Current Law'!N264</f>
        <v>0.76852833591449032</v>
      </c>
      <c r="Z264" s="58">
        <f>P264-'[7](A) Current Law'!P264</f>
        <v>0</v>
      </c>
      <c r="AA264" s="58">
        <f>M264-'[7](A) Current Law'!M264</f>
        <v>108771</v>
      </c>
      <c r="AB264" s="43">
        <f>R264-'[7](A) Current Law'!R264</f>
        <v>0</v>
      </c>
    </row>
    <row r="265" spans="1:28">
      <c r="A265" s="29" t="s">
        <v>536</v>
      </c>
      <c r="B265" s="30" t="s">
        <v>537</v>
      </c>
      <c r="C265" s="31">
        <v>550452497</v>
      </c>
      <c r="D265" s="22">
        <v>997.51</v>
      </c>
      <c r="E265" s="23"/>
      <c r="F265" s="23"/>
      <c r="G265" s="56">
        <v>0.34</v>
      </c>
      <c r="H265" s="23"/>
      <c r="I265" s="24">
        <v>3517863</v>
      </c>
      <c r="J265" s="25">
        <f t="shared" si="28"/>
        <v>3526.6443444175998</v>
      </c>
      <c r="K265" s="27">
        <f t="shared" si="29"/>
        <v>6.3908566482531555</v>
      </c>
      <c r="L265" s="23"/>
      <c r="M265" s="25">
        <v>912222</v>
      </c>
      <c r="N265" s="26">
        <f t="shared" si="30"/>
        <v>4.7336346264226323</v>
      </c>
      <c r="O265" s="23"/>
      <c r="P265" s="25">
        <v>974801</v>
      </c>
      <c r="Q265" s="25">
        <f t="shared" si="31"/>
        <v>1891.7334162063539</v>
      </c>
      <c r="R265" s="27">
        <f t="shared" si="32"/>
        <v>1.7709084894931451</v>
      </c>
      <c r="S265" s="28">
        <f t="shared" si="33"/>
        <v>0.53641173632969785</v>
      </c>
      <c r="T265" s="23"/>
      <c r="U265" s="43">
        <f t="shared" si="34"/>
        <v>3.4281305113236686</v>
      </c>
      <c r="V265" s="23"/>
      <c r="W265" s="57">
        <f>G265-'[7](A) Current Law'!G265</f>
        <v>0.06</v>
      </c>
      <c r="X265" s="58">
        <f>I265-'[7](A) Current Law'!I265</f>
        <v>620799</v>
      </c>
      <c r="Y265" s="43">
        <f>N265-'[7](A) Current Law'!N265</f>
        <v>0.83533093683104864</v>
      </c>
      <c r="Z265" s="58">
        <f>P265-'[7](A) Current Law'!P265</f>
        <v>0</v>
      </c>
      <c r="AA265" s="58">
        <f>M265-'[7](A) Current Law'!M265</f>
        <v>160989</v>
      </c>
      <c r="AB265" s="43">
        <f>R265-'[7](A) Current Law'!R265</f>
        <v>0</v>
      </c>
    </row>
    <row r="266" spans="1:28">
      <c r="A266" s="29" t="s">
        <v>538</v>
      </c>
      <c r="B266" s="30" t="s">
        <v>539</v>
      </c>
      <c r="C266" s="31">
        <v>596778694</v>
      </c>
      <c r="D266" s="22">
        <v>3416.0699999999997</v>
      </c>
      <c r="E266" s="23"/>
      <c r="F266" s="23"/>
      <c r="G266" s="56">
        <v>0.34</v>
      </c>
      <c r="H266" s="23"/>
      <c r="I266" s="24">
        <v>12005020</v>
      </c>
      <c r="J266" s="25">
        <f t="shared" si="28"/>
        <v>3514.2781032004618</v>
      </c>
      <c r="K266" s="27">
        <f t="shared" si="29"/>
        <v>20.116368296486133</v>
      </c>
      <c r="L266" s="23"/>
      <c r="M266" s="25">
        <v>5084648</v>
      </c>
      <c r="N266" s="26">
        <f t="shared" si="30"/>
        <v>11.596211576548006</v>
      </c>
      <c r="O266" s="23"/>
      <c r="P266" s="25">
        <v>1091000</v>
      </c>
      <c r="Q266" s="25">
        <f t="shared" si="31"/>
        <v>1807.8224392357301</v>
      </c>
      <c r="R266" s="27">
        <f t="shared" si="32"/>
        <v>1.8281483755517585</v>
      </c>
      <c r="S266" s="28">
        <f t="shared" si="33"/>
        <v>0.51442213340752452</v>
      </c>
      <c r="T266" s="23"/>
      <c r="U266" s="43">
        <f t="shared" si="34"/>
        <v>10.348305095489888</v>
      </c>
      <c r="V266" s="23"/>
      <c r="W266" s="57">
        <f>G266-'[7](A) Current Law'!G266</f>
        <v>0.06</v>
      </c>
      <c r="X266" s="58">
        <f>I266-'[7](A) Current Law'!I266</f>
        <v>2118533</v>
      </c>
      <c r="Y266" s="43">
        <f>N266-'[7](A) Current Law'!N266</f>
        <v>2.0459694896547376</v>
      </c>
      <c r="Z266" s="58">
        <f>P266-'[7](A) Current Law'!P266</f>
        <v>0</v>
      </c>
      <c r="AA266" s="58">
        <f>M266-'[7](A) Current Law'!M266</f>
        <v>897542</v>
      </c>
      <c r="AB266" s="43">
        <f>R266-'[7](A) Current Law'!R266</f>
        <v>0</v>
      </c>
    </row>
    <row r="267" spans="1:28">
      <c r="A267" s="29" t="s">
        <v>540</v>
      </c>
      <c r="B267" s="30" t="s">
        <v>541</v>
      </c>
      <c r="C267" s="31">
        <v>263519576</v>
      </c>
      <c r="D267" s="22">
        <v>290.08999999999997</v>
      </c>
      <c r="E267" s="23"/>
      <c r="F267" s="23"/>
      <c r="G267" s="56">
        <v>0.34</v>
      </c>
      <c r="H267" s="23"/>
      <c r="I267" s="24">
        <v>1056210</v>
      </c>
      <c r="J267" s="25">
        <f t="shared" si="28"/>
        <v>3640.9734909855565</v>
      </c>
      <c r="K267" s="27">
        <f t="shared" si="29"/>
        <v>4.0080893269196816</v>
      </c>
      <c r="L267" s="23"/>
      <c r="M267" s="25">
        <v>122803</v>
      </c>
      <c r="N267" s="26">
        <f t="shared" si="30"/>
        <v>3.5420784071085478</v>
      </c>
      <c r="O267" s="23"/>
      <c r="P267" s="25">
        <v>676546</v>
      </c>
      <c r="Q267" s="25">
        <f t="shared" si="31"/>
        <v>2755.5207004722674</v>
      </c>
      <c r="R267" s="27">
        <f t="shared" si="32"/>
        <v>2.5673462680434791</v>
      </c>
      <c r="S267" s="28">
        <f t="shared" si="33"/>
        <v>0.75680877855729445</v>
      </c>
      <c r="T267" s="23"/>
      <c r="U267" s="43">
        <f t="shared" si="34"/>
        <v>3.0333571878546128</v>
      </c>
      <c r="V267" s="23"/>
      <c r="W267" s="57">
        <f>G267-'[7](A) Current Law'!G267</f>
        <v>0.06</v>
      </c>
      <c r="X267" s="58">
        <f>I267-'[7](A) Current Law'!I267</f>
        <v>186390</v>
      </c>
      <c r="Y267" s="43">
        <f>N267-'[7](A) Current Law'!N267</f>
        <v>0.6243900453148874</v>
      </c>
      <c r="Z267" s="58">
        <f>P267-'[7](A) Current Law'!P267</f>
        <v>0</v>
      </c>
      <c r="AA267" s="58">
        <f>M267-'[7](A) Current Law'!M267</f>
        <v>21851</v>
      </c>
      <c r="AB267" s="43">
        <f>R267-'[7](A) Current Law'!R267</f>
        <v>0</v>
      </c>
    </row>
    <row r="268" spans="1:28">
      <c r="A268" s="29" t="s">
        <v>542</v>
      </c>
      <c r="B268" s="30" t="s">
        <v>543</v>
      </c>
      <c r="C268" s="31">
        <v>409113192</v>
      </c>
      <c r="D268" s="22">
        <v>604.57000000000005</v>
      </c>
      <c r="E268" s="23"/>
      <c r="F268" s="23"/>
      <c r="G268" s="56">
        <v>0.35189999999999999</v>
      </c>
      <c r="H268" s="23"/>
      <c r="I268" s="24">
        <v>2072243</v>
      </c>
      <c r="J268" s="25">
        <f t="shared" si="28"/>
        <v>3427.631208958433</v>
      </c>
      <c r="K268" s="27">
        <f t="shared" si="29"/>
        <v>5.0652069904409247</v>
      </c>
      <c r="L268" s="23"/>
      <c r="M268" s="25">
        <v>371878</v>
      </c>
      <c r="N268" s="26">
        <f t="shared" si="30"/>
        <v>4.1562213911694155</v>
      </c>
      <c r="O268" s="23"/>
      <c r="P268" s="25">
        <v>1055000</v>
      </c>
      <c r="Q268" s="25">
        <f t="shared" si="31"/>
        <v>2360.1534975271679</v>
      </c>
      <c r="R268" s="27">
        <f t="shared" si="32"/>
        <v>2.5787484261812805</v>
      </c>
      <c r="S268" s="28">
        <f t="shared" si="33"/>
        <v>0.68856692965062494</v>
      </c>
      <c r="T268" s="23"/>
      <c r="U268" s="43">
        <f t="shared" si="34"/>
        <v>3.4877340254527898</v>
      </c>
      <c r="V268" s="23"/>
      <c r="W268" s="57">
        <f>G268-'[7](A) Current Law'!G268</f>
        <v>0</v>
      </c>
      <c r="X268" s="58">
        <f>I268-'[7](A) Current Law'!I268</f>
        <v>0</v>
      </c>
      <c r="Y268" s="43">
        <f>N268-'[7](A) Current Law'!N268</f>
        <v>-0.16093101197284199</v>
      </c>
      <c r="Z268" s="58">
        <f>P268-'[7](A) Current Law'!P268</f>
        <v>0</v>
      </c>
      <c r="AA268" s="58">
        <f>M268-'[7](A) Current Law'!M268</f>
        <v>65839</v>
      </c>
      <c r="AB268" s="43">
        <f>R268-'[7](A) Current Law'!R268</f>
        <v>0</v>
      </c>
    </row>
    <row r="269" spans="1:28">
      <c r="A269" s="29" t="s">
        <v>544</v>
      </c>
      <c r="B269" s="30" t="s">
        <v>545</v>
      </c>
      <c r="C269" s="31">
        <v>193966990</v>
      </c>
      <c r="D269" s="22">
        <v>171.62</v>
      </c>
      <c r="E269" s="23"/>
      <c r="F269" s="23"/>
      <c r="G269" s="56">
        <v>0.34</v>
      </c>
      <c r="H269" s="23"/>
      <c r="I269" s="24">
        <v>779583</v>
      </c>
      <c r="J269" s="25">
        <f t="shared" si="28"/>
        <v>4542.4950471972961</v>
      </c>
      <c r="K269" s="27">
        <f t="shared" si="29"/>
        <v>4.0191529496848926</v>
      </c>
      <c r="L269" s="23"/>
      <c r="M269" s="25">
        <v>91533</v>
      </c>
      <c r="N269" s="26">
        <f t="shared" si="30"/>
        <v>3.5472530661016082</v>
      </c>
      <c r="O269" s="23"/>
      <c r="P269" s="25">
        <v>412000</v>
      </c>
      <c r="Q269" s="25">
        <f t="shared" si="31"/>
        <v>2933.9995338538629</v>
      </c>
      <c r="R269" s="27">
        <f t="shared" si="32"/>
        <v>2.1240727610404222</v>
      </c>
      <c r="S269" s="28">
        <f t="shared" si="33"/>
        <v>0.64590043651541917</v>
      </c>
      <c r="T269" s="23"/>
      <c r="U269" s="43">
        <f t="shared" si="34"/>
        <v>2.5959726446237061</v>
      </c>
      <c r="V269" s="23"/>
      <c r="W269" s="57">
        <f>G269-'[7](A) Current Law'!G269</f>
        <v>0.06</v>
      </c>
      <c r="X269" s="58">
        <f>I269-'[7](A) Current Law'!I269</f>
        <v>137573</v>
      </c>
      <c r="Y269" s="43">
        <f>N269-'[7](A) Current Law'!N269</f>
        <v>0.62534867401922334</v>
      </c>
      <c r="Z269" s="58">
        <f>P269-'[7](A) Current Law'!P269</f>
        <v>0</v>
      </c>
      <c r="AA269" s="58">
        <f>M269-'[7](A) Current Law'!M269</f>
        <v>16276</v>
      </c>
      <c r="AB269" s="43">
        <f>R269-'[7](A) Current Law'!R269</f>
        <v>0</v>
      </c>
    </row>
    <row r="270" spans="1:28">
      <c r="A270" s="29" t="s">
        <v>546</v>
      </c>
      <c r="B270" s="30" t="s">
        <v>547</v>
      </c>
      <c r="C270" s="31">
        <v>3560460762</v>
      </c>
      <c r="D270" s="22">
        <v>2773.2599999999998</v>
      </c>
      <c r="E270" s="23"/>
      <c r="F270" s="23"/>
      <c r="G270" s="56">
        <v>0.37540000000000001</v>
      </c>
      <c r="H270" s="23"/>
      <c r="I270" s="24">
        <v>9577329</v>
      </c>
      <c r="J270" s="25">
        <f t="shared" si="28"/>
        <v>3453.4551394387836</v>
      </c>
      <c r="K270" s="27">
        <f t="shared" si="29"/>
        <v>2.6899128062908844</v>
      </c>
      <c r="L270" s="23"/>
      <c r="M270" s="25">
        <v>0</v>
      </c>
      <c r="N270" s="26">
        <f t="shared" si="30"/>
        <v>2.6899128062908844</v>
      </c>
      <c r="O270" s="23"/>
      <c r="P270" s="25">
        <v>9416543</v>
      </c>
      <c r="Q270" s="25">
        <f t="shared" si="31"/>
        <v>3395.4778852325426</v>
      </c>
      <c r="R270" s="27">
        <f t="shared" si="32"/>
        <v>2.6447540443362425</v>
      </c>
      <c r="S270" s="28">
        <f t="shared" si="33"/>
        <v>0.98321181197805774</v>
      </c>
      <c r="T270" s="23"/>
      <c r="U270" s="43">
        <f t="shared" si="34"/>
        <v>2.6447540443362425</v>
      </c>
      <c r="V270" s="23"/>
      <c r="W270" s="57">
        <f>G270-'[7](A) Current Law'!G270</f>
        <v>0</v>
      </c>
      <c r="X270" s="58">
        <f>I270-'[7](A) Current Law'!I270</f>
        <v>0</v>
      </c>
      <c r="Y270" s="43">
        <f>N270-'[7](A) Current Law'!N270</f>
        <v>0</v>
      </c>
      <c r="Z270" s="58">
        <f>P270-'[7](A) Current Law'!P270</f>
        <v>0</v>
      </c>
      <c r="AA270" s="58">
        <f>M270-'[7](A) Current Law'!M270</f>
        <v>0</v>
      </c>
      <c r="AB270" s="43">
        <f>R270-'[7](A) Current Law'!R270</f>
        <v>0</v>
      </c>
    </row>
    <row r="271" spans="1:28">
      <c r="A271" s="29" t="s">
        <v>548</v>
      </c>
      <c r="B271" s="30" t="s">
        <v>549</v>
      </c>
      <c r="C271" s="31">
        <v>5114049770</v>
      </c>
      <c r="D271" s="22">
        <v>6159.13</v>
      </c>
      <c r="E271" s="23"/>
      <c r="F271" s="23"/>
      <c r="G271" s="56">
        <v>0.34</v>
      </c>
      <c r="H271" s="23"/>
      <c r="I271" s="24">
        <v>17708122</v>
      </c>
      <c r="J271" s="25">
        <f t="shared" si="28"/>
        <v>2875.1011912396716</v>
      </c>
      <c r="K271" s="27">
        <f t="shared" si="29"/>
        <v>3.4626417020575846</v>
      </c>
      <c r="L271" s="23"/>
      <c r="M271" s="25">
        <v>987194</v>
      </c>
      <c r="N271" s="26">
        <f t="shared" si="30"/>
        <v>3.2696060367046451</v>
      </c>
      <c r="O271" s="23"/>
      <c r="P271" s="25">
        <v>11700000</v>
      </c>
      <c r="Q271" s="25">
        <f t="shared" si="31"/>
        <v>2059.9003430679331</v>
      </c>
      <c r="R271" s="27">
        <f t="shared" si="32"/>
        <v>2.2878150440839375</v>
      </c>
      <c r="S271" s="28">
        <f t="shared" si="33"/>
        <v>0.71646185857540401</v>
      </c>
      <c r="T271" s="23"/>
      <c r="U271" s="43">
        <f t="shared" si="34"/>
        <v>2.4808507094368775</v>
      </c>
      <c r="V271" s="23"/>
      <c r="W271" s="57">
        <f>G271-'[7](A) Current Law'!G271</f>
        <v>0.06</v>
      </c>
      <c r="X271" s="58">
        <f>I271-'[7](A) Current Law'!I271</f>
        <v>3124962</v>
      </c>
      <c r="Y271" s="43">
        <f>N271-'[7](A) Current Law'!N271</f>
        <v>0.57699555786685286</v>
      </c>
      <c r="Z271" s="58">
        <f>P271-'[7](A) Current Law'!P271</f>
        <v>0</v>
      </c>
      <c r="AA271" s="58">
        <f>M271-'[7](A) Current Law'!M271</f>
        <v>174178</v>
      </c>
      <c r="AB271" s="43">
        <f>R271-'[7](A) Current Law'!R271</f>
        <v>0</v>
      </c>
    </row>
    <row r="272" spans="1:28">
      <c r="A272" s="29" t="s">
        <v>550</v>
      </c>
      <c r="B272" s="30" t="s">
        <v>551</v>
      </c>
      <c r="C272" s="31">
        <v>377661180</v>
      </c>
      <c r="D272" s="22">
        <v>735.27</v>
      </c>
      <c r="E272" s="23"/>
      <c r="F272" s="23"/>
      <c r="G272" s="56">
        <v>0.34</v>
      </c>
      <c r="H272" s="23"/>
      <c r="I272" s="24">
        <v>2631520</v>
      </c>
      <c r="J272" s="25">
        <f t="shared" si="28"/>
        <v>3578.9845906945748</v>
      </c>
      <c r="K272" s="27">
        <f t="shared" si="29"/>
        <v>6.967938828131607</v>
      </c>
      <c r="L272" s="23"/>
      <c r="M272" s="25">
        <v>734922</v>
      </c>
      <c r="N272" s="26">
        <f t="shared" si="30"/>
        <v>5.0219564531361156</v>
      </c>
      <c r="O272" s="23"/>
      <c r="P272" s="25">
        <v>982130</v>
      </c>
      <c r="Q272" s="25">
        <f t="shared" si="31"/>
        <v>2335.26731676799</v>
      </c>
      <c r="R272" s="27">
        <f t="shared" si="32"/>
        <v>2.6005585217945888</v>
      </c>
      <c r="S272" s="28">
        <f t="shared" si="33"/>
        <v>0.65249437587401959</v>
      </c>
      <c r="T272" s="23"/>
      <c r="U272" s="43">
        <f t="shared" si="34"/>
        <v>4.5465408967900807</v>
      </c>
      <c r="V272" s="23"/>
      <c r="W272" s="57">
        <f>G272-'[7](A) Current Law'!G272</f>
        <v>0.06</v>
      </c>
      <c r="X272" s="58">
        <f>I272-'[7](A) Current Law'!I272</f>
        <v>464385</v>
      </c>
      <c r="Y272" s="43">
        <f>N272-'[7](A) Current Law'!N272</f>
        <v>0.88573837533420896</v>
      </c>
      <c r="Z272" s="58">
        <f>P272-'[7](A) Current Law'!P272</f>
        <v>0</v>
      </c>
      <c r="AA272" s="58">
        <f>M272-'[7](A) Current Law'!M272</f>
        <v>129876</v>
      </c>
      <c r="AB272" s="43">
        <f>R272-'[7](A) Current Law'!R272</f>
        <v>0</v>
      </c>
    </row>
    <row r="273" spans="1:28">
      <c r="A273" s="29" t="s">
        <v>552</v>
      </c>
      <c r="B273" s="30" t="s">
        <v>553</v>
      </c>
      <c r="C273" s="31">
        <v>3389073667</v>
      </c>
      <c r="D273" s="22">
        <v>5363.4599999999991</v>
      </c>
      <c r="E273" s="23"/>
      <c r="F273" s="23"/>
      <c r="G273" s="56">
        <v>0.34</v>
      </c>
      <c r="H273" s="23"/>
      <c r="I273" s="24">
        <v>14971220</v>
      </c>
      <c r="J273" s="25">
        <f t="shared" si="28"/>
        <v>2791.3361896984416</v>
      </c>
      <c r="K273" s="27">
        <f t="shared" si="29"/>
        <v>4.4174961865766962</v>
      </c>
      <c r="L273" s="23"/>
      <c r="M273" s="25">
        <v>2273809</v>
      </c>
      <c r="N273" s="26">
        <f t="shared" si="30"/>
        <v>3.7465727356819949</v>
      </c>
      <c r="O273" s="23"/>
      <c r="P273" s="25">
        <v>12210000</v>
      </c>
      <c r="Q273" s="25">
        <f t="shared" si="31"/>
        <v>2700.4599642767921</v>
      </c>
      <c r="R273" s="27">
        <f t="shared" si="32"/>
        <v>3.6027543806116977</v>
      </c>
      <c r="S273" s="28">
        <f t="shared" si="33"/>
        <v>0.96744346820098825</v>
      </c>
      <c r="T273" s="23"/>
      <c r="U273" s="43">
        <f t="shared" si="34"/>
        <v>4.273677831506399</v>
      </c>
      <c r="V273" s="23"/>
      <c r="W273" s="57">
        <f>G273-'[7](A) Current Law'!G273</f>
        <v>1.7100000000000004E-2</v>
      </c>
      <c r="X273" s="58">
        <f>I273-'[7](A) Current Law'!I273</f>
        <v>752965</v>
      </c>
      <c r="Y273" s="43">
        <f>N273-'[7](A) Current Law'!N273</f>
        <v>0.10324148554425605</v>
      </c>
      <c r="Z273" s="58">
        <f>P273-'[7](A) Current Law'!P273</f>
        <v>0</v>
      </c>
      <c r="AA273" s="58">
        <f>M273-'[7](A) Current Law'!M273</f>
        <v>403072</v>
      </c>
      <c r="AB273" s="43">
        <f>R273-'[7](A) Current Law'!R273</f>
        <v>0</v>
      </c>
    </row>
    <row r="274" spans="1:28">
      <c r="A274" s="29" t="s">
        <v>554</v>
      </c>
      <c r="B274" s="30" t="s">
        <v>555</v>
      </c>
      <c r="C274" s="31">
        <v>0</v>
      </c>
      <c r="D274" s="22">
        <v>0</v>
      </c>
      <c r="E274" s="23"/>
      <c r="F274" s="23"/>
      <c r="G274" s="56">
        <v>0.34</v>
      </c>
      <c r="H274" s="23"/>
      <c r="I274" s="24">
        <v>0</v>
      </c>
      <c r="J274" s="25"/>
      <c r="K274" s="27" t="e">
        <f t="shared" si="29"/>
        <v>#DIV/0!</v>
      </c>
      <c r="L274" s="23"/>
      <c r="M274" s="25">
        <v>0</v>
      </c>
      <c r="N274" s="26"/>
      <c r="O274" s="23"/>
      <c r="P274" s="25">
        <v>0</v>
      </c>
      <c r="Q274" s="25"/>
      <c r="R274" s="27"/>
      <c r="S274" s="28"/>
      <c r="T274" s="23"/>
      <c r="U274" s="43" t="e">
        <f t="shared" si="34"/>
        <v>#DIV/0!</v>
      </c>
      <c r="V274" s="23"/>
      <c r="W274" s="57">
        <f>G274-'[7](A) Current Law'!G274</f>
        <v>2.7100000000000013E-2</v>
      </c>
      <c r="X274" s="58">
        <f>I274-'[7](A) Current Law'!I274</f>
        <v>0</v>
      </c>
      <c r="Y274" s="43">
        <f>N274-'[7](A) Current Law'!N274</f>
        <v>0</v>
      </c>
      <c r="Z274" s="58">
        <f>P274-'[7](A) Current Law'!P274</f>
        <v>0</v>
      </c>
      <c r="AA274" s="58">
        <f>M274-'[7](A) Current Law'!M274</f>
        <v>0</v>
      </c>
      <c r="AB274" s="43">
        <f>R274-'[7](A) Current Law'!R274</f>
        <v>0</v>
      </c>
    </row>
    <row r="275" spans="1:28">
      <c r="A275" s="29" t="s">
        <v>556</v>
      </c>
      <c r="B275" s="30" t="s">
        <v>557</v>
      </c>
      <c r="C275" s="31">
        <v>133101449</v>
      </c>
      <c r="D275" s="22">
        <v>1058.94</v>
      </c>
      <c r="E275" s="23"/>
      <c r="F275" s="23"/>
      <c r="G275" s="56">
        <v>0.34</v>
      </c>
      <c r="H275" s="23"/>
      <c r="I275" s="24">
        <v>2749551</v>
      </c>
      <c r="J275" s="25">
        <f t="shared" ref="J275:J303" si="35">I275/D275</f>
        <v>2596.5125502861351</v>
      </c>
      <c r="K275" s="27">
        <f t="shared" si="29"/>
        <v>20.657558731761064</v>
      </c>
      <c r="L275" s="23"/>
      <c r="M275" s="25">
        <v>1170070</v>
      </c>
      <c r="N275" s="26">
        <f t="shared" ref="N275:N303" si="36">(I275-M275)/C275*1000</f>
        <v>11.866745342494356</v>
      </c>
      <c r="O275" s="23"/>
      <c r="P275" s="25">
        <v>152000</v>
      </c>
      <c r="Q275" s="25">
        <f t="shared" ref="Q275:Q303" si="37">(M275+P275)/D275</f>
        <v>1248.4843333899937</v>
      </c>
      <c r="R275" s="27">
        <f t="shared" ref="R275:R303" si="38">P275/C275*1000</f>
        <v>1.1419860650803282</v>
      </c>
      <c r="S275" s="28">
        <f t="shared" ref="S275:S303" si="39">(M275+P275)/I275</f>
        <v>0.48083123389964399</v>
      </c>
      <c r="T275" s="23"/>
      <c r="U275" s="43">
        <f t="shared" si="34"/>
        <v>9.9327994543470357</v>
      </c>
      <c r="V275" s="23"/>
      <c r="W275" s="57">
        <f>G275-'[7](A) Current Law'!G275</f>
        <v>3.0900000000000039E-2</v>
      </c>
      <c r="X275" s="58">
        <f>I275-'[7](A) Current Law'!I275</f>
        <v>249886</v>
      </c>
      <c r="Y275" s="43">
        <f>N275-'[7](A) Current Law'!N275</f>
        <v>0.32563882907089869</v>
      </c>
      <c r="Z275" s="58">
        <f>P275-'[7](A) Current Law'!P275</f>
        <v>0</v>
      </c>
      <c r="AA275" s="58">
        <f>M275-'[7](A) Current Law'!M275</f>
        <v>206543</v>
      </c>
      <c r="AB275" s="43">
        <f>R275-'[7](A) Current Law'!R275</f>
        <v>0</v>
      </c>
    </row>
    <row r="276" spans="1:28">
      <c r="A276" s="29" t="s">
        <v>558</v>
      </c>
      <c r="B276" s="30" t="s">
        <v>559</v>
      </c>
      <c r="C276" s="31">
        <v>14416011248</v>
      </c>
      <c r="D276" s="22">
        <v>21438.300000000003</v>
      </c>
      <c r="E276" s="23"/>
      <c r="F276" s="23"/>
      <c r="G276" s="56">
        <v>0.34</v>
      </c>
      <c r="H276" s="23"/>
      <c r="I276" s="24">
        <v>64537015</v>
      </c>
      <c r="J276" s="25">
        <f t="shared" si="35"/>
        <v>3010.3606629256979</v>
      </c>
      <c r="K276" s="27">
        <f t="shared" si="29"/>
        <v>4.4767594787326157</v>
      </c>
      <c r="L276" s="23"/>
      <c r="M276" s="25">
        <v>10092921</v>
      </c>
      <c r="N276" s="26">
        <f t="shared" si="36"/>
        <v>3.7766406437531934</v>
      </c>
      <c r="O276" s="23"/>
      <c r="P276" s="25">
        <v>39000000</v>
      </c>
      <c r="Q276" s="25">
        <f t="shared" si="37"/>
        <v>2289.9633366451626</v>
      </c>
      <c r="R276" s="27">
        <f t="shared" si="38"/>
        <v>2.7053253031701576</v>
      </c>
      <c r="S276" s="28">
        <f t="shared" si="39"/>
        <v>0.7606940141250722</v>
      </c>
      <c r="T276" s="23"/>
      <c r="U276" s="43">
        <f t="shared" si="34"/>
        <v>3.405444138149579</v>
      </c>
      <c r="V276" s="23"/>
      <c r="W276" s="57">
        <f>G276-'[7](A) Current Law'!G276</f>
        <v>0.06</v>
      </c>
      <c r="X276" s="58">
        <f>I276-'[7](A) Current Law'!I276</f>
        <v>11388885</v>
      </c>
      <c r="Y276" s="43">
        <f>N276-'[7](A) Current Law'!N276</f>
        <v>0.66601363129014102</v>
      </c>
      <c r="Z276" s="58">
        <f>P276-'[7](A) Current Law'!P276</f>
        <v>0</v>
      </c>
      <c r="AA276" s="58">
        <f>M276-'[7](A) Current Law'!M276</f>
        <v>1787625</v>
      </c>
      <c r="AB276" s="43">
        <f>R276-'[7](A) Current Law'!R276</f>
        <v>0</v>
      </c>
    </row>
    <row r="277" spans="1:28">
      <c r="A277" s="29" t="s">
        <v>560</v>
      </c>
      <c r="B277" s="30" t="s">
        <v>561</v>
      </c>
      <c r="C277" s="31">
        <v>3031286820</v>
      </c>
      <c r="D277" s="22">
        <v>1487.42</v>
      </c>
      <c r="E277" s="23"/>
      <c r="F277" s="23"/>
      <c r="G277" s="56">
        <v>0.34</v>
      </c>
      <c r="H277" s="23"/>
      <c r="I277" s="24">
        <v>4056855</v>
      </c>
      <c r="J277" s="25">
        <f t="shared" si="35"/>
        <v>2727.4441650643394</v>
      </c>
      <c r="K277" s="27">
        <f t="shared" si="29"/>
        <v>1.33832766112182</v>
      </c>
      <c r="L277" s="23"/>
      <c r="M277" s="25">
        <v>0</v>
      </c>
      <c r="N277" s="26">
        <f t="shared" si="36"/>
        <v>1.33832766112182</v>
      </c>
      <c r="O277" s="23"/>
      <c r="P277" s="25">
        <v>3670000</v>
      </c>
      <c r="Q277" s="25">
        <f t="shared" si="37"/>
        <v>2467.3595890871443</v>
      </c>
      <c r="R277" s="27">
        <f t="shared" si="38"/>
        <v>1.2107069432644451</v>
      </c>
      <c r="S277" s="28">
        <f t="shared" si="39"/>
        <v>0.90464164975085382</v>
      </c>
      <c r="T277" s="23"/>
      <c r="U277" s="43">
        <f t="shared" si="34"/>
        <v>1.2107069432644451</v>
      </c>
      <c r="V277" s="23"/>
      <c r="W277" s="57">
        <f>G277-'[7](A) Current Law'!G277</f>
        <v>5.1200000000000023E-2</v>
      </c>
      <c r="X277" s="58">
        <f>I277-'[7](A) Current Law'!I277</f>
        <v>610914</v>
      </c>
      <c r="Y277" s="43">
        <f>N277-'[7](A) Current Law'!N277</f>
        <v>0.20153619115461985</v>
      </c>
      <c r="Z277" s="58">
        <f>P277-'[7](A) Current Law'!P277</f>
        <v>224059</v>
      </c>
      <c r="AA277" s="58">
        <f>M277-'[7](A) Current Law'!M277</f>
        <v>0</v>
      </c>
      <c r="AB277" s="43">
        <f>R277-'[7](A) Current Law'!R277</f>
        <v>7.3915473297244905E-2</v>
      </c>
    </row>
    <row r="278" spans="1:28">
      <c r="A278" s="29" t="s">
        <v>562</v>
      </c>
      <c r="B278" s="30" t="s">
        <v>563</v>
      </c>
      <c r="C278" s="31">
        <v>432674144.5</v>
      </c>
      <c r="D278" s="22">
        <v>448.39</v>
      </c>
      <c r="E278" s="23"/>
      <c r="F278" s="23"/>
      <c r="G278" s="56">
        <v>0.34</v>
      </c>
      <c r="H278" s="23"/>
      <c r="I278" s="24">
        <v>1612140</v>
      </c>
      <c r="J278" s="25">
        <f t="shared" si="35"/>
        <v>3595.3968643368498</v>
      </c>
      <c r="K278" s="27">
        <f t="shared" si="29"/>
        <v>3.7259910731735437</v>
      </c>
      <c r="L278" s="23"/>
      <c r="M278" s="25">
        <v>140619</v>
      </c>
      <c r="N278" s="26">
        <f t="shared" si="36"/>
        <v>3.4009912972740621</v>
      </c>
      <c r="O278" s="23"/>
      <c r="P278" s="25">
        <v>927000</v>
      </c>
      <c r="Q278" s="25">
        <f t="shared" si="37"/>
        <v>2381.0053747853431</v>
      </c>
      <c r="R278" s="27">
        <f t="shared" si="38"/>
        <v>2.1424899356333045</v>
      </c>
      <c r="S278" s="28">
        <f t="shared" si="39"/>
        <v>0.66223715061967325</v>
      </c>
      <c r="T278" s="23"/>
      <c r="U278" s="43">
        <f t="shared" si="34"/>
        <v>2.4674897115327861</v>
      </c>
      <c r="V278" s="23"/>
      <c r="W278" s="57">
        <f>G278-'[7](A) Current Law'!G278</f>
        <v>0.06</v>
      </c>
      <c r="X278" s="58">
        <f>I278-'[7](A) Current Law'!I278</f>
        <v>284495</v>
      </c>
      <c r="Y278" s="43">
        <f>N278-'[7](A) Current Law'!N278</f>
        <v>0.59956899042299927</v>
      </c>
      <c r="Z278" s="58">
        <f>P278-'[7](A) Current Law'!P278</f>
        <v>0</v>
      </c>
      <c r="AA278" s="58">
        <f>M278-'[7](A) Current Law'!M278</f>
        <v>25077</v>
      </c>
      <c r="AB278" s="43">
        <f>R278-'[7](A) Current Law'!R278</f>
        <v>0</v>
      </c>
    </row>
    <row r="279" spans="1:28">
      <c r="A279" s="29" t="s">
        <v>564</v>
      </c>
      <c r="B279" s="30" t="s">
        <v>565</v>
      </c>
      <c r="C279" s="31">
        <v>465868729</v>
      </c>
      <c r="D279" s="22">
        <v>1833.15</v>
      </c>
      <c r="E279" s="23"/>
      <c r="F279" s="23"/>
      <c r="G279" s="56">
        <v>0.37690000000000001</v>
      </c>
      <c r="H279" s="23"/>
      <c r="I279" s="24">
        <v>7455976</v>
      </c>
      <c r="J279" s="25">
        <f t="shared" si="35"/>
        <v>4067.302730273027</v>
      </c>
      <c r="K279" s="27">
        <f t="shared" si="29"/>
        <v>16.004456912153039</v>
      </c>
      <c r="L279" s="23"/>
      <c r="M279" s="25">
        <v>2646519</v>
      </c>
      <c r="N279" s="26">
        <f t="shared" si="36"/>
        <v>10.323631316323015</v>
      </c>
      <c r="O279" s="23"/>
      <c r="P279" s="25">
        <v>1221000</v>
      </c>
      <c r="Q279" s="25">
        <f t="shared" si="37"/>
        <v>2109.7667948613043</v>
      </c>
      <c r="R279" s="27">
        <f t="shared" si="38"/>
        <v>2.6209099774112548</v>
      </c>
      <c r="S279" s="28">
        <f t="shared" si="39"/>
        <v>0.51871398191195894</v>
      </c>
      <c r="T279" s="23"/>
      <c r="U279" s="43">
        <f t="shared" si="34"/>
        <v>8.3017355732412774</v>
      </c>
      <c r="V279" s="23"/>
      <c r="W279" s="57">
        <f>G279-'[7](A) Current Law'!G279</f>
        <v>0</v>
      </c>
      <c r="X279" s="58">
        <f>I279-'[7](A) Current Law'!I279</f>
        <v>0</v>
      </c>
      <c r="Y279" s="43">
        <f>N279-'[7](A) Current Law'!N279</f>
        <v>-1.0029220055248658</v>
      </c>
      <c r="Z279" s="58">
        <f>P279-'[7](A) Current Law'!P279</f>
        <v>0</v>
      </c>
      <c r="AA279" s="58">
        <f>M279-'[7](A) Current Law'!M279</f>
        <v>467230</v>
      </c>
      <c r="AB279" s="43">
        <f>R279-'[7](A) Current Law'!R279</f>
        <v>0</v>
      </c>
    </row>
    <row r="280" spans="1:28">
      <c r="A280" s="29" t="s">
        <v>566</v>
      </c>
      <c r="B280" s="30" t="s">
        <v>567</v>
      </c>
      <c r="C280" s="31">
        <v>134516631</v>
      </c>
      <c r="D280" s="22">
        <v>317.03000000000003</v>
      </c>
      <c r="E280" s="23"/>
      <c r="F280" s="23"/>
      <c r="G280" s="56">
        <v>0.34</v>
      </c>
      <c r="H280" s="23"/>
      <c r="I280" s="24">
        <v>1126596</v>
      </c>
      <c r="J280" s="25">
        <f t="shared" si="35"/>
        <v>3553.5942970696774</v>
      </c>
      <c r="K280" s="27">
        <f t="shared" si="29"/>
        <v>8.3751428475784522</v>
      </c>
      <c r="L280" s="23"/>
      <c r="M280" s="25">
        <v>356433</v>
      </c>
      <c r="N280" s="26">
        <f t="shared" si="36"/>
        <v>5.7254110088439552</v>
      </c>
      <c r="O280" s="23"/>
      <c r="P280" s="25">
        <v>410000</v>
      </c>
      <c r="Q280" s="25">
        <f t="shared" si="37"/>
        <v>2417.5409267261771</v>
      </c>
      <c r="R280" s="27">
        <f t="shared" si="38"/>
        <v>3.0479502567976144</v>
      </c>
      <c r="S280" s="28">
        <f t="shared" si="39"/>
        <v>0.68030864657783274</v>
      </c>
      <c r="T280" s="23"/>
      <c r="U280" s="43">
        <f t="shared" si="34"/>
        <v>5.6976820955321132</v>
      </c>
      <c r="V280" s="23"/>
      <c r="W280" s="57">
        <f>G280-'[7](A) Current Law'!G280</f>
        <v>0.06</v>
      </c>
      <c r="X280" s="58">
        <f>I280-'[7](A) Current Law'!I280</f>
        <v>198812</v>
      </c>
      <c r="Y280" s="43">
        <f>N280-'[7](A) Current Law'!N280</f>
        <v>1.0099792047274816</v>
      </c>
      <c r="Z280" s="58">
        <f>P280-'[7](A) Current Law'!P280</f>
        <v>0</v>
      </c>
      <c r="AA280" s="58">
        <f>M280-'[7](A) Current Law'!M280</f>
        <v>62953</v>
      </c>
      <c r="AB280" s="43">
        <f>R280-'[7](A) Current Law'!R280</f>
        <v>0</v>
      </c>
    </row>
    <row r="281" spans="1:28">
      <c r="A281" s="29" t="s">
        <v>568</v>
      </c>
      <c r="B281" s="30" t="s">
        <v>569</v>
      </c>
      <c r="C281" s="31">
        <v>3260219225</v>
      </c>
      <c r="D281" s="22">
        <v>5456.62</v>
      </c>
      <c r="E281" s="23"/>
      <c r="F281" s="23"/>
      <c r="G281" s="56">
        <v>0.34</v>
      </c>
      <c r="H281" s="23"/>
      <c r="I281" s="24">
        <v>17284582</v>
      </c>
      <c r="J281" s="25">
        <f t="shared" si="35"/>
        <v>3167.635276050009</v>
      </c>
      <c r="K281" s="27">
        <f t="shared" si="29"/>
        <v>5.3016624978646956</v>
      </c>
      <c r="L281" s="23"/>
      <c r="M281" s="25">
        <v>3628393</v>
      </c>
      <c r="N281" s="26">
        <f t="shared" si="36"/>
        <v>4.1887333512058538</v>
      </c>
      <c r="O281" s="23"/>
      <c r="P281" s="25">
        <v>9378000</v>
      </c>
      <c r="Q281" s="25">
        <f t="shared" si="37"/>
        <v>2383.5988212483185</v>
      </c>
      <c r="R281" s="27">
        <f t="shared" si="38"/>
        <v>2.8764936811879576</v>
      </c>
      <c r="S281" s="28">
        <f t="shared" si="39"/>
        <v>0.75248524957097607</v>
      </c>
      <c r="T281" s="23"/>
      <c r="U281" s="43">
        <f t="shared" si="34"/>
        <v>3.9894228278467994</v>
      </c>
      <c r="V281" s="23"/>
      <c r="W281" s="57">
        <f>G281-'[7](A) Current Law'!G281</f>
        <v>0.06</v>
      </c>
      <c r="X281" s="58">
        <f>I281-'[7](A) Current Law'!I281</f>
        <v>3050220</v>
      </c>
      <c r="Y281" s="43">
        <f>N281-'[7](A) Current Law'!N281</f>
        <v>0.73867394607489967</v>
      </c>
      <c r="Z281" s="58">
        <f>P281-'[7](A) Current Law'!P281</f>
        <v>0</v>
      </c>
      <c r="AA281" s="58">
        <f>M281-'[7](A) Current Law'!M281</f>
        <v>641981</v>
      </c>
      <c r="AB281" s="43">
        <f>R281-'[7](A) Current Law'!R281</f>
        <v>0</v>
      </c>
    </row>
    <row r="282" spans="1:28">
      <c r="A282" s="29" t="s">
        <v>570</v>
      </c>
      <c r="B282" s="30" t="s">
        <v>571</v>
      </c>
      <c r="C282" s="31">
        <v>600949093</v>
      </c>
      <c r="D282" s="22">
        <v>3169.07</v>
      </c>
      <c r="E282" s="23"/>
      <c r="F282" s="23"/>
      <c r="G282" s="56">
        <v>0.34</v>
      </c>
      <c r="H282" s="23"/>
      <c r="I282" s="24">
        <v>11341027</v>
      </c>
      <c r="J282" s="25">
        <f t="shared" si="35"/>
        <v>3578.6609320715538</v>
      </c>
      <c r="K282" s="27">
        <f t="shared" si="29"/>
        <v>18.871859750023784</v>
      </c>
      <c r="L282" s="23"/>
      <c r="M282" s="25">
        <v>4746261</v>
      </c>
      <c r="N282" s="26">
        <f t="shared" si="36"/>
        <v>10.973917885587024</v>
      </c>
      <c r="O282" s="23"/>
      <c r="P282" s="25">
        <v>620000</v>
      </c>
      <c r="Q282" s="25">
        <f t="shared" si="37"/>
        <v>1693.3235933570415</v>
      </c>
      <c r="R282" s="27">
        <f t="shared" si="38"/>
        <v>1.0317013657594454</v>
      </c>
      <c r="S282" s="28">
        <f t="shared" si="39"/>
        <v>0.47317240316948367</v>
      </c>
      <c r="T282" s="23"/>
      <c r="U282" s="43">
        <f t="shared" si="34"/>
        <v>8.9296432301962056</v>
      </c>
      <c r="V282" s="23"/>
      <c r="W282" s="57">
        <f>G282-'[7](A) Current Law'!G282</f>
        <v>0.06</v>
      </c>
      <c r="X282" s="58">
        <f>I282-'[7](A) Current Law'!I282</f>
        <v>2001358</v>
      </c>
      <c r="Y282" s="43">
        <f>N282-'[7](A) Current Law'!N282</f>
        <v>1.9361906250518288</v>
      </c>
      <c r="Z282" s="58">
        <f>P282-'[7](A) Current Law'!P282</f>
        <v>0</v>
      </c>
      <c r="AA282" s="58">
        <f>M282-'[7](A) Current Law'!M282</f>
        <v>837806</v>
      </c>
      <c r="AB282" s="43">
        <f>R282-'[7](A) Current Law'!R282</f>
        <v>0</v>
      </c>
    </row>
    <row r="283" spans="1:28">
      <c r="A283" s="29" t="s">
        <v>572</v>
      </c>
      <c r="B283" s="30" t="s">
        <v>573</v>
      </c>
      <c r="C283" s="31">
        <v>329068149</v>
      </c>
      <c r="D283" s="22">
        <v>906.65</v>
      </c>
      <c r="E283" s="23"/>
      <c r="F283" s="23"/>
      <c r="G283" s="56">
        <v>0.34</v>
      </c>
      <c r="H283" s="23"/>
      <c r="I283" s="24">
        <v>3196408</v>
      </c>
      <c r="J283" s="25">
        <f t="shared" si="35"/>
        <v>3525.5148072574866</v>
      </c>
      <c r="K283" s="27">
        <f t="shared" si="29"/>
        <v>9.7135137803932512</v>
      </c>
      <c r="L283" s="23"/>
      <c r="M283" s="25">
        <v>1092122</v>
      </c>
      <c r="N283" s="26">
        <f t="shared" si="36"/>
        <v>6.3946814858705761</v>
      </c>
      <c r="O283" s="23"/>
      <c r="P283" s="25">
        <v>927000</v>
      </c>
      <c r="Q283" s="25">
        <f t="shared" si="37"/>
        <v>2227.0137318700713</v>
      </c>
      <c r="R283" s="27">
        <f t="shared" si="38"/>
        <v>2.817045657007661</v>
      </c>
      <c r="S283" s="28">
        <f t="shared" si="39"/>
        <v>0.63168469106572123</v>
      </c>
      <c r="T283" s="23"/>
      <c r="U283" s="43">
        <f t="shared" si="34"/>
        <v>6.1358779515303379</v>
      </c>
      <c r="V283" s="23"/>
      <c r="W283" s="57">
        <f>G283-'[7](A) Current Law'!G283</f>
        <v>0.06</v>
      </c>
      <c r="X283" s="58">
        <f>I283-'[7](A) Current Law'!I283</f>
        <v>564072</v>
      </c>
      <c r="Y283" s="43">
        <f>N283-'[7](A) Current Law'!N283</f>
        <v>1.1281006719371067</v>
      </c>
      <c r="Z283" s="58">
        <f>P283-'[7](A) Current Law'!P283</f>
        <v>0</v>
      </c>
      <c r="AA283" s="58">
        <f>M283-'[7](A) Current Law'!M283</f>
        <v>192850</v>
      </c>
      <c r="AB283" s="43">
        <f>R283-'[7](A) Current Law'!R283</f>
        <v>0</v>
      </c>
    </row>
    <row r="284" spans="1:28">
      <c r="A284" s="29" t="s">
        <v>574</v>
      </c>
      <c r="B284" s="30" t="s">
        <v>575</v>
      </c>
      <c r="C284" s="31">
        <v>2274333436</v>
      </c>
      <c r="D284" s="22">
        <v>2843.62</v>
      </c>
      <c r="E284" s="23"/>
      <c r="F284" s="23"/>
      <c r="G284" s="56">
        <v>0.34</v>
      </c>
      <c r="H284" s="23"/>
      <c r="I284" s="24">
        <v>8634645</v>
      </c>
      <c r="J284" s="25">
        <f t="shared" si="35"/>
        <v>3036.4974926326304</v>
      </c>
      <c r="K284" s="27">
        <f t="shared" si="29"/>
        <v>3.7965607255839511</v>
      </c>
      <c r="L284" s="23"/>
      <c r="M284" s="25">
        <v>818881</v>
      </c>
      <c r="N284" s="26">
        <f t="shared" si="36"/>
        <v>3.4365075394336326</v>
      </c>
      <c r="O284" s="23"/>
      <c r="P284" s="25">
        <v>5092212</v>
      </c>
      <c r="Q284" s="25">
        <f t="shared" si="37"/>
        <v>2078.7211371420935</v>
      </c>
      <c r="R284" s="27">
        <f t="shared" si="38"/>
        <v>2.2389909585799188</v>
      </c>
      <c r="S284" s="28">
        <f t="shared" si="39"/>
        <v>0.68457857850554371</v>
      </c>
      <c r="T284" s="23"/>
      <c r="U284" s="43">
        <f t="shared" si="34"/>
        <v>2.5990441447302364</v>
      </c>
      <c r="V284" s="23"/>
      <c r="W284" s="57">
        <f>G284-'[7](A) Current Law'!G284</f>
        <v>0.06</v>
      </c>
      <c r="X284" s="58">
        <f>I284-'[7](A) Current Law'!I284</f>
        <v>1523761</v>
      </c>
      <c r="Y284" s="43">
        <f>N284-'[7](A) Current Law'!N284</f>
        <v>0.60598282476290288</v>
      </c>
      <c r="Z284" s="58">
        <f>P284-'[7](A) Current Law'!P284</f>
        <v>0</v>
      </c>
      <c r="AA284" s="58">
        <f>M284-'[7](A) Current Law'!M284</f>
        <v>145554</v>
      </c>
      <c r="AB284" s="43">
        <f>R284-'[7](A) Current Law'!R284</f>
        <v>0</v>
      </c>
    </row>
    <row r="285" spans="1:28">
      <c r="A285" s="29" t="s">
        <v>576</v>
      </c>
      <c r="B285" s="30" t="s">
        <v>577</v>
      </c>
      <c r="C285" s="31">
        <v>40335868</v>
      </c>
      <c r="D285" s="22">
        <v>58.56</v>
      </c>
      <c r="E285" s="23"/>
      <c r="F285" s="23"/>
      <c r="G285" s="56">
        <v>0.34</v>
      </c>
      <c r="H285" s="23"/>
      <c r="I285" s="24">
        <v>651365</v>
      </c>
      <c r="J285" s="25">
        <f t="shared" si="35"/>
        <v>11123.036202185793</v>
      </c>
      <c r="K285" s="27">
        <f t="shared" si="29"/>
        <v>16.148530632835271</v>
      </c>
      <c r="L285" s="23"/>
      <c r="M285" s="25">
        <v>263644</v>
      </c>
      <c r="N285" s="26">
        <f t="shared" si="36"/>
        <v>9.6123132890062024</v>
      </c>
      <c r="O285" s="23"/>
      <c r="P285" s="25">
        <v>150000</v>
      </c>
      <c r="Q285" s="25">
        <f t="shared" si="37"/>
        <v>7063.5928961748632</v>
      </c>
      <c r="R285" s="27">
        <f t="shared" si="38"/>
        <v>3.7187745656049844</v>
      </c>
      <c r="S285" s="28">
        <f t="shared" si="39"/>
        <v>0.63504179684201634</v>
      </c>
      <c r="T285" s="23"/>
      <c r="U285" s="43">
        <f t="shared" si="34"/>
        <v>10.254991909434056</v>
      </c>
      <c r="V285" s="23"/>
      <c r="W285" s="57">
        <f>G285-'[7](A) Current Law'!G285</f>
        <v>0.06</v>
      </c>
      <c r="X285" s="58">
        <f>I285-'[7](A) Current Law'!I285</f>
        <v>114947</v>
      </c>
      <c r="Y285" s="43">
        <f>N285-'[7](A) Current Law'!N285</f>
        <v>1.6958355774071867</v>
      </c>
      <c r="Z285" s="58">
        <f>P285-'[7](A) Current Law'!P285</f>
        <v>0</v>
      </c>
      <c r="AA285" s="58">
        <f>M285-'[7](A) Current Law'!M285</f>
        <v>46544</v>
      </c>
      <c r="AB285" s="43">
        <f>R285-'[7](A) Current Law'!R285</f>
        <v>0</v>
      </c>
    </row>
    <row r="286" spans="1:28">
      <c r="A286" s="29" t="s">
        <v>578</v>
      </c>
      <c r="B286" s="30" t="s">
        <v>579</v>
      </c>
      <c r="C286" s="31">
        <v>157741940</v>
      </c>
      <c r="D286" s="22">
        <v>255.60000000000002</v>
      </c>
      <c r="E286" s="23"/>
      <c r="F286" s="23"/>
      <c r="G286" s="56">
        <v>0.36000000000000004</v>
      </c>
      <c r="H286" s="23"/>
      <c r="I286" s="24">
        <v>1120671</v>
      </c>
      <c r="J286" s="25">
        <f t="shared" si="35"/>
        <v>4384.4718309859154</v>
      </c>
      <c r="K286" s="27">
        <f t="shared" si="29"/>
        <v>7.1044580788089711</v>
      </c>
      <c r="L286" s="23"/>
      <c r="M286" s="25">
        <v>286607</v>
      </c>
      <c r="N286" s="26">
        <f t="shared" si="36"/>
        <v>5.287522139007546</v>
      </c>
      <c r="O286" s="23"/>
      <c r="P286" s="25">
        <v>583000</v>
      </c>
      <c r="Q286" s="25">
        <f t="shared" si="37"/>
        <v>3402.2183098591545</v>
      </c>
      <c r="R286" s="27">
        <f t="shared" si="38"/>
        <v>3.695909914636526</v>
      </c>
      <c r="S286" s="28">
        <f t="shared" si="39"/>
        <v>0.77596993229948841</v>
      </c>
      <c r="T286" s="23"/>
      <c r="U286" s="43">
        <f t="shared" si="34"/>
        <v>5.5128458544379511</v>
      </c>
      <c r="V286" s="23"/>
      <c r="W286" s="57">
        <f>G286-'[7](A) Current Law'!G286</f>
        <v>0</v>
      </c>
      <c r="X286" s="58">
        <f>I286-'[7](A) Current Law'!I286</f>
        <v>0</v>
      </c>
      <c r="Y286" s="43">
        <f>N286-'[7](A) Current Law'!N286</f>
        <v>-0.32101798671932169</v>
      </c>
      <c r="Z286" s="58">
        <f>P286-'[7](A) Current Law'!P286</f>
        <v>0</v>
      </c>
      <c r="AA286" s="58">
        <f>M286-'[7](A) Current Law'!M286</f>
        <v>50638</v>
      </c>
      <c r="AB286" s="43">
        <f>R286-'[7](A) Current Law'!R286</f>
        <v>0</v>
      </c>
    </row>
    <row r="287" spans="1:28">
      <c r="A287" s="29" t="s">
        <v>580</v>
      </c>
      <c r="B287" s="30" t="s">
        <v>581</v>
      </c>
      <c r="C287" s="31">
        <v>13170506</v>
      </c>
      <c r="D287" s="22">
        <v>599.20000000000005</v>
      </c>
      <c r="E287" s="23"/>
      <c r="F287" s="23"/>
      <c r="G287" s="56">
        <v>0.34</v>
      </c>
      <c r="H287" s="23"/>
      <c r="I287" s="24">
        <v>2121225</v>
      </c>
      <c r="J287" s="25">
        <f t="shared" si="35"/>
        <v>3540.0951268357808</v>
      </c>
      <c r="K287" s="27">
        <f t="shared" si="29"/>
        <v>161.05873229168265</v>
      </c>
      <c r="L287" s="23"/>
      <c r="M287" s="25">
        <v>1040357</v>
      </c>
      <c r="N287" s="26">
        <f t="shared" si="36"/>
        <v>82.067310094236319</v>
      </c>
      <c r="O287" s="23"/>
      <c r="P287" s="25">
        <v>0</v>
      </c>
      <c r="Q287" s="25">
        <f t="shared" si="37"/>
        <v>1736.2433244325766</v>
      </c>
      <c r="R287" s="27">
        <f t="shared" si="38"/>
        <v>0</v>
      </c>
      <c r="S287" s="28">
        <f t="shared" si="39"/>
        <v>0.49045103654727812</v>
      </c>
      <c r="T287" s="23"/>
      <c r="U287" s="43">
        <f t="shared" si="34"/>
        <v>78.991422197446326</v>
      </c>
      <c r="V287" s="23"/>
      <c r="W287" s="57">
        <f>G287-'[7](A) Current Law'!G287</f>
        <v>0.06</v>
      </c>
      <c r="X287" s="58">
        <f>I287-'[7](A) Current Law'!I287</f>
        <v>374334</v>
      </c>
      <c r="Y287" s="43">
        <f>N287-'[7](A) Current Law'!N287</f>
        <v>14.482055586930372</v>
      </c>
      <c r="Z287" s="58">
        <f>P287-'[7](A) Current Law'!P287</f>
        <v>0</v>
      </c>
      <c r="AA287" s="58">
        <f>M287-'[7](A) Current Law'!M287</f>
        <v>183598</v>
      </c>
      <c r="AB287" s="43">
        <f>R287-'[7](A) Current Law'!R287</f>
        <v>0</v>
      </c>
    </row>
    <row r="288" spans="1:28">
      <c r="A288" s="29" t="s">
        <v>582</v>
      </c>
      <c r="B288" s="30" t="s">
        <v>583</v>
      </c>
      <c r="C288" s="31">
        <v>4546827496</v>
      </c>
      <c r="D288" s="22">
        <v>7354.2400000000007</v>
      </c>
      <c r="E288" s="23"/>
      <c r="F288" s="23"/>
      <c r="G288" s="56">
        <v>0.34</v>
      </c>
      <c r="H288" s="23"/>
      <c r="I288" s="24">
        <v>23093562</v>
      </c>
      <c r="J288" s="25">
        <f t="shared" si="35"/>
        <v>3140.1697524149331</v>
      </c>
      <c r="K288" s="27">
        <f t="shared" si="29"/>
        <v>5.0790495175627841</v>
      </c>
      <c r="L288" s="23"/>
      <c r="M288" s="25">
        <v>4555069</v>
      </c>
      <c r="N288" s="26">
        <f t="shared" si="36"/>
        <v>4.0772369341720012</v>
      </c>
      <c r="O288" s="23"/>
      <c r="P288" s="25">
        <v>10187000</v>
      </c>
      <c r="Q288" s="25">
        <f t="shared" si="37"/>
        <v>2004.5672972326167</v>
      </c>
      <c r="R288" s="27">
        <f t="shared" si="38"/>
        <v>2.240463270040892</v>
      </c>
      <c r="S288" s="28">
        <f t="shared" si="39"/>
        <v>0.63836271771327435</v>
      </c>
      <c r="T288" s="23"/>
      <c r="U288" s="43">
        <f t="shared" si="34"/>
        <v>3.2422758534316736</v>
      </c>
      <c r="V288" s="23"/>
      <c r="W288" s="57">
        <f>G288-'[7](A) Current Law'!G288</f>
        <v>0.06</v>
      </c>
      <c r="X288" s="58">
        <f>I288-'[7](A) Current Law'!I288</f>
        <v>4075335</v>
      </c>
      <c r="Y288" s="43">
        <f>N288-'[7](A) Current Law'!N288</f>
        <v>0.71863755615856251</v>
      </c>
      <c r="Z288" s="58">
        <f>P288-'[7](A) Current Law'!P288</f>
        <v>0</v>
      </c>
      <c r="AA288" s="58">
        <f>M288-'[7](A) Current Law'!M288</f>
        <v>807814</v>
      </c>
      <c r="AB288" s="43">
        <f>R288-'[7](A) Current Law'!R288</f>
        <v>0</v>
      </c>
    </row>
    <row r="289" spans="1:28" ht="31.2">
      <c r="A289" s="29" t="s">
        <v>584</v>
      </c>
      <c r="B289" s="30" t="s">
        <v>585</v>
      </c>
      <c r="C289" s="31">
        <v>1883711192</v>
      </c>
      <c r="D289" s="22">
        <v>3515.33</v>
      </c>
      <c r="E289" s="23"/>
      <c r="F289" s="23"/>
      <c r="G289" s="56">
        <v>0.34</v>
      </c>
      <c r="H289" s="23"/>
      <c r="I289" s="24">
        <v>10385062</v>
      </c>
      <c r="J289" s="25">
        <f t="shared" si="35"/>
        <v>2954.2210830846607</v>
      </c>
      <c r="K289" s="27">
        <f t="shared" si="29"/>
        <v>5.5130861058238061</v>
      </c>
      <c r="L289" s="23"/>
      <c r="M289" s="25">
        <v>2295864</v>
      </c>
      <c r="N289" s="26">
        <f t="shared" si="36"/>
        <v>4.2942878050278104</v>
      </c>
      <c r="O289" s="23"/>
      <c r="P289" s="25">
        <v>7500000</v>
      </c>
      <c r="Q289" s="25">
        <f t="shared" si="37"/>
        <v>2786.6129211197813</v>
      </c>
      <c r="R289" s="27">
        <f t="shared" si="38"/>
        <v>3.9815020645691424</v>
      </c>
      <c r="S289" s="28">
        <f t="shared" si="39"/>
        <v>0.94326485484631672</v>
      </c>
      <c r="T289" s="23"/>
      <c r="U289" s="43">
        <f t="shared" si="34"/>
        <v>5.2003003653651376</v>
      </c>
      <c r="V289" s="23"/>
      <c r="W289" s="57">
        <f>G289-'[7](A) Current Law'!G289</f>
        <v>1.8000000000000016E-2</v>
      </c>
      <c r="X289" s="58">
        <f>I289-'[7](A) Current Law'!I289</f>
        <v>549798</v>
      </c>
      <c r="Y289" s="43">
        <f>N289-'[7](A) Current Law'!N289</f>
        <v>7.6113047801013245E-2</v>
      </c>
      <c r="Z289" s="58">
        <f>P289-'[7](A) Current Law'!P289</f>
        <v>0</v>
      </c>
      <c r="AA289" s="58">
        <f>M289-'[7](A) Current Law'!M289</f>
        <v>406423</v>
      </c>
      <c r="AB289" s="43">
        <f>R289-'[7](A) Current Law'!R289</f>
        <v>0</v>
      </c>
    </row>
    <row r="290" spans="1:28" ht="31.2">
      <c r="A290" s="29" t="s">
        <v>586</v>
      </c>
      <c r="B290" s="30" t="s">
        <v>587</v>
      </c>
      <c r="C290" s="31">
        <v>2543203119</v>
      </c>
      <c r="D290" s="22">
        <v>4756</v>
      </c>
      <c r="E290" s="23"/>
      <c r="F290" s="23"/>
      <c r="G290" s="56">
        <v>0.34</v>
      </c>
      <c r="H290" s="23"/>
      <c r="I290" s="24">
        <v>13584246</v>
      </c>
      <c r="J290" s="25">
        <f t="shared" si="35"/>
        <v>2856.2333894028598</v>
      </c>
      <c r="K290" s="27">
        <f t="shared" si="29"/>
        <v>5.3413924741258541</v>
      </c>
      <c r="L290" s="23"/>
      <c r="M290" s="25">
        <v>2881121</v>
      </c>
      <c r="N290" s="26">
        <f t="shared" si="36"/>
        <v>4.2085214979637655</v>
      </c>
      <c r="O290" s="23"/>
      <c r="P290" s="25">
        <v>6700000</v>
      </c>
      <c r="Q290" s="25">
        <f t="shared" si="37"/>
        <v>2014.5334314550041</v>
      </c>
      <c r="R290" s="27">
        <f t="shared" si="38"/>
        <v>2.6344730194552737</v>
      </c>
      <c r="S290" s="28">
        <f t="shared" si="39"/>
        <v>0.70531121123689899</v>
      </c>
      <c r="T290" s="23"/>
      <c r="U290" s="43">
        <f t="shared" si="34"/>
        <v>3.7673439956173631</v>
      </c>
      <c r="V290" s="23"/>
      <c r="W290" s="57">
        <f>G290-'[7](A) Current Law'!G290</f>
        <v>0.06</v>
      </c>
      <c r="X290" s="58">
        <f>I290-'[7](A) Current Law'!I290</f>
        <v>2397220</v>
      </c>
      <c r="Y290" s="43">
        <f>N290-'[7](A) Current Law'!N290</f>
        <v>0.74189591303344127</v>
      </c>
      <c r="Z290" s="58">
        <f>P290-'[7](A) Current Law'!P290</f>
        <v>0</v>
      </c>
      <c r="AA290" s="58">
        <f>M290-'[7](A) Current Law'!M290</f>
        <v>510428</v>
      </c>
      <c r="AB290" s="43">
        <f>R290-'[7](A) Current Law'!R290</f>
        <v>0</v>
      </c>
    </row>
    <row r="291" spans="1:28">
      <c r="A291" s="29" t="s">
        <v>588</v>
      </c>
      <c r="B291" s="30" t="s">
        <v>589</v>
      </c>
      <c r="C291" s="31">
        <v>562560058</v>
      </c>
      <c r="D291" s="22">
        <v>382.89</v>
      </c>
      <c r="E291" s="23"/>
      <c r="F291" s="23"/>
      <c r="G291" s="56">
        <v>0.34</v>
      </c>
      <c r="H291" s="23"/>
      <c r="I291" s="24">
        <v>1693212</v>
      </c>
      <c r="J291" s="25">
        <f t="shared" si="35"/>
        <v>4422.1891404842127</v>
      </c>
      <c r="K291" s="27">
        <f t="shared" si="29"/>
        <v>3.0098333074332837</v>
      </c>
      <c r="L291" s="23"/>
      <c r="M291" s="25">
        <v>0</v>
      </c>
      <c r="N291" s="26">
        <f t="shared" si="36"/>
        <v>3.0098333074332837</v>
      </c>
      <c r="O291" s="23"/>
      <c r="P291" s="25">
        <v>964460</v>
      </c>
      <c r="Q291" s="25">
        <f t="shared" si="37"/>
        <v>2518.8957664081067</v>
      </c>
      <c r="R291" s="27">
        <f t="shared" si="38"/>
        <v>1.714412508113045</v>
      </c>
      <c r="S291" s="28">
        <f t="shared" si="39"/>
        <v>0.56960380625698381</v>
      </c>
      <c r="T291" s="23"/>
      <c r="U291" s="43">
        <f t="shared" si="34"/>
        <v>1.714412508113045</v>
      </c>
      <c r="V291" s="23"/>
      <c r="W291" s="57">
        <f>G291-'[7](A) Current Law'!G291</f>
        <v>5.6999999999999829E-3</v>
      </c>
      <c r="X291" s="58">
        <f>I291-'[7](A) Current Law'!I291</f>
        <v>28387</v>
      </c>
      <c r="Y291" s="43">
        <f>N291-'[7](A) Current Law'!N291</f>
        <v>5.046039013313619E-2</v>
      </c>
      <c r="Z291" s="58">
        <f>P291-'[7](A) Current Law'!P291</f>
        <v>0</v>
      </c>
      <c r="AA291" s="58">
        <f>M291-'[7](A) Current Law'!M291</f>
        <v>0</v>
      </c>
      <c r="AB291" s="43">
        <f>R291-'[7](A) Current Law'!R291</f>
        <v>0</v>
      </c>
    </row>
    <row r="292" spans="1:28">
      <c r="A292" s="29" t="s">
        <v>590</v>
      </c>
      <c r="B292" s="30" t="s">
        <v>591</v>
      </c>
      <c r="C292" s="31">
        <v>3004500255</v>
      </c>
      <c r="D292" s="22">
        <v>3800.6</v>
      </c>
      <c r="E292" s="23"/>
      <c r="F292" s="23"/>
      <c r="G292" s="56">
        <v>0.34</v>
      </c>
      <c r="H292" s="23"/>
      <c r="I292" s="24">
        <v>11068743</v>
      </c>
      <c r="J292" s="25">
        <f t="shared" si="35"/>
        <v>2912.3672578013998</v>
      </c>
      <c r="K292" s="27">
        <f t="shared" si="29"/>
        <v>3.6840546049479368</v>
      </c>
      <c r="L292" s="23"/>
      <c r="M292" s="25">
        <v>913382</v>
      </c>
      <c r="N292" s="26">
        <f t="shared" si="36"/>
        <v>3.3800499710724772</v>
      </c>
      <c r="O292" s="23"/>
      <c r="P292" s="25">
        <v>8200000</v>
      </c>
      <c r="Q292" s="25">
        <f t="shared" si="37"/>
        <v>2397.8798084512973</v>
      </c>
      <c r="R292" s="27">
        <f t="shared" si="38"/>
        <v>2.7292392424842715</v>
      </c>
      <c r="S292" s="28">
        <f t="shared" si="39"/>
        <v>0.82334389731516944</v>
      </c>
      <c r="T292" s="23"/>
      <c r="U292" s="43">
        <f t="shared" si="34"/>
        <v>3.0332438763597311</v>
      </c>
      <c r="V292" s="23"/>
      <c r="W292" s="57">
        <f>G292-'[7](A) Current Law'!G292</f>
        <v>5.2300000000000013E-2</v>
      </c>
      <c r="X292" s="58">
        <f>I292-'[7](A) Current Law'!I292</f>
        <v>1702633</v>
      </c>
      <c r="Y292" s="43">
        <f>N292-'[7](A) Current Law'!N292</f>
        <v>0.51268359769202299</v>
      </c>
      <c r="Z292" s="58">
        <f>P292-'[7](A) Current Law'!P292</f>
        <v>0</v>
      </c>
      <c r="AA292" s="58">
        <f>M292-'[7](A) Current Law'!M292</f>
        <v>162275</v>
      </c>
      <c r="AB292" s="43">
        <f>R292-'[7](A) Current Law'!R292</f>
        <v>0</v>
      </c>
    </row>
    <row r="293" spans="1:28">
      <c r="A293" s="29" t="s">
        <v>592</v>
      </c>
      <c r="B293" s="30" t="s">
        <v>593</v>
      </c>
      <c r="C293" s="31">
        <v>1335736163</v>
      </c>
      <c r="D293" s="22">
        <v>1133.53</v>
      </c>
      <c r="E293" s="23"/>
      <c r="F293" s="23"/>
      <c r="G293" s="56">
        <v>0.34</v>
      </c>
      <c r="H293" s="23"/>
      <c r="I293" s="24">
        <v>3883077</v>
      </c>
      <c r="J293" s="25">
        <f t="shared" si="35"/>
        <v>3425.6499607421065</v>
      </c>
      <c r="K293" s="27">
        <f t="shared" si="29"/>
        <v>2.9070688565313629</v>
      </c>
      <c r="L293" s="23"/>
      <c r="M293" s="25">
        <v>0</v>
      </c>
      <c r="N293" s="26">
        <f t="shared" si="36"/>
        <v>2.9070688565313629</v>
      </c>
      <c r="O293" s="23"/>
      <c r="P293" s="25">
        <v>2395000</v>
      </c>
      <c r="Q293" s="25">
        <f t="shared" si="37"/>
        <v>2112.8686492638044</v>
      </c>
      <c r="R293" s="27">
        <f t="shared" si="38"/>
        <v>1.7930187609961414</v>
      </c>
      <c r="S293" s="28">
        <f t="shared" si="39"/>
        <v>0.61677891012720065</v>
      </c>
      <c r="T293" s="23"/>
      <c r="U293" s="43">
        <f t="shared" si="34"/>
        <v>1.7930187609961414</v>
      </c>
      <c r="V293" s="23"/>
      <c r="W293" s="57">
        <f>G293-'[7](A) Current Law'!G293</f>
        <v>0.06</v>
      </c>
      <c r="X293" s="58">
        <f>I293-'[7](A) Current Law'!I293</f>
        <v>685249</v>
      </c>
      <c r="Y293" s="43">
        <f>N293-'[7](A) Current Law'!N293</f>
        <v>0.51301223922916295</v>
      </c>
      <c r="Z293" s="58">
        <f>P293-'[7](A) Current Law'!P293</f>
        <v>0</v>
      </c>
      <c r="AA293" s="58">
        <f>M293-'[7](A) Current Law'!M293</f>
        <v>0</v>
      </c>
      <c r="AB293" s="43">
        <f>R293-'[7](A) Current Law'!R293</f>
        <v>0</v>
      </c>
    </row>
    <row r="294" spans="1:28">
      <c r="A294" s="29" t="s">
        <v>594</v>
      </c>
      <c r="B294" s="30" t="s">
        <v>595</v>
      </c>
      <c r="C294" s="31">
        <v>152336728</v>
      </c>
      <c r="D294" s="22">
        <v>211.239</v>
      </c>
      <c r="E294" s="23"/>
      <c r="F294" s="23"/>
      <c r="G294" s="56">
        <v>0.34</v>
      </c>
      <c r="H294" s="23"/>
      <c r="I294" s="24">
        <v>899146</v>
      </c>
      <c r="J294" s="25">
        <f t="shared" si="35"/>
        <v>4256.5340680461468</v>
      </c>
      <c r="K294" s="27">
        <f t="shared" si="29"/>
        <v>5.9023586222752531</v>
      </c>
      <c r="L294" s="23"/>
      <c r="M294" s="25">
        <v>215265</v>
      </c>
      <c r="N294" s="26">
        <f t="shared" si="36"/>
        <v>4.4892719502285754</v>
      </c>
      <c r="O294" s="23"/>
      <c r="P294" s="25">
        <v>470000</v>
      </c>
      <c r="Q294" s="25">
        <f t="shared" si="37"/>
        <v>3244.0269079099976</v>
      </c>
      <c r="R294" s="27">
        <f t="shared" si="38"/>
        <v>3.0852704148929866</v>
      </c>
      <c r="S294" s="28">
        <f t="shared" si="39"/>
        <v>0.76212873104034273</v>
      </c>
      <c r="T294" s="23"/>
      <c r="U294" s="43">
        <f t="shared" si="34"/>
        <v>4.4983570869396647</v>
      </c>
      <c r="V294" s="23"/>
      <c r="W294" s="57">
        <f>G294-'[7](A) Current Law'!G294</f>
        <v>0.06</v>
      </c>
      <c r="X294" s="58">
        <f>I294-'[7](A) Current Law'!I294</f>
        <v>158673</v>
      </c>
      <c r="Y294" s="43">
        <f>N294-'[7](A) Current Law'!N294</f>
        <v>0.79169351727181647</v>
      </c>
      <c r="Z294" s="58">
        <f>P294-'[7](A) Current Law'!P294</f>
        <v>0</v>
      </c>
      <c r="AA294" s="58">
        <f>M294-'[7](A) Current Law'!M294</f>
        <v>38069</v>
      </c>
      <c r="AB294" s="43">
        <f>R294-'[7](A) Current Law'!R294</f>
        <v>0</v>
      </c>
    </row>
    <row r="295" spans="1:28">
      <c r="A295" s="29" t="s">
        <v>596</v>
      </c>
      <c r="B295" s="30" t="s">
        <v>597</v>
      </c>
      <c r="C295" s="31">
        <v>226434021</v>
      </c>
      <c r="D295" s="22">
        <v>302.13</v>
      </c>
      <c r="E295" s="23"/>
      <c r="F295" s="23"/>
      <c r="G295" s="56">
        <v>0.34</v>
      </c>
      <c r="H295" s="23"/>
      <c r="I295" s="24">
        <v>1265368</v>
      </c>
      <c r="J295" s="25">
        <f t="shared" si="35"/>
        <v>4188.1574156819916</v>
      </c>
      <c r="K295" s="27">
        <f t="shared" si="29"/>
        <v>5.5882415301894941</v>
      </c>
      <c r="L295" s="23"/>
      <c r="M295" s="25">
        <v>284413</v>
      </c>
      <c r="N295" s="26">
        <f t="shared" si="36"/>
        <v>4.3321891103987413</v>
      </c>
      <c r="O295" s="23"/>
      <c r="P295" s="25">
        <v>613000</v>
      </c>
      <c r="Q295" s="25">
        <f t="shared" si="37"/>
        <v>2970.287624532486</v>
      </c>
      <c r="R295" s="27">
        <f t="shared" si="38"/>
        <v>2.7071903651792679</v>
      </c>
      <c r="S295" s="28">
        <f t="shared" si="39"/>
        <v>0.7092110753551536</v>
      </c>
      <c r="T295" s="23"/>
      <c r="U295" s="43">
        <f t="shared" si="34"/>
        <v>3.9632427849700202</v>
      </c>
      <c r="V295" s="23"/>
      <c r="W295" s="57">
        <f>G295-'[7](A) Current Law'!G295</f>
        <v>0.06</v>
      </c>
      <c r="X295" s="58">
        <f>I295-'[7](A) Current Law'!I295</f>
        <v>223300</v>
      </c>
      <c r="Y295" s="43">
        <f>N295-'[7](A) Current Law'!N295</f>
        <v>0.76412545798495479</v>
      </c>
      <c r="Z295" s="58">
        <f>P295-'[7](A) Current Law'!P295</f>
        <v>0</v>
      </c>
      <c r="AA295" s="58">
        <f>M295-'[7](A) Current Law'!M295</f>
        <v>50276</v>
      </c>
      <c r="AB295" s="43">
        <f>R295-'[7](A) Current Law'!R295</f>
        <v>0</v>
      </c>
    </row>
    <row r="296" spans="1:28">
      <c r="A296" s="29" t="s">
        <v>598</v>
      </c>
      <c r="B296" s="30" t="s">
        <v>599</v>
      </c>
      <c r="C296" s="31">
        <v>66397719</v>
      </c>
      <c r="D296" s="22">
        <v>118.24</v>
      </c>
      <c r="E296" s="23"/>
      <c r="F296" s="23"/>
      <c r="G296" s="56">
        <v>0.34</v>
      </c>
      <c r="H296" s="23"/>
      <c r="I296" s="24">
        <v>756648</v>
      </c>
      <c r="J296" s="25">
        <f t="shared" si="35"/>
        <v>6399.2557510148854</v>
      </c>
      <c r="K296" s="27">
        <f t="shared" si="29"/>
        <v>11.39569267432214</v>
      </c>
      <c r="L296" s="23"/>
      <c r="M296" s="25">
        <v>276207</v>
      </c>
      <c r="N296" s="26">
        <f t="shared" si="36"/>
        <v>7.2358057962804416</v>
      </c>
      <c r="O296" s="23"/>
      <c r="P296" s="25">
        <v>220000</v>
      </c>
      <c r="Q296" s="25">
        <f t="shared" si="37"/>
        <v>4196.6085926928281</v>
      </c>
      <c r="R296" s="27">
        <f t="shared" si="38"/>
        <v>3.3133668341829634</v>
      </c>
      <c r="S296" s="28">
        <f t="shared" si="39"/>
        <v>0.65579635444751061</v>
      </c>
      <c r="T296" s="23"/>
      <c r="U296" s="43">
        <f t="shared" si="34"/>
        <v>7.4732537122246621</v>
      </c>
      <c r="V296" s="23"/>
      <c r="W296" s="57">
        <f>G296-'[7](A) Current Law'!G296</f>
        <v>0.06</v>
      </c>
      <c r="X296" s="58">
        <f>I296-'[7](A) Current Law'!I296</f>
        <v>133526</v>
      </c>
      <c r="Y296" s="43">
        <f>N296-'[7](A) Current Law'!N296</f>
        <v>1.2763691475606267</v>
      </c>
      <c r="Z296" s="58">
        <f>P296-'[7](A) Current Law'!P296</f>
        <v>0</v>
      </c>
      <c r="AA296" s="58">
        <f>M296-'[7](A) Current Law'!M296</f>
        <v>48778</v>
      </c>
      <c r="AB296" s="43">
        <f>R296-'[7](A) Current Law'!R296</f>
        <v>0</v>
      </c>
    </row>
    <row r="297" spans="1:28">
      <c r="A297" s="29" t="s">
        <v>600</v>
      </c>
      <c r="B297" s="30" t="s">
        <v>601</v>
      </c>
      <c r="C297" s="31">
        <v>371911778</v>
      </c>
      <c r="D297" s="22">
        <v>723.9</v>
      </c>
      <c r="E297" s="23"/>
      <c r="F297" s="23"/>
      <c r="G297" s="56">
        <v>0.34</v>
      </c>
      <c r="H297" s="23"/>
      <c r="I297" s="24">
        <v>2540898</v>
      </c>
      <c r="J297" s="25">
        <f t="shared" si="35"/>
        <v>3510.0124326564442</v>
      </c>
      <c r="K297" s="27">
        <f t="shared" si="29"/>
        <v>6.8319912148627893</v>
      </c>
      <c r="L297" s="23"/>
      <c r="M297" s="25">
        <v>698449</v>
      </c>
      <c r="N297" s="26">
        <f t="shared" si="36"/>
        <v>4.9539947616286568</v>
      </c>
      <c r="O297" s="23"/>
      <c r="P297" s="25">
        <v>700000</v>
      </c>
      <c r="Q297" s="25">
        <f t="shared" si="37"/>
        <v>1931.8262190910348</v>
      </c>
      <c r="R297" s="27">
        <f t="shared" si="38"/>
        <v>1.8821667970945519</v>
      </c>
      <c r="S297" s="28">
        <f t="shared" si="39"/>
        <v>0.55037589072839599</v>
      </c>
      <c r="T297" s="23"/>
      <c r="U297" s="43">
        <f t="shared" si="34"/>
        <v>3.7601632503286839</v>
      </c>
      <c r="V297" s="23"/>
      <c r="W297" s="57">
        <f>G297-'[7](A) Current Law'!G297</f>
        <v>0.06</v>
      </c>
      <c r="X297" s="58">
        <f>I297-'[7](A) Current Law'!I297</f>
        <v>448394</v>
      </c>
      <c r="Y297" s="43">
        <f>N297-'[7](A) Current Law'!N297</f>
        <v>0.87374484816665277</v>
      </c>
      <c r="Z297" s="58">
        <f>P297-'[7](A) Current Law'!P297</f>
        <v>0</v>
      </c>
      <c r="AA297" s="58">
        <f>M297-'[7](A) Current Law'!M297</f>
        <v>123438</v>
      </c>
      <c r="AB297" s="43">
        <f>R297-'[7](A) Current Law'!R297</f>
        <v>0</v>
      </c>
    </row>
    <row r="298" spans="1:28">
      <c r="A298" s="29" t="s">
        <v>602</v>
      </c>
      <c r="B298" s="30" t="s">
        <v>603</v>
      </c>
      <c r="C298" s="31">
        <v>76459869</v>
      </c>
      <c r="D298" s="22">
        <v>127.99</v>
      </c>
      <c r="E298" s="23"/>
      <c r="F298" s="23"/>
      <c r="G298" s="56">
        <v>0.34</v>
      </c>
      <c r="H298" s="23"/>
      <c r="I298" s="24">
        <v>669170</v>
      </c>
      <c r="J298" s="25">
        <f t="shared" si="35"/>
        <v>5228.2990858660833</v>
      </c>
      <c r="K298" s="27">
        <f t="shared" si="29"/>
        <v>8.7519114112005614</v>
      </c>
      <c r="L298" s="23"/>
      <c r="M298" s="25">
        <v>216991</v>
      </c>
      <c r="N298" s="26">
        <f t="shared" si="36"/>
        <v>5.913938984122507</v>
      </c>
      <c r="O298" s="23"/>
      <c r="P298" s="25">
        <v>335000</v>
      </c>
      <c r="Q298" s="25">
        <f t="shared" si="37"/>
        <v>4312.7666223923743</v>
      </c>
      <c r="R298" s="27">
        <f t="shared" si="38"/>
        <v>4.3813833895007068</v>
      </c>
      <c r="S298" s="28">
        <f t="shared" si="39"/>
        <v>0.82488904164860943</v>
      </c>
      <c r="T298" s="23"/>
      <c r="U298" s="43">
        <f t="shared" si="34"/>
        <v>7.2193558165787595</v>
      </c>
      <c r="V298" s="23"/>
      <c r="W298" s="57">
        <f>G298-'[7](A) Current Law'!G298</f>
        <v>0.06</v>
      </c>
      <c r="X298" s="58">
        <f>I298-'[7](A) Current Law'!I298</f>
        <v>118089</v>
      </c>
      <c r="Y298" s="43">
        <f>N298-'[7](A) Current Law'!N298</f>
        <v>1.0433185544694039</v>
      </c>
      <c r="Z298" s="58">
        <f>P298-'[7](A) Current Law'!P298</f>
        <v>0</v>
      </c>
      <c r="AA298" s="58">
        <f>M298-'[7](A) Current Law'!M298</f>
        <v>38317</v>
      </c>
      <c r="AB298" s="43">
        <f>R298-'[7](A) Current Law'!R298</f>
        <v>0</v>
      </c>
    </row>
    <row r="299" spans="1:28">
      <c r="A299" s="29" t="s">
        <v>604</v>
      </c>
      <c r="B299" s="30" t="s">
        <v>605</v>
      </c>
      <c r="C299" s="31">
        <v>33121664</v>
      </c>
      <c r="D299" s="22">
        <v>67.75</v>
      </c>
      <c r="E299" s="23"/>
      <c r="F299" s="23"/>
      <c r="G299" s="56">
        <v>0.34</v>
      </c>
      <c r="H299" s="23"/>
      <c r="I299" s="24">
        <v>703609</v>
      </c>
      <c r="J299" s="25">
        <f t="shared" si="35"/>
        <v>10385.372693726937</v>
      </c>
      <c r="K299" s="27">
        <f t="shared" si="29"/>
        <v>21.243165802297856</v>
      </c>
      <c r="L299" s="23"/>
      <c r="M299" s="25">
        <v>300866</v>
      </c>
      <c r="N299" s="26">
        <f t="shared" si="36"/>
        <v>12.159503822030198</v>
      </c>
      <c r="O299" s="23"/>
      <c r="P299" s="25">
        <v>0</v>
      </c>
      <c r="Q299" s="25">
        <f t="shared" si="37"/>
        <v>4440.8265682656829</v>
      </c>
      <c r="R299" s="27">
        <f t="shared" si="38"/>
        <v>0</v>
      </c>
      <c r="S299" s="28">
        <f t="shared" si="39"/>
        <v>0.42760396754447427</v>
      </c>
      <c r="T299" s="23"/>
      <c r="U299" s="43">
        <f t="shared" si="34"/>
        <v>9.0836619802676584</v>
      </c>
      <c r="V299" s="23"/>
      <c r="W299" s="57">
        <f>G299-'[7](A) Current Law'!G299</f>
        <v>0.06</v>
      </c>
      <c r="X299" s="58">
        <f>I299-'[7](A) Current Law'!I299</f>
        <v>124166</v>
      </c>
      <c r="Y299" s="43">
        <f>N299-'[7](A) Current Law'!N299</f>
        <v>2.1453028446879969</v>
      </c>
      <c r="Z299" s="58">
        <f>P299-'[7](A) Current Law'!P299</f>
        <v>0</v>
      </c>
      <c r="AA299" s="58">
        <f>M299-'[7](A) Current Law'!M299</f>
        <v>53110</v>
      </c>
      <c r="AB299" s="43">
        <f>R299-'[7](A) Current Law'!R299</f>
        <v>0</v>
      </c>
    </row>
    <row r="300" spans="1:28">
      <c r="A300" s="29" t="s">
        <v>606</v>
      </c>
      <c r="B300" s="30" t="s">
        <v>607</v>
      </c>
      <c r="C300" s="31">
        <v>1544042627</v>
      </c>
      <c r="D300" s="22">
        <v>2053.52</v>
      </c>
      <c r="E300" s="23"/>
      <c r="F300" s="23"/>
      <c r="G300" s="56">
        <v>0.34</v>
      </c>
      <c r="H300" s="23"/>
      <c r="I300" s="24">
        <v>6059833</v>
      </c>
      <c r="J300" s="25">
        <f t="shared" si="35"/>
        <v>2950.9491020296855</v>
      </c>
      <c r="K300" s="27">
        <f t="shared" si="29"/>
        <v>3.924653953222756</v>
      </c>
      <c r="L300" s="23"/>
      <c r="M300" s="25">
        <v>654783</v>
      </c>
      <c r="N300" s="26">
        <f t="shared" si="36"/>
        <v>3.500583407144497</v>
      </c>
      <c r="O300" s="23"/>
      <c r="P300" s="25">
        <v>2950000</v>
      </c>
      <c r="Q300" s="25">
        <f t="shared" si="37"/>
        <v>1755.4165530406326</v>
      </c>
      <c r="R300" s="27">
        <f t="shared" si="38"/>
        <v>1.9105690143618037</v>
      </c>
      <c r="S300" s="28">
        <f t="shared" si="39"/>
        <v>0.5948650730143884</v>
      </c>
      <c r="T300" s="23"/>
      <c r="U300" s="43">
        <f t="shared" si="34"/>
        <v>2.3346395604400629</v>
      </c>
      <c r="V300" s="23"/>
      <c r="W300" s="57">
        <f>G300-'[7](A) Current Law'!G300</f>
        <v>0.06</v>
      </c>
      <c r="X300" s="58">
        <f>I300-'[7](A) Current Law'!I300</f>
        <v>1069382</v>
      </c>
      <c r="Y300" s="43">
        <f>N300-'[7](A) Current Law'!N300</f>
        <v>0.61752245911278214</v>
      </c>
      <c r="Z300" s="58">
        <f>P300-'[7](A) Current Law'!P300</f>
        <v>0</v>
      </c>
      <c r="AA300" s="58">
        <f>M300-'[7](A) Current Law'!M300</f>
        <v>115901</v>
      </c>
      <c r="AB300" s="43">
        <f>R300-'[7](A) Current Law'!R300</f>
        <v>0</v>
      </c>
    </row>
    <row r="301" spans="1:28">
      <c r="A301" s="29" t="s">
        <v>608</v>
      </c>
      <c r="B301" s="30" t="s">
        <v>609</v>
      </c>
      <c r="C301" s="31">
        <v>4793231338</v>
      </c>
      <c r="D301" s="22">
        <v>13926.949999999999</v>
      </c>
      <c r="E301" s="23"/>
      <c r="F301" s="23"/>
      <c r="G301" s="56">
        <v>0.34</v>
      </c>
      <c r="H301" s="23"/>
      <c r="I301" s="24">
        <v>52000516</v>
      </c>
      <c r="J301" s="25">
        <f t="shared" si="35"/>
        <v>3733.8050326884209</v>
      </c>
      <c r="K301" s="27">
        <f t="shared" si="29"/>
        <v>10.848739051618043</v>
      </c>
      <c r="L301" s="23"/>
      <c r="M301" s="25">
        <v>18627765</v>
      </c>
      <c r="N301" s="26">
        <f t="shared" si="36"/>
        <v>6.9624745076303682</v>
      </c>
      <c r="O301" s="23"/>
      <c r="P301" s="25">
        <v>12677756</v>
      </c>
      <c r="Q301" s="25">
        <f t="shared" si="37"/>
        <v>2247.8375380108355</v>
      </c>
      <c r="R301" s="27">
        <f t="shared" si="38"/>
        <v>2.6449288811688896</v>
      </c>
      <c r="S301" s="28">
        <f t="shared" si="39"/>
        <v>0.60202327607672201</v>
      </c>
      <c r="T301" s="23"/>
      <c r="U301" s="43">
        <f t="shared" si="34"/>
        <v>6.5311934251565642</v>
      </c>
      <c r="V301" s="23"/>
      <c r="W301" s="57">
        <f>G301-'[7](A) Current Law'!G301</f>
        <v>0.06</v>
      </c>
      <c r="X301" s="58">
        <f>I301-'[7](A) Current Law'!I301</f>
        <v>9176561</v>
      </c>
      <c r="Y301" s="43">
        <f>N301-'[7](A) Current Law'!N301</f>
        <v>1.2283106290581465</v>
      </c>
      <c r="Z301" s="58">
        <f>P301-'[7](A) Current Law'!P301</f>
        <v>0</v>
      </c>
      <c r="AA301" s="58">
        <f>M301-'[7](A) Current Law'!M301</f>
        <v>3288984</v>
      </c>
      <c r="AB301" s="43">
        <f>R301-'[7](A) Current Law'!R301</f>
        <v>0</v>
      </c>
    </row>
    <row r="302" spans="1:28">
      <c r="A302" s="29" t="s">
        <v>610</v>
      </c>
      <c r="B302" s="30" t="s">
        <v>611</v>
      </c>
      <c r="C302" s="31">
        <v>3170829684</v>
      </c>
      <c r="D302" s="22">
        <v>5232.0200000000004</v>
      </c>
      <c r="E302" s="23"/>
      <c r="F302" s="23"/>
      <c r="G302" s="56">
        <v>0.34</v>
      </c>
      <c r="H302" s="23"/>
      <c r="I302" s="24">
        <v>14878261</v>
      </c>
      <c r="J302" s="25">
        <f t="shared" si="35"/>
        <v>2843.6934491840625</v>
      </c>
      <c r="K302" s="27">
        <f t="shared" si="29"/>
        <v>4.6922296315931673</v>
      </c>
      <c r="L302" s="23"/>
      <c r="M302" s="25">
        <v>2562156</v>
      </c>
      <c r="N302" s="26">
        <f t="shared" si="36"/>
        <v>3.8841900156754052</v>
      </c>
      <c r="O302" s="23"/>
      <c r="P302" s="25">
        <v>8085000</v>
      </c>
      <c r="Q302" s="25">
        <f t="shared" si="37"/>
        <v>2034.999101685391</v>
      </c>
      <c r="R302" s="27">
        <f t="shared" si="38"/>
        <v>2.5498058255215956</v>
      </c>
      <c r="S302" s="28">
        <f t="shared" si="39"/>
        <v>0.71561831050013169</v>
      </c>
      <c r="T302" s="23"/>
      <c r="U302" s="43">
        <f t="shared" si="34"/>
        <v>3.3578454414393581</v>
      </c>
      <c r="V302" s="23"/>
      <c r="W302" s="57">
        <f>G302-'[7](A) Current Law'!G302</f>
        <v>0.06</v>
      </c>
      <c r="X302" s="58">
        <f>I302-'[7](A) Current Law'!I302</f>
        <v>2625575</v>
      </c>
      <c r="Y302" s="43">
        <f>N302-'[7](A) Current Law'!N302</f>
        <v>0.68503332454610666</v>
      </c>
      <c r="Z302" s="58">
        <f>P302-'[7](A) Current Law'!P302</f>
        <v>0</v>
      </c>
      <c r="AA302" s="58">
        <f>M302-'[7](A) Current Law'!M302</f>
        <v>453451</v>
      </c>
      <c r="AB302" s="43">
        <f>R302-'[7](A) Current Law'!R302</f>
        <v>0</v>
      </c>
    </row>
    <row r="303" spans="1:28">
      <c r="A303" s="1" t="s">
        <v>612</v>
      </c>
      <c r="B303" s="2" t="s">
        <v>613</v>
      </c>
      <c r="C303" s="21">
        <v>377611961</v>
      </c>
      <c r="D303" s="22">
        <v>1307.4099999999999</v>
      </c>
      <c r="E303" s="23"/>
      <c r="F303" s="23"/>
      <c r="G303" s="56">
        <v>0.34</v>
      </c>
      <c r="H303" s="23"/>
      <c r="I303" s="24">
        <v>3785683</v>
      </c>
      <c r="J303" s="25">
        <f t="shared" si="35"/>
        <v>2895.5591589478436</v>
      </c>
      <c r="K303" s="27">
        <f t="shared" si="29"/>
        <v>10.025325972129362</v>
      </c>
      <c r="L303" s="23"/>
      <c r="M303" s="25">
        <v>1312114</v>
      </c>
      <c r="N303" s="26">
        <f t="shared" si="36"/>
        <v>6.5505578622283096</v>
      </c>
      <c r="O303" s="23"/>
      <c r="P303" s="25">
        <v>725000</v>
      </c>
      <c r="Q303" s="25">
        <f t="shared" si="37"/>
        <v>1558.1294314713825</v>
      </c>
      <c r="R303" s="27">
        <f t="shared" si="38"/>
        <v>1.9199603690519751</v>
      </c>
      <c r="S303" s="28">
        <f t="shared" si="39"/>
        <v>0.5381100319281884</v>
      </c>
      <c r="T303" s="23"/>
      <c r="U303" s="43">
        <f t="shared" si="34"/>
        <v>5.3947284789530281</v>
      </c>
      <c r="V303" s="23"/>
      <c r="W303" s="57">
        <f>G303-'[7](A) Current Law'!G303</f>
        <v>0.06</v>
      </c>
      <c r="X303" s="58">
        <f>I303-'[7](A) Current Law'!I303</f>
        <v>668061</v>
      </c>
      <c r="Y303" s="43">
        <f>N303-'[7](A) Current Law'!N303</f>
        <v>1.1554586323074645</v>
      </c>
      <c r="Z303" s="58">
        <f>P303-'[7](A) Current Law'!P303</f>
        <v>0</v>
      </c>
      <c r="AA303" s="58">
        <f>M303-'[7](A) Current Law'!M303</f>
        <v>231746</v>
      </c>
      <c r="AB303" s="43">
        <f>R303-'[7](A) Current Law'!R303</f>
        <v>0</v>
      </c>
    </row>
  </sheetData>
  <mergeCells count="5">
    <mergeCell ref="B3:D3"/>
    <mergeCell ref="I3:K3"/>
    <mergeCell ref="M3:N3"/>
    <mergeCell ref="P3:S3"/>
    <mergeCell ref="W3:AB3"/>
  </mergeCells>
  <pageMargins left="0.7" right="0.7" top="0.75" bottom="0.75" header="0.3" footer="0.3"/>
  <pageSetup paperSize="5" scale="50" fitToHeight="6" orientation="landscape" r:id="rId1"/>
  <headerFooter>
    <oddFooter>&amp;L&amp;"-,Regular"&amp;8Levy and Local Effort Assistance Technical Working Group&amp;C&amp;"-,Regular"&amp;8Technical Appendix for Option 1 
&amp;R&amp;"-,Regular"&amp;8Tab E: Lift to 34% 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B303"/>
  <sheetViews>
    <sheetView workbookViewId="0">
      <selection activeCell="U5" sqref="A1:XFD6"/>
    </sheetView>
  </sheetViews>
  <sheetFormatPr defaultRowHeight="15.6"/>
  <cols>
    <col min="1" max="1" width="4.6640625" style="1" bestFit="1" customWidth="1"/>
    <col min="2" max="2" width="16.77734375" style="2" customWidth="1"/>
    <col min="3" max="3" width="17.33203125" style="3" bestFit="1" customWidth="1"/>
    <col min="4" max="4" width="8.77734375" style="3" bestFit="1" customWidth="1"/>
    <col min="5" max="6" width="3.109375" style="3" customWidth="1"/>
    <col min="7" max="7" width="9.5546875" style="33" customWidth="1"/>
    <col min="8" max="8" width="3.109375" style="3" customWidth="1"/>
    <col min="9" max="9" width="17.44140625" style="3" customWidth="1"/>
    <col min="10" max="10" width="11.77734375" style="3" customWidth="1"/>
    <col min="11" max="11" width="11.33203125" style="3" customWidth="1"/>
    <col min="12" max="12" width="3.109375" style="3" customWidth="1"/>
    <col min="13" max="13" width="13.44140625" style="3" customWidth="1"/>
    <col min="14" max="14" width="14.5546875" style="3" bestFit="1" customWidth="1"/>
    <col min="15" max="15" width="3.109375" style="3" customWidth="1"/>
    <col min="16" max="16" width="15" style="3" bestFit="1" customWidth="1"/>
    <col min="17" max="17" width="11.77734375" style="3" customWidth="1"/>
    <col min="18" max="18" width="14.33203125" style="3" customWidth="1"/>
    <col min="19" max="19" width="10.109375" style="3" customWidth="1"/>
    <col min="20" max="20" width="3.109375" style="3" customWidth="1"/>
    <col min="21" max="21" width="17.44140625" style="1" customWidth="1"/>
    <col min="22" max="22" width="3.109375" style="3" customWidth="1"/>
    <col min="23" max="23" width="8.88671875" style="1"/>
    <col min="24" max="24" width="13.33203125" style="1" bestFit="1" customWidth="1"/>
    <col min="25" max="25" width="13.33203125" style="1" customWidth="1"/>
    <col min="26" max="26" width="12.6640625" style="1" customWidth="1"/>
    <col min="27" max="27" width="13.33203125" style="1" bestFit="1" customWidth="1"/>
    <col min="28" max="28" width="16" style="1" bestFit="1" customWidth="1"/>
    <col min="29" max="16384" width="8.88671875" style="1"/>
  </cols>
  <sheetData>
    <row r="1" spans="1:28" ht="25.8">
      <c r="A1" s="73" t="s">
        <v>671</v>
      </c>
      <c r="B1" s="45"/>
      <c r="C1" s="2"/>
      <c r="D1" s="2"/>
    </row>
    <row r="2" spans="1:28" ht="18.600000000000001" thickBot="1">
      <c r="A2" s="46" t="s">
        <v>658</v>
      </c>
    </row>
    <row r="3" spans="1:28" ht="33.6" customHeight="1" thickBot="1">
      <c r="B3" s="74" t="s">
        <v>0</v>
      </c>
      <c r="C3" s="75"/>
      <c r="D3" s="76"/>
      <c r="E3" s="5"/>
      <c r="F3" s="5"/>
      <c r="G3" s="40" t="s">
        <v>623</v>
      </c>
      <c r="H3" s="5"/>
      <c r="I3" s="77" t="s">
        <v>625</v>
      </c>
      <c r="J3" s="78"/>
      <c r="K3" s="78"/>
      <c r="L3" s="5"/>
      <c r="M3" s="74" t="s">
        <v>626</v>
      </c>
      <c r="N3" s="76"/>
      <c r="O3" s="5"/>
      <c r="P3" s="74" t="s">
        <v>660</v>
      </c>
      <c r="Q3" s="75"/>
      <c r="R3" s="75"/>
      <c r="S3" s="76"/>
      <c r="T3" s="5"/>
      <c r="U3" s="44" t="s">
        <v>644</v>
      </c>
      <c r="V3" s="5"/>
      <c r="W3" s="77" t="s">
        <v>645</v>
      </c>
      <c r="X3" s="78"/>
      <c r="Y3" s="78"/>
      <c r="Z3" s="78"/>
      <c r="AA3" s="78"/>
      <c r="AB3" s="79"/>
    </row>
    <row r="4" spans="1:28">
      <c r="B4" s="6" t="s">
        <v>2</v>
      </c>
      <c r="C4" s="7" t="s">
        <v>3</v>
      </c>
      <c r="D4" s="7" t="s">
        <v>4</v>
      </c>
      <c r="E4" s="8"/>
      <c r="F4" s="8"/>
      <c r="G4" s="34" t="s">
        <v>642</v>
      </c>
      <c r="H4" s="8"/>
      <c r="I4" s="9" t="s">
        <v>5</v>
      </c>
      <c r="J4" s="9" t="s">
        <v>6</v>
      </c>
      <c r="K4" s="9" t="s">
        <v>7</v>
      </c>
      <c r="L4" s="8"/>
      <c r="M4" s="9" t="s">
        <v>8</v>
      </c>
      <c r="N4" s="9" t="s">
        <v>9</v>
      </c>
      <c r="O4" s="8"/>
      <c r="P4" s="9" t="s">
        <v>11</v>
      </c>
      <c r="Q4" s="9" t="s">
        <v>619</v>
      </c>
      <c r="R4" s="9" t="s">
        <v>620</v>
      </c>
      <c r="S4" s="9" t="s">
        <v>621</v>
      </c>
      <c r="T4" s="8"/>
      <c r="U4" s="9" t="s">
        <v>627</v>
      </c>
      <c r="V4" s="8"/>
    </row>
    <row r="5" spans="1:28" ht="93.6" customHeight="1">
      <c r="B5" s="10" t="s">
        <v>12</v>
      </c>
      <c r="C5" s="10" t="s">
        <v>13</v>
      </c>
      <c r="D5" s="10" t="s">
        <v>14</v>
      </c>
      <c r="E5" s="11"/>
      <c r="F5" s="11"/>
      <c r="G5" s="35" t="s">
        <v>646</v>
      </c>
      <c r="H5" s="11"/>
      <c r="I5" s="10" t="s">
        <v>647</v>
      </c>
      <c r="J5" s="10" t="s">
        <v>648</v>
      </c>
      <c r="K5" s="10" t="s">
        <v>649</v>
      </c>
      <c r="L5" s="11"/>
      <c r="M5" s="10" t="s">
        <v>650</v>
      </c>
      <c r="N5" s="10" t="s">
        <v>651</v>
      </c>
      <c r="O5" s="11"/>
      <c r="P5" s="10" t="s">
        <v>668</v>
      </c>
      <c r="Q5" s="10" t="s">
        <v>662</v>
      </c>
      <c r="R5" s="10" t="s">
        <v>669</v>
      </c>
      <c r="S5" s="12" t="s">
        <v>20</v>
      </c>
      <c r="T5" s="11"/>
      <c r="U5" s="20" t="s">
        <v>673</v>
      </c>
      <c r="V5" s="11"/>
      <c r="W5" s="35" t="s">
        <v>652</v>
      </c>
      <c r="X5" s="35" t="s">
        <v>653</v>
      </c>
      <c r="Y5" s="12" t="s">
        <v>654</v>
      </c>
      <c r="Z5" s="35" t="s">
        <v>670</v>
      </c>
      <c r="AA5" s="35" t="s">
        <v>655</v>
      </c>
      <c r="AB5" s="12" t="s">
        <v>664</v>
      </c>
    </row>
    <row r="6" spans="1:28" s="13" customFormat="1">
      <c r="B6" s="12" t="s">
        <v>21</v>
      </c>
      <c r="C6" s="14">
        <f>SUM(C8:C303)</f>
        <v>970481348130.27002</v>
      </c>
      <c r="D6" s="15">
        <f>SUM(D8:D303)</f>
        <v>988005.72000000009</v>
      </c>
      <c r="E6" s="11"/>
      <c r="F6" s="11"/>
      <c r="G6" s="53">
        <v>0.38</v>
      </c>
      <c r="H6" s="11"/>
      <c r="I6" s="14">
        <f>SUM(I8:I303)</f>
        <v>3336265747</v>
      </c>
      <c r="J6" s="14">
        <f>I6/D6</f>
        <v>3376.7676436124275</v>
      </c>
      <c r="K6" s="47">
        <f>I6/C6*1000</f>
        <v>3.437743294528691</v>
      </c>
      <c r="L6" s="11"/>
      <c r="M6" s="14">
        <f>SUM(M8:M303)</f>
        <v>423575724</v>
      </c>
      <c r="N6" s="16">
        <f>(I6-M6)/C6*1000</f>
        <v>3.0012838769251884</v>
      </c>
      <c r="O6" s="11"/>
      <c r="P6" s="14">
        <f>SUM(P8:P303)</f>
        <v>1945113260</v>
      </c>
      <c r="Q6" s="17">
        <f>(M6+P6)/D6</f>
        <v>2397.4446058875042</v>
      </c>
      <c r="R6" s="16">
        <f>P6/C6*1000</f>
        <v>2.0042768093868641</v>
      </c>
      <c r="S6" s="18">
        <f>(M6+P6)/I6</f>
        <v>0.70998210683005281</v>
      </c>
      <c r="T6" s="11"/>
      <c r="U6" s="42">
        <f>(P6+M6)/C6*1000</f>
        <v>2.4407362269903667</v>
      </c>
      <c r="V6" s="11"/>
      <c r="W6" s="54">
        <f>G6-'[7](A) Current Law'!G6</f>
        <v>8.6799999999999988E-2</v>
      </c>
      <c r="X6" s="17">
        <f>I6-'[7](A) Current Law'!I6</f>
        <v>761462980</v>
      </c>
      <c r="Y6" s="42">
        <f>N6-'[7](A) Current Law'!N6</f>
        <v>0.66954660720875436</v>
      </c>
      <c r="Z6" s="17">
        <f>P6-'[7](A) Current Law'!P6</f>
        <v>11880392</v>
      </c>
      <c r="AA6" s="17">
        <f>M6-'[7](A) Current Law'!M6</f>
        <v>111680486</v>
      </c>
      <c r="AB6" s="42">
        <f>R6-'[7](A) Current Law'!R6</f>
        <v>1.2241752016037166E-2</v>
      </c>
    </row>
    <row r="7" spans="1:28">
      <c r="C7" s="14"/>
      <c r="D7" s="19"/>
      <c r="E7" s="11"/>
      <c r="F7" s="11"/>
      <c r="G7" s="30"/>
      <c r="H7" s="11"/>
      <c r="I7" s="14"/>
      <c r="J7" s="14"/>
      <c r="K7" s="14"/>
      <c r="L7" s="11"/>
      <c r="M7" s="10"/>
      <c r="N7" s="20"/>
      <c r="O7" s="11"/>
      <c r="P7" s="10"/>
      <c r="Q7" s="10"/>
      <c r="R7" s="20"/>
      <c r="T7" s="11"/>
      <c r="U7" s="3"/>
      <c r="V7" s="11"/>
    </row>
    <row r="8" spans="1:28">
      <c r="A8" s="1" t="s">
        <v>22</v>
      </c>
      <c r="B8" s="2" t="s">
        <v>23</v>
      </c>
      <c r="C8" s="21">
        <v>1340800873</v>
      </c>
      <c r="D8" s="22">
        <v>2995.45</v>
      </c>
      <c r="E8" s="23"/>
      <c r="F8" s="23"/>
      <c r="G8" s="56">
        <v>0.38</v>
      </c>
      <c r="H8" s="23"/>
      <c r="I8" s="24">
        <v>11577161</v>
      </c>
      <c r="J8" s="25">
        <f t="shared" ref="J8:J71" si="0">I8/D8</f>
        <v>3864.9154551069123</v>
      </c>
      <c r="K8" s="27">
        <f t="shared" ref="K8:K71" si="1">I8/C8*1000</f>
        <v>8.6345118303036799</v>
      </c>
      <c r="L8" s="23"/>
      <c r="M8" s="25">
        <v>3483607</v>
      </c>
      <c r="N8" s="26">
        <f t="shared" ref="N8:N71" si="2">(I8-M8)/C8*1000</f>
        <v>6.0363579432126464</v>
      </c>
      <c r="O8" s="23"/>
      <c r="P8" s="25">
        <v>4868000</v>
      </c>
      <c r="Q8" s="25">
        <f t="shared" ref="Q8:Q71" si="3">(M8+P8)/D8</f>
        <v>2788.0976147156521</v>
      </c>
      <c r="R8" s="27">
        <f t="shared" ref="R8:R71" si="4">P8/C8*1000</f>
        <v>3.6306658938161358</v>
      </c>
      <c r="S8" s="28">
        <f t="shared" ref="S8:S71" si="5">(M8+P8)/I8</f>
        <v>0.72138644353309067</v>
      </c>
      <c r="T8" s="23"/>
      <c r="U8" s="43">
        <f t="shared" ref="U8:U71" si="6">(P8+M8)/C8*1000</f>
        <v>6.2288197809071679</v>
      </c>
      <c r="V8" s="23"/>
      <c r="W8" s="57">
        <f>G8-'[7](A) Current Law'!G8</f>
        <v>9.9999999999999978E-2</v>
      </c>
      <c r="X8" s="58">
        <f>I8-'[7](A) Current Law'!I8</f>
        <v>3046621</v>
      </c>
      <c r="Y8" s="43">
        <f>N8-'[7](A) Current Law'!N8</f>
        <v>1.5881679695177233</v>
      </c>
      <c r="Z8" s="58">
        <f>P8-'[7](A) Current Law'!P8</f>
        <v>0</v>
      </c>
      <c r="AA8" s="58">
        <f>M8-'[7](A) Current Law'!M8</f>
        <v>917204</v>
      </c>
      <c r="AB8" s="43">
        <f>R8-'[7](A) Current Law'!R8</f>
        <v>0</v>
      </c>
    </row>
    <row r="9" spans="1:28">
      <c r="A9" s="1" t="s">
        <v>24</v>
      </c>
      <c r="B9" s="2" t="s">
        <v>25</v>
      </c>
      <c r="C9" s="21">
        <v>382647417</v>
      </c>
      <c r="D9" s="22">
        <v>573.9</v>
      </c>
      <c r="E9" s="23"/>
      <c r="F9" s="23"/>
      <c r="G9" s="56">
        <v>0.38</v>
      </c>
      <c r="H9" s="23"/>
      <c r="I9" s="24">
        <v>1944583</v>
      </c>
      <c r="J9" s="25">
        <f t="shared" si="0"/>
        <v>3388.3655689144452</v>
      </c>
      <c r="K9" s="27">
        <f t="shared" si="1"/>
        <v>5.0819185328513541</v>
      </c>
      <c r="L9" s="23"/>
      <c r="M9" s="25">
        <v>314531</v>
      </c>
      <c r="N9" s="26">
        <f t="shared" si="2"/>
        <v>4.2599320616869605</v>
      </c>
      <c r="O9" s="23"/>
      <c r="P9" s="25">
        <v>577109</v>
      </c>
      <c r="Q9" s="25">
        <f t="shared" si="3"/>
        <v>1553.6504617529188</v>
      </c>
      <c r="R9" s="27">
        <f t="shared" si="4"/>
        <v>1.5082004329850212</v>
      </c>
      <c r="S9" s="28">
        <f t="shared" si="5"/>
        <v>0.45852504110135694</v>
      </c>
      <c r="T9" s="23"/>
      <c r="U9" s="43">
        <f t="shared" si="6"/>
        <v>2.3301869041494143</v>
      </c>
      <c r="V9" s="23"/>
      <c r="W9" s="57">
        <f>G9-'[7](A) Current Law'!G9</f>
        <v>9.9999999999999978E-2</v>
      </c>
      <c r="X9" s="58">
        <f>I9-'[7](A) Current Law'!I9</f>
        <v>511732</v>
      </c>
      <c r="Y9" s="43">
        <f>N9-'[7](A) Current Law'!N9</f>
        <v>1.120451833600121</v>
      </c>
      <c r="Z9" s="58">
        <f>P9-'[7](A) Current Law'!P9</f>
        <v>0</v>
      </c>
      <c r="AA9" s="58">
        <f>M9-'[7](A) Current Law'!M9</f>
        <v>82994</v>
      </c>
      <c r="AB9" s="43">
        <f>R9-'[7](A) Current Law'!R9</f>
        <v>0</v>
      </c>
    </row>
    <row r="10" spans="1:28">
      <c r="A10" s="1" t="s">
        <v>26</v>
      </c>
      <c r="B10" s="2" t="s">
        <v>27</v>
      </c>
      <c r="C10" s="21">
        <v>68687026</v>
      </c>
      <c r="D10" s="22">
        <v>65.22</v>
      </c>
      <c r="E10" s="23"/>
      <c r="F10" s="23"/>
      <c r="G10" s="56">
        <v>0.38</v>
      </c>
      <c r="H10" s="23"/>
      <c r="I10" s="24">
        <v>780331</v>
      </c>
      <c r="J10" s="25">
        <f t="shared" si="0"/>
        <v>11964.596749463355</v>
      </c>
      <c r="K10" s="27">
        <f t="shared" si="1"/>
        <v>11.360675304241589</v>
      </c>
      <c r="L10" s="23"/>
      <c r="M10" s="25">
        <v>272086</v>
      </c>
      <c r="N10" s="26">
        <f t="shared" si="2"/>
        <v>7.3994323178295707</v>
      </c>
      <c r="O10" s="23"/>
      <c r="P10" s="25">
        <v>185000</v>
      </c>
      <c r="Q10" s="25">
        <f t="shared" si="3"/>
        <v>7008.3716651333943</v>
      </c>
      <c r="R10" s="27">
        <f t="shared" si="4"/>
        <v>2.693376184317545</v>
      </c>
      <c r="S10" s="28">
        <f t="shared" si="5"/>
        <v>0.58575912016823628</v>
      </c>
      <c r="T10" s="23"/>
      <c r="U10" s="43">
        <f t="shared" si="6"/>
        <v>6.6546191707295641</v>
      </c>
      <c r="V10" s="23"/>
      <c r="W10" s="57">
        <f>G10-'[7](A) Current Law'!G10</f>
        <v>9.9999999999999978E-2</v>
      </c>
      <c r="X10" s="58">
        <f>I10-'[7](A) Current Law'!I10</f>
        <v>205350</v>
      </c>
      <c r="Y10" s="43">
        <f>N10-'[7](A) Current Law'!N10</f>
        <v>1.9470634818284305</v>
      </c>
      <c r="Z10" s="58">
        <f>P10-'[7](A) Current Law'!P10</f>
        <v>0</v>
      </c>
      <c r="AA10" s="58">
        <f>M10-'[7](A) Current Law'!M10</f>
        <v>71612</v>
      </c>
      <c r="AB10" s="43">
        <f>R10-'[7](A) Current Law'!R10</f>
        <v>0</v>
      </c>
    </row>
    <row r="11" spans="1:28">
      <c r="A11" s="1" t="s">
        <v>28</v>
      </c>
      <c r="B11" s="2" t="s">
        <v>29</v>
      </c>
      <c r="C11" s="21">
        <v>5324061760</v>
      </c>
      <c r="D11" s="22">
        <v>2620.4899999999998</v>
      </c>
      <c r="E11" s="23"/>
      <c r="F11" s="23"/>
      <c r="G11" s="56">
        <v>0.38</v>
      </c>
      <c r="H11" s="23"/>
      <c r="I11" s="24">
        <v>8388051</v>
      </c>
      <c r="J11" s="25">
        <f t="shared" si="0"/>
        <v>3200.9475327133478</v>
      </c>
      <c r="K11" s="27">
        <f t="shared" si="1"/>
        <v>1.5754984404989321</v>
      </c>
      <c r="L11" s="23"/>
      <c r="M11" s="25">
        <v>0</v>
      </c>
      <c r="N11" s="26">
        <f t="shared" si="2"/>
        <v>1.5754984404989321</v>
      </c>
      <c r="O11" s="23"/>
      <c r="P11" s="25">
        <v>6820000</v>
      </c>
      <c r="Q11" s="25">
        <f t="shared" si="3"/>
        <v>2602.5666955416737</v>
      </c>
      <c r="R11" s="27">
        <f t="shared" si="4"/>
        <v>1.2809768758204638</v>
      </c>
      <c r="S11" s="28">
        <f t="shared" si="5"/>
        <v>0.81306134166327793</v>
      </c>
      <c r="T11" s="23"/>
      <c r="U11" s="43">
        <f t="shared" si="6"/>
        <v>1.2809768758204638</v>
      </c>
      <c r="V11" s="23"/>
      <c r="W11" s="57">
        <f>G11-'[7](A) Current Law'!G11</f>
        <v>3.4599999999999964E-2</v>
      </c>
      <c r="X11" s="58">
        <f>I11-'[7](A) Current Law'!I11</f>
        <v>763754</v>
      </c>
      <c r="Y11" s="43">
        <f>N11-'[7](A) Current Law'!N11</f>
        <v>0.14345325701105294</v>
      </c>
      <c r="Z11" s="58">
        <f>P11-'[7](A) Current Law'!P11</f>
        <v>0</v>
      </c>
      <c r="AA11" s="58">
        <f>M11-'[7](A) Current Law'!M11</f>
        <v>0</v>
      </c>
      <c r="AB11" s="43">
        <f>R11-'[7](A) Current Law'!R11</f>
        <v>0</v>
      </c>
    </row>
    <row r="12" spans="1:28">
      <c r="A12" s="1" t="s">
        <v>30</v>
      </c>
      <c r="B12" s="2" t="s">
        <v>31</v>
      </c>
      <c r="C12" s="21">
        <v>4002706151</v>
      </c>
      <c r="D12" s="22">
        <v>5299.5599999999995</v>
      </c>
      <c r="E12" s="23"/>
      <c r="F12" s="23"/>
      <c r="G12" s="56">
        <v>0.38</v>
      </c>
      <c r="H12" s="23"/>
      <c r="I12" s="24">
        <v>16128950</v>
      </c>
      <c r="J12" s="25">
        <f t="shared" si="0"/>
        <v>3043.4507770456416</v>
      </c>
      <c r="K12" s="27">
        <f t="shared" si="1"/>
        <v>4.0295113834350511</v>
      </c>
      <c r="L12" s="23"/>
      <c r="M12" s="25">
        <v>1184658</v>
      </c>
      <c r="N12" s="26">
        <f t="shared" si="2"/>
        <v>3.7335471144356807</v>
      </c>
      <c r="O12" s="23"/>
      <c r="P12" s="25">
        <v>11335000</v>
      </c>
      <c r="Q12" s="25">
        <f t="shared" si="3"/>
        <v>2362.3957460619376</v>
      </c>
      <c r="R12" s="27">
        <f t="shared" si="4"/>
        <v>2.831834157290853</v>
      </c>
      <c r="S12" s="28">
        <f t="shared" si="5"/>
        <v>0.77622275473604918</v>
      </c>
      <c r="T12" s="23"/>
      <c r="U12" s="43">
        <f t="shared" si="6"/>
        <v>3.1277984262902243</v>
      </c>
      <c r="V12" s="23"/>
      <c r="W12" s="57">
        <f>G12-'[7](A) Current Law'!G12</f>
        <v>9.9999999999999978E-2</v>
      </c>
      <c r="X12" s="58">
        <f>I12-'[7](A) Current Law'!I12</f>
        <v>4244460</v>
      </c>
      <c r="Y12" s="43">
        <f>N12-'[7](A) Current Law'!N12</f>
        <v>0.98236814086830515</v>
      </c>
      <c r="Z12" s="58">
        <f>P12-'[7](A) Current Law'!P12</f>
        <v>322839</v>
      </c>
      <c r="AA12" s="58">
        <f>M12-'[7](A) Current Law'!M12</f>
        <v>312329</v>
      </c>
      <c r="AB12" s="43">
        <f>R12-'[7](A) Current Law'!R12</f>
        <v>8.0655183723477464E-2</v>
      </c>
    </row>
    <row r="13" spans="1:28">
      <c r="A13" s="1" t="s">
        <v>32</v>
      </c>
      <c r="B13" s="2" t="s">
        <v>33</v>
      </c>
      <c r="C13" s="21">
        <v>349534641</v>
      </c>
      <c r="D13" s="22">
        <v>616.92999999999995</v>
      </c>
      <c r="E13" s="23"/>
      <c r="F13" s="23"/>
      <c r="G13" s="56">
        <v>0.38</v>
      </c>
      <c r="H13" s="23"/>
      <c r="I13" s="24">
        <v>2299470</v>
      </c>
      <c r="J13" s="25">
        <f t="shared" si="0"/>
        <v>3727.2786215616038</v>
      </c>
      <c r="K13" s="27">
        <f t="shared" si="1"/>
        <v>6.5786612549226557</v>
      </c>
      <c r="L13" s="23"/>
      <c r="M13" s="25">
        <v>548825</v>
      </c>
      <c r="N13" s="26">
        <f t="shared" si="2"/>
        <v>5.008502147287885</v>
      </c>
      <c r="O13" s="23"/>
      <c r="P13" s="25">
        <v>1210000</v>
      </c>
      <c r="Q13" s="25">
        <f t="shared" si="3"/>
        <v>2850.9312239638211</v>
      </c>
      <c r="R13" s="27">
        <f t="shared" si="4"/>
        <v>3.4617455841808824</v>
      </c>
      <c r="S13" s="28">
        <f t="shared" si="5"/>
        <v>0.76488277733564691</v>
      </c>
      <c r="T13" s="23"/>
      <c r="U13" s="43">
        <f t="shared" si="6"/>
        <v>5.0319046918156536</v>
      </c>
      <c r="V13" s="23"/>
      <c r="W13" s="57">
        <f>G13-'[7](A) Current Law'!G13</f>
        <v>9.9999999999999978E-2</v>
      </c>
      <c r="X13" s="58">
        <f>I13-'[7](A) Current Law'!I13</f>
        <v>605123</v>
      </c>
      <c r="Y13" s="43">
        <f>N13-'[7](A) Current Law'!N13</f>
        <v>1.3179323190458825</v>
      </c>
      <c r="Z13" s="58">
        <f>P13-'[7](A) Current Law'!P13</f>
        <v>0</v>
      </c>
      <c r="AA13" s="58">
        <f>M13-'[7](A) Current Law'!M13</f>
        <v>144460</v>
      </c>
      <c r="AB13" s="43">
        <f>R13-'[7](A) Current Law'!R13</f>
        <v>0</v>
      </c>
    </row>
    <row r="14" spans="1:28">
      <c r="A14" s="1" t="s">
        <v>34</v>
      </c>
      <c r="B14" s="2" t="s">
        <v>35</v>
      </c>
      <c r="C14" s="21">
        <v>10451688904</v>
      </c>
      <c r="D14" s="22">
        <v>13503.480000000001</v>
      </c>
      <c r="E14" s="23"/>
      <c r="F14" s="23"/>
      <c r="G14" s="56">
        <v>0.38</v>
      </c>
      <c r="H14" s="23"/>
      <c r="I14" s="24">
        <v>43928882</v>
      </c>
      <c r="J14" s="25">
        <f t="shared" si="0"/>
        <v>3253.1526687935257</v>
      </c>
      <c r="K14" s="27">
        <f t="shared" si="1"/>
        <v>4.2030414800413585</v>
      </c>
      <c r="L14" s="23"/>
      <c r="M14" s="25">
        <v>4002084</v>
      </c>
      <c r="N14" s="26">
        <f t="shared" si="2"/>
        <v>3.8201288200148671</v>
      </c>
      <c r="O14" s="23"/>
      <c r="P14" s="25">
        <v>29400000</v>
      </c>
      <c r="Q14" s="25">
        <f t="shared" si="3"/>
        <v>2473.590807702903</v>
      </c>
      <c r="R14" s="27">
        <f t="shared" si="4"/>
        <v>2.8129425081479633</v>
      </c>
      <c r="S14" s="28">
        <f t="shared" si="5"/>
        <v>0.76036726816767153</v>
      </c>
      <c r="T14" s="23"/>
      <c r="U14" s="43">
        <f t="shared" si="6"/>
        <v>3.1958551681744543</v>
      </c>
      <c r="V14" s="23"/>
      <c r="W14" s="57">
        <f>G14-'[7](A) Current Law'!G14</f>
        <v>9.1000000000000025E-2</v>
      </c>
      <c r="X14" s="58">
        <f>I14-'[7](A) Current Law'!I14</f>
        <v>10519811</v>
      </c>
      <c r="Y14" s="43">
        <f>N14-'[7](A) Current Law'!N14</f>
        <v>0.90469388123303407</v>
      </c>
      <c r="Z14" s="58">
        <f>P14-'[7](A) Current Law'!P14</f>
        <v>0</v>
      </c>
      <c r="AA14" s="58">
        <f>M14-'[7](A) Current Law'!M14</f>
        <v>1064232</v>
      </c>
      <c r="AB14" s="43">
        <f>R14-'[7](A) Current Law'!R14</f>
        <v>0</v>
      </c>
    </row>
    <row r="15" spans="1:28">
      <c r="A15" s="1" t="s">
        <v>36</v>
      </c>
      <c r="B15" s="2" t="s">
        <v>37</v>
      </c>
      <c r="C15" s="21">
        <v>7201806725</v>
      </c>
      <c r="D15" s="22">
        <v>3834.16</v>
      </c>
      <c r="E15" s="23"/>
      <c r="F15" s="23"/>
      <c r="G15" s="56">
        <v>0.38</v>
      </c>
      <c r="H15" s="23"/>
      <c r="I15" s="24">
        <v>11797534</v>
      </c>
      <c r="J15" s="25">
        <f t="shared" si="0"/>
        <v>3076.9540133953724</v>
      </c>
      <c r="K15" s="27">
        <f t="shared" si="1"/>
        <v>1.6381353249937431</v>
      </c>
      <c r="L15" s="23"/>
      <c r="M15" s="25">
        <v>0</v>
      </c>
      <c r="N15" s="26">
        <f t="shared" si="2"/>
        <v>1.6381353249937431</v>
      </c>
      <c r="O15" s="23"/>
      <c r="P15" s="25">
        <v>8925000</v>
      </c>
      <c r="Q15" s="25">
        <f t="shared" si="3"/>
        <v>2327.758883301688</v>
      </c>
      <c r="R15" s="27">
        <f t="shared" si="4"/>
        <v>1.2392723577290947</v>
      </c>
      <c r="S15" s="28">
        <f t="shared" si="5"/>
        <v>0.75651403081355817</v>
      </c>
      <c r="T15" s="23"/>
      <c r="U15" s="43">
        <f t="shared" si="6"/>
        <v>1.2392723577290947</v>
      </c>
      <c r="V15" s="23"/>
      <c r="W15" s="57">
        <f>G15-'[7](A) Current Law'!G15</f>
        <v>9.0200000000000002E-2</v>
      </c>
      <c r="X15" s="58">
        <f>I15-'[7](A) Current Law'!I15</f>
        <v>2800362</v>
      </c>
      <c r="Y15" s="43">
        <f>N15-'[7](A) Current Law'!N15</f>
        <v>0.38884159307954769</v>
      </c>
      <c r="Z15" s="58">
        <f>P15-'[7](A) Current Law'!P15</f>
        <v>0</v>
      </c>
      <c r="AA15" s="58">
        <f>M15-'[7](A) Current Law'!M15</f>
        <v>0</v>
      </c>
      <c r="AB15" s="43">
        <f>R15-'[7](A) Current Law'!R15</f>
        <v>0</v>
      </c>
    </row>
    <row r="16" spans="1:28">
      <c r="A16" s="1" t="s">
        <v>38</v>
      </c>
      <c r="B16" s="2" t="s">
        <v>39</v>
      </c>
      <c r="C16" s="21">
        <v>6744236259</v>
      </c>
      <c r="D16" s="22">
        <v>12906.02</v>
      </c>
      <c r="E16" s="23"/>
      <c r="F16" s="23"/>
      <c r="G16" s="56">
        <v>0.38</v>
      </c>
      <c r="H16" s="23"/>
      <c r="I16" s="24">
        <v>40341739</v>
      </c>
      <c r="J16" s="25">
        <f t="shared" si="0"/>
        <v>3125.8078788038451</v>
      </c>
      <c r="K16" s="27">
        <f t="shared" si="1"/>
        <v>5.9816615923211529</v>
      </c>
      <c r="L16" s="23"/>
      <c r="M16" s="25">
        <v>8578183</v>
      </c>
      <c r="N16" s="26">
        <f t="shared" si="2"/>
        <v>4.7097335828964173</v>
      </c>
      <c r="O16" s="23"/>
      <c r="P16" s="25">
        <v>20500000</v>
      </c>
      <c r="Q16" s="25">
        <f t="shared" si="3"/>
        <v>2253.0712799143344</v>
      </c>
      <c r="R16" s="27">
        <f t="shared" si="4"/>
        <v>3.0396325414376322</v>
      </c>
      <c r="S16" s="28">
        <f t="shared" si="5"/>
        <v>0.7207964683922029</v>
      </c>
      <c r="T16" s="23"/>
      <c r="U16" s="43">
        <f t="shared" si="6"/>
        <v>4.3115605508623682</v>
      </c>
      <c r="V16" s="23"/>
      <c r="W16" s="57">
        <f>G16-'[7](A) Current Law'!G16</f>
        <v>9.9999999999999978E-2</v>
      </c>
      <c r="X16" s="58">
        <f>I16-'[7](A) Current Law'!I16</f>
        <v>10616247</v>
      </c>
      <c r="Y16" s="43">
        <f>N16-'[7](A) Current Law'!N16</f>
        <v>1.2390956780092246</v>
      </c>
      <c r="Z16" s="58">
        <f>P16-'[7](A) Current Law'!P16</f>
        <v>0</v>
      </c>
      <c r="AA16" s="58">
        <f>M16-'[7](A) Current Law'!M16</f>
        <v>2259493</v>
      </c>
      <c r="AB16" s="43">
        <f>R16-'[7](A) Current Law'!R16</f>
        <v>0</v>
      </c>
    </row>
    <row r="17" spans="1:28">
      <c r="A17" s="1" t="s">
        <v>40</v>
      </c>
      <c r="B17" s="2" t="s">
        <v>41</v>
      </c>
      <c r="C17" s="21">
        <v>47032856494</v>
      </c>
      <c r="D17" s="22">
        <v>16933.77</v>
      </c>
      <c r="E17" s="23"/>
      <c r="F17" s="23"/>
      <c r="G17" s="56">
        <v>0.38</v>
      </c>
      <c r="H17" s="23"/>
      <c r="I17" s="24">
        <v>51142803</v>
      </c>
      <c r="J17" s="25">
        <f t="shared" si="0"/>
        <v>3020.1663894100366</v>
      </c>
      <c r="K17" s="27">
        <f t="shared" si="1"/>
        <v>1.0873845820213857</v>
      </c>
      <c r="L17" s="23"/>
      <c r="M17" s="25">
        <v>0</v>
      </c>
      <c r="N17" s="26">
        <f t="shared" si="2"/>
        <v>1.0873845820213857</v>
      </c>
      <c r="O17" s="23"/>
      <c r="P17" s="25">
        <v>43900000</v>
      </c>
      <c r="Q17" s="25">
        <f t="shared" si="3"/>
        <v>2592.452832417117</v>
      </c>
      <c r="R17" s="27">
        <f t="shared" si="4"/>
        <v>0.93339004416200699</v>
      </c>
      <c r="S17" s="28">
        <f t="shared" si="5"/>
        <v>0.85838079700089964</v>
      </c>
      <c r="T17" s="23"/>
      <c r="U17" s="43">
        <f t="shared" si="6"/>
        <v>0.93339004416200699</v>
      </c>
      <c r="V17" s="23"/>
      <c r="W17" s="57">
        <f>G17-'[7](A) Current Law'!G17</f>
        <v>3.3399999999999985E-2</v>
      </c>
      <c r="X17" s="58">
        <f>I17-'[7](A) Current Law'!I17</f>
        <v>4495183</v>
      </c>
      <c r="Y17" s="43">
        <f>N17-'[7](A) Current Law'!N17</f>
        <v>9.5575377195587841E-2</v>
      </c>
      <c r="Z17" s="58">
        <f>P17-'[7](A) Current Law'!P17</f>
        <v>0</v>
      </c>
      <c r="AA17" s="58">
        <f>M17-'[7](A) Current Law'!M17</f>
        <v>0</v>
      </c>
      <c r="AB17" s="43">
        <f>R17-'[7](A) Current Law'!R17</f>
        <v>0</v>
      </c>
    </row>
    <row r="18" spans="1:28">
      <c r="A18" s="1" t="s">
        <v>42</v>
      </c>
      <c r="B18" s="2" t="s">
        <v>43</v>
      </c>
      <c r="C18" s="21">
        <v>13391568266</v>
      </c>
      <c r="D18" s="22">
        <v>10273.82</v>
      </c>
      <c r="E18" s="23"/>
      <c r="F18" s="23"/>
      <c r="G18" s="56">
        <v>0.38</v>
      </c>
      <c r="H18" s="23"/>
      <c r="I18" s="24">
        <v>33477773</v>
      </c>
      <c r="J18" s="25">
        <f t="shared" si="0"/>
        <v>3258.5516390203452</v>
      </c>
      <c r="K18" s="27">
        <f t="shared" si="1"/>
        <v>2.4999142994325085</v>
      </c>
      <c r="L18" s="23"/>
      <c r="M18" s="25">
        <v>0</v>
      </c>
      <c r="N18" s="26">
        <f t="shared" si="2"/>
        <v>2.4999142994325085</v>
      </c>
      <c r="O18" s="23"/>
      <c r="P18" s="25">
        <v>25400000</v>
      </c>
      <c r="Q18" s="25">
        <f t="shared" si="3"/>
        <v>2472.3033886129988</v>
      </c>
      <c r="R18" s="27">
        <f t="shared" si="4"/>
        <v>1.8967158659444197</v>
      </c>
      <c r="S18" s="28">
        <f t="shared" si="5"/>
        <v>0.75871235520952962</v>
      </c>
      <c r="T18" s="23"/>
      <c r="U18" s="43">
        <f t="shared" si="6"/>
        <v>1.8967158659444197</v>
      </c>
      <c r="V18" s="23"/>
      <c r="W18" s="57">
        <f>G18-'[7](A) Current Law'!G18</f>
        <v>7.6500000000000012E-2</v>
      </c>
      <c r="X18" s="58">
        <f>I18-'[7](A) Current Law'!I18</f>
        <v>6739604</v>
      </c>
      <c r="Y18" s="43">
        <f>N18-'[7](A) Current Law'!N18</f>
        <v>0.5032721983063968</v>
      </c>
      <c r="Z18" s="58">
        <f>P18-'[7](A) Current Law'!P18</f>
        <v>0</v>
      </c>
      <c r="AA18" s="58">
        <f>M18-'[7](A) Current Law'!M18</f>
        <v>0</v>
      </c>
      <c r="AB18" s="43">
        <f>R18-'[7](A) Current Law'!R18</f>
        <v>0</v>
      </c>
    </row>
    <row r="19" spans="1:28">
      <c r="A19" s="1" t="s">
        <v>44</v>
      </c>
      <c r="B19" s="2" t="s">
        <v>45</v>
      </c>
      <c r="C19" s="21">
        <v>16947238</v>
      </c>
      <c r="D19" s="22">
        <v>6.78</v>
      </c>
      <c r="E19" s="23"/>
      <c r="F19" s="23"/>
      <c r="G19" s="56">
        <v>0.38</v>
      </c>
      <c r="H19" s="23"/>
      <c r="I19" s="24">
        <v>155257</v>
      </c>
      <c r="J19" s="25">
        <f t="shared" si="0"/>
        <v>22899.262536873157</v>
      </c>
      <c r="K19" s="27">
        <f t="shared" si="1"/>
        <v>9.1611978305845465</v>
      </c>
      <c r="L19" s="23"/>
      <c r="M19" s="25">
        <v>48499</v>
      </c>
      <c r="N19" s="26">
        <f t="shared" si="2"/>
        <v>6.2994335714173602</v>
      </c>
      <c r="O19" s="23"/>
      <c r="P19" s="25">
        <v>25000</v>
      </c>
      <c r="Q19" s="25">
        <f t="shared" si="3"/>
        <v>10840.560471976401</v>
      </c>
      <c r="R19" s="27">
        <f t="shared" si="4"/>
        <v>1.475166631872403</v>
      </c>
      <c r="S19" s="28">
        <f t="shared" si="5"/>
        <v>0.47340216544181585</v>
      </c>
      <c r="T19" s="23"/>
      <c r="U19" s="43">
        <f t="shared" si="6"/>
        <v>4.3369308910395903</v>
      </c>
      <c r="V19" s="23"/>
      <c r="W19" s="57">
        <f>G19-'[7](A) Current Law'!G19</f>
        <v>9.9999999999999978E-2</v>
      </c>
      <c r="X19" s="58">
        <f>I19-'[7](A) Current Law'!I19</f>
        <v>40857</v>
      </c>
      <c r="Y19" s="43">
        <f>N19-'[7](A) Current Law'!N19</f>
        <v>1.6572021942454578</v>
      </c>
      <c r="Z19" s="58">
        <f>P19-'[7](A) Current Law'!P19</f>
        <v>0</v>
      </c>
      <c r="AA19" s="58">
        <f>M19-'[7](A) Current Law'!M19</f>
        <v>12772</v>
      </c>
      <c r="AB19" s="43">
        <f>R19-'[7](A) Current Law'!R19</f>
        <v>0</v>
      </c>
    </row>
    <row r="20" spans="1:28">
      <c r="A20" s="1" t="s">
        <v>46</v>
      </c>
      <c r="B20" s="2" t="s">
        <v>47</v>
      </c>
      <c r="C20" s="21">
        <v>10406746643</v>
      </c>
      <c r="D20" s="22">
        <v>16946.330000000002</v>
      </c>
      <c r="E20" s="23"/>
      <c r="F20" s="23"/>
      <c r="G20" s="56">
        <v>0.38</v>
      </c>
      <c r="H20" s="23"/>
      <c r="I20" s="24">
        <v>55203599</v>
      </c>
      <c r="J20" s="25">
        <f t="shared" si="0"/>
        <v>3257.5548216044413</v>
      </c>
      <c r="K20" s="27">
        <f t="shared" si="1"/>
        <v>5.3045971900480717</v>
      </c>
      <c r="L20" s="23"/>
      <c r="M20" s="25">
        <v>9710589</v>
      </c>
      <c r="N20" s="26">
        <f t="shared" si="2"/>
        <v>4.3714920292212973</v>
      </c>
      <c r="O20" s="23"/>
      <c r="P20" s="25">
        <v>29920000</v>
      </c>
      <c r="Q20" s="25">
        <f t="shared" si="3"/>
        <v>2338.5941970916415</v>
      </c>
      <c r="R20" s="27">
        <f t="shared" si="4"/>
        <v>2.8750579817493112</v>
      </c>
      <c r="S20" s="28">
        <f t="shared" si="5"/>
        <v>0.71789864642702006</v>
      </c>
      <c r="T20" s="23"/>
      <c r="U20" s="43">
        <f t="shared" si="6"/>
        <v>3.8081631425760847</v>
      </c>
      <c r="V20" s="23"/>
      <c r="W20" s="57">
        <f>G20-'[7](A) Current Law'!G20</f>
        <v>9.1100000000000014E-2</v>
      </c>
      <c r="X20" s="58">
        <f>I20-'[7](A) Current Law'!I20</f>
        <v>13234336</v>
      </c>
      <c r="Y20" s="43">
        <f>N20-'[7](A) Current Law'!N20</f>
        <v>1.0257165246912212</v>
      </c>
      <c r="Z20" s="58">
        <f>P20-'[7](A) Current Law'!P20</f>
        <v>0</v>
      </c>
      <c r="AA20" s="58">
        <f>M20-'[7](A) Current Law'!M20</f>
        <v>2559964</v>
      </c>
      <c r="AB20" s="43">
        <f>R20-'[7](A) Current Law'!R20</f>
        <v>0</v>
      </c>
    </row>
    <row r="21" spans="1:28">
      <c r="A21" s="1" t="s">
        <v>48</v>
      </c>
      <c r="B21" s="2" t="s">
        <v>49</v>
      </c>
      <c r="C21" s="21">
        <v>392001678</v>
      </c>
      <c r="D21" s="22">
        <v>84.89</v>
      </c>
      <c r="E21" s="23"/>
      <c r="F21" s="23"/>
      <c r="G21" s="56">
        <v>0.38</v>
      </c>
      <c r="H21" s="23"/>
      <c r="I21" s="24">
        <v>693615</v>
      </c>
      <c r="J21" s="25">
        <f t="shared" si="0"/>
        <v>8170.7503828483923</v>
      </c>
      <c r="K21" s="27">
        <f t="shared" si="1"/>
        <v>1.7694184462138962</v>
      </c>
      <c r="L21" s="23"/>
      <c r="M21" s="25">
        <v>0</v>
      </c>
      <c r="N21" s="26">
        <f t="shared" si="2"/>
        <v>1.7694184462138962</v>
      </c>
      <c r="O21" s="23"/>
      <c r="P21" s="25">
        <v>65000</v>
      </c>
      <c r="Q21" s="25">
        <f t="shared" si="3"/>
        <v>765.69678407350693</v>
      </c>
      <c r="R21" s="27">
        <f t="shared" si="4"/>
        <v>0.16581561673825285</v>
      </c>
      <c r="S21" s="28">
        <f t="shared" si="5"/>
        <v>9.3711929528629001E-2</v>
      </c>
      <c r="T21" s="23"/>
      <c r="U21" s="43">
        <f t="shared" si="6"/>
        <v>0.16581561673825285</v>
      </c>
      <c r="V21" s="23"/>
      <c r="W21" s="57">
        <f>G21-'[7](A) Current Law'!G21</f>
        <v>9.9999999999999978E-2</v>
      </c>
      <c r="X21" s="58">
        <f>I21-'[7](A) Current Law'!I21</f>
        <v>182530</v>
      </c>
      <c r="Y21" s="43">
        <f>N21-'[7](A) Current Law'!N21</f>
        <v>0.46563576189589706</v>
      </c>
      <c r="Z21" s="58">
        <f>P21-'[7](A) Current Law'!P21</f>
        <v>0</v>
      </c>
      <c r="AA21" s="58">
        <f>M21-'[7](A) Current Law'!M21</f>
        <v>0</v>
      </c>
      <c r="AB21" s="43">
        <f>R21-'[7](A) Current Law'!R21</f>
        <v>0</v>
      </c>
    </row>
    <row r="22" spans="1:28">
      <c r="A22" s="1" t="s">
        <v>50</v>
      </c>
      <c r="B22" s="2" t="s">
        <v>51</v>
      </c>
      <c r="C22" s="21">
        <v>4759666758</v>
      </c>
      <c r="D22" s="22">
        <v>2080.89</v>
      </c>
      <c r="E22" s="23"/>
      <c r="F22" s="23"/>
      <c r="G22" s="56">
        <v>0.38</v>
      </c>
      <c r="H22" s="23"/>
      <c r="I22" s="24">
        <v>6871058</v>
      </c>
      <c r="J22" s="25">
        <f t="shared" si="0"/>
        <v>3301.9804026161883</v>
      </c>
      <c r="K22" s="27">
        <f t="shared" si="1"/>
        <v>1.4436006446147085</v>
      </c>
      <c r="L22" s="23"/>
      <c r="M22" s="25">
        <v>0</v>
      </c>
      <c r="N22" s="26">
        <f t="shared" si="2"/>
        <v>1.4436006446147085</v>
      </c>
      <c r="O22" s="23"/>
      <c r="P22" s="25">
        <v>5130000</v>
      </c>
      <c r="Q22" s="25">
        <f t="shared" si="3"/>
        <v>2465.2912936291686</v>
      </c>
      <c r="R22" s="27">
        <f t="shared" si="4"/>
        <v>1.0778065484054209</v>
      </c>
      <c r="S22" s="28">
        <f t="shared" si="5"/>
        <v>0.74660991072990501</v>
      </c>
      <c r="T22" s="23"/>
      <c r="U22" s="43">
        <f t="shared" si="6"/>
        <v>1.0778065484054209</v>
      </c>
      <c r="V22" s="23"/>
      <c r="W22" s="57">
        <f>G22-'[7](A) Current Law'!G22</f>
        <v>5.4900000000000004E-2</v>
      </c>
      <c r="X22" s="58">
        <f>I22-'[7](A) Current Law'!I22</f>
        <v>992687</v>
      </c>
      <c r="Y22" s="43">
        <f>N22-'[7](A) Current Law'!N22</f>
        <v>0.20856229027620499</v>
      </c>
      <c r="Z22" s="58">
        <f>P22-'[7](A) Current Law'!P22</f>
        <v>0</v>
      </c>
      <c r="AA22" s="58">
        <f>M22-'[7](A) Current Law'!M22</f>
        <v>0</v>
      </c>
      <c r="AB22" s="43">
        <f>R22-'[7](A) Current Law'!R22</f>
        <v>0</v>
      </c>
    </row>
    <row r="23" spans="1:28">
      <c r="A23" s="1" t="s">
        <v>52</v>
      </c>
      <c r="B23" s="2" t="s">
        <v>53</v>
      </c>
      <c r="C23" s="21">
        <v>118363081</v>
      </c>
      <c r="D23" s="22">
        <v>101.00999999999999</v>
      </c>
      <c r="E23" s="23"/>
      <c r="F23" s="23"/>
      <c r="G23" s="56">
        <v>0.38</v>
      </c>
      <c r="H23" s="23"/>
      <c r="I23" s="24">
        <v>472154</v>
      </c>
      <c r="J23" s="25">
        <f t="shared" si="0"/>
        <v>4674.329274329275</v>
      </c>
      <c r="K23" s="27">
        <f t="shared" si="1"/>
        <v>3.9890310053689801</v>
      </c>
      <c r="L23" s="23"/>
      <c r="M23" s="25">
        <v>32660</v>
      </c>
      <c r="N23" s="26">
        <f t="shared" si="2"/>
        <v>3.7131003712213273</v>
      </c>
      <c r="O23" s="23"/>
      <c r="P23" s="25">
        <v>247271</v>
      </c>
      <c r="Q23" s="25">
        <f t="shared" si="3"/>
        <v>2771.3196713196717</v>
      </c>
      <c r="R23" s="27">
        <f t="shared" si="4"/>
        <v>2.0890889110938233</v>
      </c>
      <c r="S23" s="28">
        <f t="shared" si="5"/>
        <v>0.59288071264883913</v>
      </c>
      <c r="T23" s="23"/>
      <c r="U23" s="43">
        <f t="shared" si="6"/>
        <v>2.3650195452414762</v>
      </c>
      <c r="V23" s="23"/>
      <c r="W23" s="57">
        <f>G23-'[7](A) Current Law'!G23</f>
        <v>8.6799999999999988E-2</v>
      </c>
      <c r="X23" s="58">
        <f>I23-'[7](A) Current Law'!I23</f>
        <v>107850</v>
      </c>
      <c r="Y23" s="43">
        <f>N23-'[7](A) Current Law'!N23</f>
        <v>0.83820055343101485</v>
      </c>
      <c r="Z23" s="58">
        <f>P23-'[7](A) Current Law'!P23</f>
        <v>0</v>
      </c>
      <c r="AA23" s="58">
        <f>M23-'[7](A) Current Law'!M23</f>
        <v>8638</v>
      </c>
      <c r="AB23" s="43">
        <f>R23-'[7](A) Current Law'!R23</f>
        <v>0</v>
      </c>
    </row>
    <row r="24" spans="1:28">
      <c r="A24" s="1" t="s">
        <v>54</v>
      </c>
      <c r="B24" s="2" t="s">
        <v>55</v>
      </c>
      <c r="C24" s="21">
        <v>4276014316</v>
      </c>
      <c r="D24" s="22">
        <v>4634.41</v>
      </c>
      <c r="E24" s="23"/>
      <c r="F24" s="23"/>
      <c r="G24" s="56">
        <v>0.38</v>
      </c>
      <c r="H24" s="23"/>
      <c r="I24" s="24">
        <v>17673009</v>
      </c>
      <c r="J24" s="25">
        <f t="shared" si="0"/>
        <v>3813.4323462965081</v>
      </c>
      <c r="K24" s="27">
        <f t="shared" si="1"/>
        <v>4.1330565554636003</v>
      </c>
      <c r="L24" s="23"/>
      <c r="M24" s="25">
        <v>1487713</v>
      </c>
      <c r="N24" s="26">
        <f t="shared" si="2"/>
        <v>3.7851360645444574</v>
      </c>
      <c r="O24" s="23"/>
      <c r="P24" s="25">
        <v>10561000</v>
      </c>
      <c r="Q24" s="25">
        <f t="shared" si="3"/>
        <v>2599.8375197705859</v>
      </c>
      <c r="R24" s="27">
        <f t="shared" si="4"/>
        <v>2.4698233493940434</v>
      </c>
      <c r="S24" s="28">
        <f t="shared" si="5"/>
        <v>0.6817578715656174</v>
      </c>
      <c r="T24" s="23"/>
      <c r="U24" s="43">
        <f t="shared" si="6"/>
        <v>2.8177438403131854</v>
      </c>
      <c r="V24" s="23"/>
      <c r="W24" s="57">
        <f>G24-'[7](A) Current Law'!G24</f>
        <v>9.9999999999999978E-2</v>
      </c>
      <c r="X24" s="58">
        <f>I24-'[7](A) Current Law'!I24</f>
        <v>4650792</v>
      </c>
      <c r="Y24" s="43">
        <f>N24-'[7](A) Current Law'!N24</f>
        <v>0.99567650745910186</v>
      </c>
      <c r="Z24" s="58">
        <f>P24-'[7](A) Current Law'!P24</f>
        <v>0</v>
      </c>
      <c r="AA24" s="58">
        <f>M24-'[7](A) Current Law'!M24</f>
        <v>393265</v>
      </c>
      <c r="AB24" s="43">
        <f>R24-'[7](A) Current Law'!R24</f>
        <v>0</v>
      </c>
    </row>
    <row r="25" spans="1:28">
      <c r="A25" s="1" t="s">
        <v>56</v>
      </c>
      <c r="B25" s="2" t="s">
        <v>57</v>
      </c>
      <c r="C25" s="21">
        <v>362568783</v>
      </c>
      <c r="D25" s="22">
        <v>882.56999999999994</v>
      </c>
      <c r="E25" s="23"/>
      <c r="F25" s="23"/>
      <c r="G25" s="56">
        <v>0.38</v>
      </c>
      <c r="H25" s="23"/>
      <c r="I25" s="24">
        <v>3723926</v>
      </c>
      <c r="J25" s="25">
        <f t="shared" si="0"/>
        <v>4219.4114914397724</v>
      </c>
      <c r="K25" s="27">
        <f t="shared" si="1"/>
        <v>10.270950436458287</v>
      </c>
      <c r="L25" s="23"/>
      <c r="M25" s="25">
        <v>1238650</v>
      </c>
      <c r="N25" s="26">
        <f t="shared" si="2"/>
        <v>6.8546331524631006</v>
      </c>
      <c r="O25" s="23"/>
      <c r="P25" s="25">
        <v>975494</v>
      </c>
      <c r="Q25" s="25">
        <f t="shared" si="3"/>
        <v>2508.7460484720759</v>
      </c>
      <c r="R25" s="27">
        <f t="shared" si="4"/>
        <v>2.6905074174573933</v>
      </c>
      <c r="S25" s="28">
        <f t="shared" si="5"/>
        <v>0.59457250224628522</v>
      </c>
      <c r="T25" s="23"/>
      <c r="U25" s="43">
        <f t="shared" si="6"/>
        <v>6.1068247014525792</v>
      </c>
      <c r="V25" s="23"/>
      <c r="W25" s="57">
        <f>G25-'[7](A) Current Law'!G25</f>
        <v>9.9999999999999978E-2</v>
      </c>
      <c r="X25" s="58">
        <f>I25-'[7](A) Current Law'!I25</f>
        <v>979981</v>
      </c>
      <c r="Y25" s="43">
        <f>N25-'[7](A) Current Law'!N25</f>
        <v>1.8035888103471933</v>
      </c>
      <c r="Z25" s="58">
        <f>P25-'[7](A) Current Law'!P25</f>
        <v>0</v>
      </c>
      <c r="AA25" s="58">
        <f>M25-'[7](A) Current Law'!M25</f>
        <v>326056</v>
      </c>
      <c r="AB25" s="43">
        <f>R25-'[7](A) Current Law'!R25</f>
        <v>0</v>
      </c>
    </row>
    <row r="26" spans="1:28">
      <c r="A26" s="1" t="s">
        <v>58</v>
      </c>
      <c r="B26" s="2" t="s">
        <v>59</v>
      </c>
      <c r="C26" s="21">
        <v>117618622</v>
      </c>
      <c r="D26" s="22">
        <v>719.63</v>
      </c>
      <c r="E26" s="23"/>
      <c r="F26" s="23"/>
      <c r="G26" s="56">
        <v>0.38</v>
      </c>
      <c r="H26" s="23"/>
      <c r="I26" s="24">
        <v>2922383</v>
      </c>
      <c r="J26" s="25">
        <f t="shared" si="0"/>
        <v>4060.9521559690397</v>
      </c>
      <c r="K26" s="27">
        <f t="shared" si="1"/>
        <v>24.846261164324812</v>
      </c>
      <c r="L26" s="23"/>
      <c r="M26" s="25">
        <v>1259003</v>
      </c>
      <c r="N26" s="26">
        <f t="shared" si="2"/>
        <v>14.142148341101974</v>
      </c>
      <c r="O26" s="23"/>
      <c r="P26" s="25">
        <v>180000</v>
      </c>
      <c r="Q26" s="25">
        <f t="shared" si="3"/>
        <v>1999.6428720314607</v>
      </c>
      <c r="R26" s="27">
        <f t="shared" si="4"/>
        <v>1.5303699103021289</v>
      </c>
      <c r="S26" s="28">
        <f t="shared" si="5"/>
        <v>0.49240739492393709</v>
      </c>
      <c r="T26" s="23"/>
      <c r="U26" s="43">
        <f t="shared" si="6"/>
        <v>12.234482733524969</v>
      </c>
      <c r="V26" s="23"/>
      <c r="W26" s="57">
        <f>G26-'[7](A) Current Law'!G26</f>
        <v>9.9899999999999989E-2</v>
      </c>
      <c r="X26" s="58">
        <f>I26-'[7](A) Current Law'!I26</f>
        <v>768278</v>
      </c>
      <c r="Y26" s="43">
        <f>N26-'[7](A) Current Law'!N26</f>
        <v>3.7147348997168166</v>
      </c>
      <c r="Z26" s="58">
        <f>P26-'[7](A) Current Law'!P26</f>
        <v>0</v>
      </c>
      <c r="AA26" s="58">
        <f>M26-'[7](A) Current Law'!M26</f>
        <v>331356</v>
      </c>
      <c r="AB26" s="43">
        <f>R26-'[7](A) Current Law'!R26</f>
        <v>0</v>
      </c>
    </row>
    <row r="27" spans="1:28">
      <c r="A27" s="1" t="s">
        <v>60</v>
      </c>
      <c r="B27" s="2" t="s">
        <v>61</v>
      </c>
      <c r="C27" s="21">
        <v>279321606</v>
      </c>
      <c r="D27" s="22">
        <v>60.989999999999995</v>
      </c>
      <c r="E27" s="23"/>
      <c r="F27" s="23"/>
      <c r="G27" s="56">
        <v>0.38</v>
      </c>
      <c r="H27" s="23"/>
      <c r="I27" s="24">
        <v>376306</v>
      </c>
      <c r="J27" s="25">
        <f t="shared" si="0"/>
        <v>6169.9622888998201</v>
      </c>
      <c r="K27" s="27">
        <f t="shared" si="1"/>
        <v>1.3472140783838971</v>
      </c>
      <c r="L27" s="23"/>
      <c r="M27" s="25">
        <v>0</v>
      </c>
      <c r="N27" s="26">
        <f t="shared" si="2"/>
        <v>1.3472140783838971</v>
      </c>
      <c r="O27" s="23"/>
      <c r="P27" s="25">
        <v>278885</v>
      </c>
      <c r="Q27" s="25">
        <f t="shared" si="3"/>
        <v>4572.634858173471</v>
      </c>
      <c r="R27" s="27">
        <f t="shared" si="4"/>
        <v>0.99843690573653643</v>
      </c>
      <c r="S27" s="28">
        <f t="shared" si="5"/>
        <v>0.74111228627765702</v>
      </c>
      <c r="T27" s="23"/>
      <c r="U27" s="43">
        <f t="shared" si="6"/>
        <v>0.99843690573653643</v>
      </c>
      <c r="V27" s="23"/>
      <c r="W27" s="57">
        <f>G27-'[7](A) Current Law'!G27</f>
        <v>6.5000000000000002E-2</v>
      </c>
      <c r="X27" s="58">
        <f>I27-'[7](A) Current Law'!I27</f>
        <v>64368</v>
      </c>
      <c r="Y27" s="43">
        <f>N27-'[7](A) Current Law'!N27</f>
        <v>0.23044404234164406</v>
      </c>
      <c r="Z27" s="58">
        <f>P27-'[7](A) Current Law'!P27</f>
        <v>0</v>
      </c>
      <c r="AA27" s="58">
        <f>M27-'[7](A) Current Law'!M27</f>
        <v>0</v>
      </c>
      <c r="AB27" s="43">
        <f>R27-'[7](A) Current Law'!R27</f>
        <v>0</v>
      </c>
    </row>
    <row r="28" spans="1:28" ht="31.2">
      <c r="A28" s="1" t="s">
        <v>62</v>
      </c>
      <c r="B28" s="2" t="s">
        <v>63</v>
      </c>
      <c r="C28" s="21">
        <v>3283115101</v>
      </c>
      <c r="D28" s="22">
        <v>3722.89</v>
      </c>
      <c r="E28" s="23"/>
      <c r="F28" s="23"/>
      <c r="G28" s="56">
        <v>0.38</v>
      </c>
      <c r="H28" s="23"/>
      <c r="I28" s="24">
        <v>12791478</v>
      </c>
      <c r="J28" s="25">
        <f t="shared" si="0"/>
        <v>3435.9000668835233</v>
      </c>
      <c r="K28" s="27">
        <f t="shared" si="1"/>
        <v>3.8961405879750783</v>
      </c>
      <c r="L28" s="23"/>
      <c r="M28" s="25">
        <v>751861</v>
      </c>
      <c r="N28" s="26">
        <f t="shared" si="2"/>
        <v>3.6671321685715093</v>
      </c>
      <c r="O28" s="23"/>
      <c r="P28" s="25">
        <v>7000000</v>
      </c>
      <c r="Q28" s="25">
        <f t="shared" si="3"/>
        <v>2082.2159666280768</v>
      </c>
      <c r="R28" s="27">
        <f t="shared" si="4"/>
        <v>2.1321214105067101</v>
      </c>
      <c r="S28" s="28">
        <f t="shared" si="5"/>
        <v>0.60601761579076319</v>
      </c>
      <c r="T28" s="23"/>
      <c r="U28" s="43">
        <f t="shared" si="6"/>
        <v>2.3611298299102792</v>
      </c>
      <c r="V28" s="23"/>
      <c r="W28" s="57">
        <f>G28-'[7](A) Current Law'!G28</f>
        <v>9.9999999999999978E-2</v>
      </c>
      <c r="X28" s="58">
        <f>I28-'[7](A) Current Law'!I28</f>
        <v>3366178</v>
      </c>
      <c r="Y28" s="43">
        <f>N28-'[7](A) Current Law'!N28</f>
        <v>0.96434084782335505</v>
      </c>
      <c r="Z28" s="58">
        <f>P28-'[7](A) Current Law'!P28</f>
        <v>0</v>
      </c>
      <c r="AA28" s="58">
        <f>M28-'[7](A) Current Law'!M28</f>
        <v>200136</v>
      </c>
      <c r="AB28" s="43">
        <f>R28-'[7](A) Current Law'!R28</f>
        <v>0</v>
      </c>
    </row>
    <row r="29" spans="1:28">
      <c r="A29" s="1" t="s">
        <v>64</v>
      </c>
      <c r="B29" s="2" t="s">
        <v>65</v>
      </c>
      <c r="C29" s="21">
        <v>4089029058</v>
      </c>
      <c r="D29" s="22">
        <v>5619.54</v>
      </c>
      <c r="E29" s="23"/>
      <c r="F29" s="23"/>
      <c r="G29" s="56">
        <v>0.38</v>
      </c>
      <c r="H29" s="23"/>
      <c r="I29" s="24">
        <v>16982299</v>
      </c>
      <c r="J29" s="25">
        <f t="shared" si="0"/>
        <v>3022.0087409289727</v>
      </c>
      <c r="K29" s="27">
        <f t="shared" si="1"/>
        <v>4.153137275161912</v>
      </c>
      <c r="L29" s="23"/>
      <c r="M29" s="25">
        <v>1463569</v>
      </c>
      <c r="N29" s="26">
        <f t="shared" si="2"/>
        <v>3.7952114743812615</v>
      </c>
      <c r="O29" s="23"/>
      <c r="P29" s="25">
        <v>10400000</v>
      </c>
      <c r="Q29" s="25">
        <f t="shared" si="3"/>
        <v>2111.1281350430818</v>
      </c>
      <c r="R29" s="27">
        <f t="shared" si="4"/>
        <v>2.5433910721795607</v>
      </c>
      <c r="S29" s="28">
        <f t="shared" si="5"/>
        <v>0.69858439072354106</v>
      </c>
      <c r="T29" s="23"/>
      <c r="U29" s="43">
        <f t="shared" si="6"/>
        <v>2.9013168729602117</v>
      </c>
      <c r="V29" s="23"/>
      <c r="W29" s="57">
        <f>G29-'[7](A) Current Law'!G29</f>
        <v>9.9999999999999978E-2</v>
      </c>
      <c r="X29" s="58">
        <f>I29-'[7](A) Current Law'!I29</f>
        <v>4469026</v>
      </c>
      <c r="Y29" s="43">
        <f>N29-'[7](A) Current Law'!N29</f>
        <v>0.99802274381391776</v>
      </c>
      <c r="Z29" s="58">
        <f>P29-'[7](A) Current Law'!P29</f>
        <v>0</v>
      </c>
      <c r="AA29" s="58">
        <f>M29-'[7](A) Current Law'!M29</f>
        <v>388082</v>
      </c>
      <c r="AB29" s="43">
        <f>R29-'[7](A) Current Law'!R29</f>
        <v>0</v>
      </c>
    </row>
    <row r="30" spans="1:28">
      <c r="A30" s="1" t="s">
        <v>66</v>
      </c>
      <c r="B30" s="2" t="s">
        <v>67</v>
      </c>
      <c r="C30" s="21">
        <v>154512107</v>
      </c>
      <c r="D30" s="22">
        <v>436.19</v>
      </c>
      <c r="E30" s="23"/>
      <c r="F30" s="23"/>
      <c r="G30" s="56">
        <v>0.38</v>
      </c>
      <c r="H30" s="23"/>
      <c r="I30" s="24">
        <v>2172755</v>
      </c>
      <c r="J30" s="25">
        <f t="shared" si="0"/>
        <v>4981.2123157339693</v>
      </c>
      <c r="K30" s="27">
        <f t="shared" si="1"/>
        <v>14.062037222753036</v>
      </c>
      <c r="L30" s="23"/>
      <c r="M30" s="25">
        <v>820771</v>
      </c>
      <c r="N30" s="26">
        <f t="shared" si="2"/>
        <v>8.7500198285432731</v>
      </c>
      <c r="O30" s="23"/>
      <c r="P30" s="25">
        <v>350000</v>
      </c>
      <c r="Q30" s="25">
        <f t="shared" si="3"/>
        <v>2684.0849171232721</v>
      </c>
      <c r="R30" s="27">
        <f t="shared" si="4"/>
        <v>2.2651946620597183</v>
      </c>
      <c r="S30" s="28">
        <f t="shared" si="5"/>
        <v>0.53884170097410888</v>
      </c>
      <c r="T30" s="23"/>
      <c r="U30" s="43">
        <f t="shared" si="6"/>
        <v>7.57721205626948</v>
      </c>
      <c r="V30" s="23"/>
      <c r="W30" s="57">
        <f>G30-'[7](A) Current Law'!G30</f>
        <v>9.9999999999999978E-2</v>
      </c>
      <c r="X30" s="58">
        <f>I30-'[7](A) Current Law'!I30</f>
        <v>571778</v>
      </c>
      <c r="Y30" s="43">
        <f>N30-'[7](A) Current Law'!N30</f>
        <v>2.3023309105479992</v>
      </c>
      <c r="Z30" s="58">
        <f>P30-'[7](A) Current Law'!P30</f>
        <v>0</v>
      </c>
      <c r="AA30" s="58">
        <f>M30-'[7](A) Current Law'!M30</f>
        <v>216040</v>
      </c>
      <c r="AB30" s="43">
        <f>R30-'[7](A) Current Law'!R30</f>
        <v>0</v>
      </c>
    </row>
    <row r="31" spans="1:28">
      <c r="A31" s="1" t="s">
        <v>68</v>
      </c>
      <c r="B31" s="2" t="s">
        <v>69</v>
      </c>
      <c r="C31" s="21">
        <v>117158551</v>
      </c>
      <c r="D31" s="22">
        <v>228.78000000000003</v>
      </c>
      <c r="E31" s="23"/>
      <c r="F31" s="23"/>
      <c r="G31" s="56">
        <v>0.38</v>
      </c>
      <c r="H31" s="23"/>
      <c r="I31" s="24">
        <v>671587</v>
      </c>
      <c r="J31" s="25">
        <f t="shared" si="0"/>
        <v>2935.5144680479061</v>
      </c>
      <c r="K31" s="27">
        <f t="shared" si="1"/>
        <v>5.7322917897815246</v>
      </c>
      <c r="L31" s="23"/>
      <c r="M31" s="25">
        <v>134388</v>
      </c>
      <c r="N31" s="26">
        <f t="shared" si="2"/>
        <v>4.5852308296301825</v>
      </c>
      <c r="O31" s="23"/>
      <c r="P31" s="25">
        <v>492000</v>
      </c>
      <c r="Q31" s="25">
        <f t="shared" si="3"/>
        <v>2737.9491214266977</v>
      </c>
      <c r="R31" s="27">
        <f t="shared" si="4"/>
        <v>4.1994373931784121</v>
      </c>
      <c r="S31" s="28">
        <f t="shared" si="5"/>
        <v>0.93269822078152198</v>
      </c>
      <c r="T31" s="23"/>
      <c r="U31" s="43">
        <f t="shared" si="6"/>
        <v>5.3464983533297543</v>
      </c>
      <c r="V31" s="23"/>
      <c r="W31" s="57">
        <f>G31-'[7](A) Current Law'!G31</f>
        <v>4.799999999999971E-3</v>
      </c>
      <c r="X31" s="58">
        <f>I31-'[7](A) Current Law'!I31</f>
        <v>8483</v>
      </c>
      <c r="Y31" s="43">
        <f>N31-'[7](A) Current Law'!N31</f>
        <v>-0.22969727578826049</v>
      </c>
      <c r="Z31" s="58">
        <f>P31-'[7](A) Current Law'!P31</f>
        <v>0</v>
      </c>
      <c r="AA31" s="58">
        <f>M31-'[7](A) Current Law'!M31</f>
        <v>35394</v>
      </c>
      <c r="AB31" s="43">
        <f>R31-'[7](A) Current Law'!R31</f>
        <v>0</v>
      </c>
    </row>
    <row r="32" spans="1:28">
      <c r="A32" s="1" t="s">
        <v>70</v>
      </c>
      <c r="B32" s="2" t="s">
        <v>71</v>
      </c>
      <c r="C32" s="21">
        <v>2666825472</v>
      </c>
      <c r="D32" s="22">
        <v>1177.17</v>
      </c>
      <c r="E32" s="23"/>
      <c r="F32" s="23"/>
      <c r="G32" s="56">
        <v>0.38</v>
      </c>
      <c r="H32" s="23"/>
      <c r="I32" s="24">
        <v>4013696</v>
      </c>
      <c r="J32" s="25">
        <f t="shared" si="0"/>
        <v>3409.6145841297348</v>
      </c>
      <c r="K32" s="27">
        <f t="shared" si="1"/>
        <v>1.5050463714784856</v>
      </c>
      <c r="L32" s="23"/>
      <c r="M32" s="25">
        <v>0</v>
      </c>
      <c r="N32" s="26">
        <f t="shared" si="2"/>
        <v>1.5050463714784856</v>
      </c>
      <c r="O32" s="23"/>
      <c r="P32" s="25">
        <v>2133171</v>
      </c>
      <c r="Q32" s="25">
        <f t="shared" si="3"/>
        <v>1812.1180458217589</v>
      </c>
      <c r="R32" s="27">
        <f t="shared" si="4"/>
        <v>0.79989148986199576</v>
      </c>
      <c r="S32" s="28">
        <f t="shared" si="5"/>
        <v>0.53147298649424368</v>
      </c>
      <c r="T32" s="23"/>
      <c r="U32" s="43">
        <f t="shared" si="6"/>
        <v>0.79989148986199576</v>
      </c>
      <c r="V32" s="23"/>
      <c r="W32" s="57">
        <f>G32-'[7](A) Current Law'!G32</f>
        <v>9.9999999999999978E-2</v>
      </c>
      <c r="X32" s="58">
        <f>I32-'[7](A) Current Law'!I32</f>
        <v>1056235</v>
      </c>
      <c r="Y32" s="43">
        <f>N32-'[7](A) Current Law'!N32</f>
        <v>0.39606453856459933</v>
      </c>
      <c r="Z32" s="58">
        <f>P32-'[7](A) Current Law'!P32</f>
        <v>0</v>
      </c>
      <c r="AA32" s="58">
        <f>M32-'[7](A) Current Law'!M32</f>
        <v>0</v>
      </c>
      <c r="AB32" s="43">
        <f>R32-'[7](A) Current Law'!R32</f>
        <v>0</v>
      </c>
    </row>
    <row r="33" spans="1:28">
      <c r="A33" s="1" t="s">
        <v>72</v>
      </c>
      <c r="B33" s="2" t="s">
        <v>73</v>
      </c>
      <c r="C33" s="21">
        <v>821183497</v>
      </c>
      <c r="D33" s="22">
        <v>1399.3700000000001</v>
      </c>
      <c r="E33" s="23"/>
      <c r="F33" s="23"/>
      <c r="G33" s="56">
        <v>0.38</v>
      </c>
      <c r="H33" s="23"/>
      <c r="I33" s="24">
        <v>4508120</v>
      </c>
      <c r="J33" s="25">
        <f t="shared" si="0"/>
        <v>3221.5354052180624</v>
      </c>
      <c r="K33" s="27">
        <f t="shared" si="1"/>
        <v>5.4897839721199366</v>
      </c>
      <c r="L33" s="23"/>
      <c r="M33" s="25">
        <v>842501</v>
      </c>
      <c r="N33" s="26">
        <f t="shared" si="2"/>
        <v>4.4638244842857571</v>
      </c>
      <c r="O33" s="23"/>
      <c r="P33" s="25">
        <v>1699000</v>
      </c>
      <c r="Q33" s="25">
        <f t="shared" si="3"/>
        <v>1816.1751359540363</v>
      </c>
      <c r="R33" s="27">
        <f t="shared" si="4"/>
        <v>2.0689651048844691</v>
      </c>
      <c r="S33" s="28">
        <f t="shared" si="5"/>
        <v>0.56376072509161246</v>
      </c>
      <c r="T33" s="23"/>
      <c r="U33" s="43">
        <f t="shared" si="6"/>
        <v>3.0949245927186477</v>
      </c>
      <c r="V33" s="23"/>
      <c r="W33" s="57">
        <f>G33-'[7](A) Current Law'!G33</f>
        <v>9.2100000000000015E-2</v>
      </c>
      <c r="X33" s="58">
        <f>I33-'[7](A) Current Law'!I33</f>
        <v>1092626</v>
      </c>
      <c r="Y33" s="43">
        <f>N33-'[7](A) Current Law'!N33</f>
        <v>1.0604231614264887</v>
      </c>
      <c r="Z33" s="58">
        <f>P33-'[7](A) Current Law'!P33</f>
        <v>0</v>
      </c>
      <c r="AA33" s="58">
        <f>M33-'[7](A) Current Law'!M33</f>
        <v>221824</v>
      </c>
      <c r="AB33" s="43">
        <f>R33-'[7](A) Current Law'!R33</f>
        <v>0</v>
      </c>
    </row>
    <row r="34" spans="1:28">
      <c r="A34" s="1" t="s">
        <v>74</v>
      </c>
      <c r="B34" s="2" t="s">
        <v>75</v>
      </c>
      <c r="C34" s="21">
        <v>822508976</v>
      </c>
      <c r="D34" s="22">
        <v>1331.02</v>
      </c>
      <c r="E34" s="23"/>
      <c r="F34" s="23"/>
      <c r="G34" s="56">
        <v>0.38</v>
      </c>
      <c r="H34" s="23"/>
      <c r="I34" s="24">
        <v>4561986</v>
      </c>
      <c r="J34" s="25">
        <f t="shared" si="0"/>
        <v>3427.4361016363391</v>
      </c>
      <c r="K34" s="27">
        <f t="shared" si="1"/>
        <v>5.5464270094482231</v>
      </c>
      <c r="L34" s="23"/>
      <c r="M34" s="25">
        <v>866991</v>
      </c>
      <c r="N34" s="26">
        <f t="shared" si="2"/>
        <v>4.4923461114909458</v>
      </c>
      <c r="O34" s="23"/>
      <c r="P34" s="25">
        <v>1900000</v>
      </c>
      <c r="Q34" s="25">
        <f t="shared" si="3"/>
        <v>2078.8500548451566</v>
      </c>
      <c r="R34" s="27">
        <f t="shared" si="4"/>
        <v>2.3100051858886945</v>
      </c>
      <c r="S34" s="28">
        <f t="shared" si="5"/>
        <v>0.60653211123401085</v>
      </c>
      <c r="T34" s="23"/>
      <c r="U34" s="43">
        <f t="shared" si="6"/>
        <v>3.3640860838459714</v>
      </c>
      <c r="V34" s="23"/>
      <c r="W34" s="57">
        <f>G34-'[7](A) Current Law'!G34</f>
        <v>9.9999999999999978E-2</v>
      </c>
      <c r="X34" s="58">
        <f>I34-'[7](A) Current Law'!I34</f>
        <v>1200522</v>
      </c>
      <c r="Y34" s="43">
        <f>N34-'[7](A) Current Law'!N34</f>
        <v>1.1816637001661117</v>
      </c>
      <c r="Z34" s="58">
        <f>P34-'[7](A) Current Law'!P34</f>
        <v>0</v>
      </c>
      <c r="AA34" s="58">
        <f>M34-'[7](A) Current Law'!M34</f>
        <v>228593</v>
      </c>
      <c r="AB34" s="43">
        <f>R34-'[7](A) Current Law'!R34</f>
        <v>0</v>
      </c>
    </row>
    <row r="35" spans="1:28">
      <c r="A35" s="1" t="s">
        <v>76</v>
      </c>
      <c r="B35" s="2" t="s">
        <v>77</v>
      </c>
      <c r="C35" s="21">
        <v>80046859</v>
      </c>
      <c r="D35" s="22">
        <v>94.82</v>
      </c>
      <c r="E35" s="23"/>
      <c r="F35" s="23"/>
      <c r="G35" s="56">
        <v>0.38</v>
      </c>
      <c r="H35" s="23"/>
      <c r="I35" s="24">
        <v>406560</v>
      </c>
      <c r="J35" s="25">
        <f t="shared" si="0"/>
        <v>4287.7030162412993</v>
      </c>
      <c r="K35" s="27">
        <f t="shared" si="1"/>
        <v>5.079025024579666</v>
      </c>
      <c r="L35" s="23"/>
      <c r="M35" s="25">
        <v>65706</v>
      </c>
      <c r="N35" s="26">
        <f t="shared" si="2"/>
        <v>4.2581808238097132</v>
      </c>
      <c r="O35" s="23"/>
      <c r="P35" s="25">
        <v>283000</v>
      </c>
      <c r="Q35" s="25">
        <f t="shared" si="3"/>
        <v>3677.5574773254589</v>
      </c>
      <c r="R35" s="27">
        <f t="shared" si="4"/>
        <v>3.5354291665585529</v>
      </c>
      <c r="S35" s="28">
        <f t="shared" si="5"/>
        <v>0.85769874065328611</v>
      </c>
      <c r="T35" s="23"/>
      <c r="U35" s="43">
        <f t="shared" si="6"/>
        <v>4.3562733673285043</v>
      </c>
      <c r="V35" s="23"/>
      <c r="W35" s="57">
        <f>G35-'[7](A) Current Law'!G35</f>
        <v>2.9000000000000137E-3</v>
      </c>
      <c r="X35" s="58">
        <f>I35-'[7](A) Current Law'!I35</f>
        <v>3103</v>
      </c>
      <c r="Y35" s="43">
        <f>N35-'[7](A) Current Law'!N35</f>
        <v>-0.17800823390209519</v>
      </c>
      <c r="Z35" s="58">
        <f>P35-'[7](A) Current Law'!P35</f>
        <v>0</v>
      </c>
      <c r="AA35" s="58">
        <f>M35-'[7](A) Current Law'!M35</f>
        <v>17352</v>
      </c>
      <c r="AB35" s="43">
        <f>R35-'[7](A) Current Law'!R35</f>
        <v>0</v>
      </c>
    </row>
    <row r="36" spans="1:28">
      <c r="A36" s="1" t="s">
        <v>78</v>
      </c>
      <c r="B36" s="2" t="s">
        <v>79</v>
      </c>
      <c r="C36" s="21">
        <v>7830666574</v>
      </c>
      <c r="D36" s="22">
        <v>11261.85</v>
      </c>
      <c r="E36" s="23"/>
      <c r="F36" s="23"/>
      <c r="G36" s="56">
        <v>0.38</v>
      </c>
      <c r="H36" s="23"/>
      <c r="I36" s="24">
        <v>36988308</v>
      </c>
      <c r="J36" s="25">
        <f t="shared" si="0"/>
        <v>3284.3900424885787</v>
      </c>
      <c r="K36" s="27">
        <f t="shared" si="1"/>
        <v>4.7235197221666301</v>
      </c>
      <c r="L36" s="23"/>
      <c r="M36" s="25">
        <v>5034606</v>
      </c>
      <c r="N36" s="26">
        <f t="shared" si="2"/>
        <v>4.080585183654124</v>
      </c>
      <c r="O36" s="23"/>
      <c r="P36" s="25">
        <v>16800000</v>
      </c>
      <c r="Q36" s="25">
        <f t="shared" si="3"/>
        <v>1938.8116517268477</v>
      </c>
      <c r="R36" s="27">
        <f t="shared" si="4"/>
        <v>2.1454112292024656</v>
      </c>
      <c r="S36" s="28">
        <f t="shared" si="5"/>
        <v>0.59031102477031394</v>
      </c>
      <c r="T36" s="23"/>
      <c r="U36" s="43">
        <f t="shared" si="6"/>
        <v>2.7883457677149721</v>
      </c>
      <c r="V36" s="23"/>
      <c r="W36" s="57">
        <f>G36-'[7](A) Current Law'!G36</f>
        <v>9.9999999999999978E-2</v>
      </c>
      <c r="X36" s="58">
        <f>I36-'[7](A) Current Law'!I36</f>
        <v>9733766</v>
      </c>
      <c r="Y36" s="43">
        <f>N36-'[7](A) Current Law'!N36</f>
        <v>1.0731634300331789</v>
      </c>
      <c r="Z36" s="58">
        <f>P36-'[7](A) Current Law'!P36</f>
        <v>0</v>
      </c>
      <c r="AA36" s="58">
        <f>M36-'[7](A) Current Law'!M36</f>
        <v>1330181</v>
      </c>
      <c r="AB36" s="43">
        <f>R36-'[7](A) Current Law'!R36</f>
        <v>0</v>
      </c>
    </row>
    <row r="37" spans="1:28">
      <c r="A37" s="1" t="s">
        <v>80</v>
      </c>
      <c r="B37" s="2" t="s">
        <v>81</v>
      </c>
      <c r="C37" s="21">
        <v>7255135266</v>
      </c>
      <c r="D37" s="22">
        <v>12234.460000000001</v>
      </c>
      <c r="E37" s="23"/>
      <c r="F37" s="23"/>
      <c r="G37" s="56">
        <v>0.38</v>
      </c>
      <c r="H37" s="23"/>
      <c r="I37" s="24">
        <v>38160495</v>
      </c>
      <c r="J37" s="25">
        <f t="shared" si="0"/>
        <v>3119.0992491699672</v>
      </c>
      <c r="K37" s="27">
        <f t="shared" si="1"/>
        <v>5.2597909757565642</v>
      </c>
      <c r="L37" s="23"/>
      <c r="M37" s="25">
        <v>6609165</v>
      </c>
      <c r="N37" s="26">
        <f t="shared" si="2"/>
        <v>4.3488272572752882</v>
      </c>
      <c r="O37" s="23"/>
      <c r="P37" s="25">
        <v>24200000</v>
      </c>
      <c r="Q37" s="25">
        <f t="shared" si="3"/>
        <v>2518.2284301881732</v>
      </c>
      <c r="R37" s="27">
        <f t="shared" si="4"/>
        <v>3.3355684095111675</v>
      </c>
      <c r="S37" s="28">
        <f t="shared" si="5"/>
        <v>0.80735758275672265</v>
      </c>
      <c r="T37" s="23"/>
      <c r="U37" s="43">
        <f t="shared" si="6"/>
        <v>4.2465321279924426</v>
      </c>
      <c r="V37" s="23"/>
      <c r="W37" s="57">
        <f>G37-'[7](A) Current Law'!G37</f>
        <v>9.9999999999999978E-2</v>
      </c>
      <c r="X37" s="58">
        <f>I37-'[7](A) Current Law'!I37</f>
        <v>10042236</v>
      </c>
      <c r="Y37" s="43">
        <f>N37-'[7](A) Current Law'!N37</f>
        <v>1.1441287716440489</v>
      </c>
      <c r="Z37" s="58">
        <f>P37-'[7](A) Current Law'!P37</f>
        <v>949479</v>
      </c>
      <c r="AA37" s="58">
        <f>M37-'[7](A) Current Law'!M37</f>
        <v>1741427</v>
      </c>
      <c r="AB37" s="43">
        <f>R37-'[7](A) Current Law'!R37</f>
        <v>0.13086992387992824</v>
      </c>
    </row>
    <row r="38" spans="1:28">
      <c r="A38" s="1" t="s">
        <v>82</v>
      </c>
      <c r="B38" s="2" t="s">
        <v>83</v>
      </c>
      <c r="C38" s="21">
        <v>2536695971</v>
      </c>
      <c r="D38" s="22">
        <v>3277.27</v>
      </c>
      <c r="E38" s="23"/>
      <c r="F38" s="23"/>
      <c r="G38" s="56">
        <v>0.38</v>
      </c>
      <c r="H38" s="23"/>
      <c r="I38" s="24">
        <v>11816344</v>
      </c>
      <c r="J38" s="25">
        <f t="shared" si="0"/>
        <v>3605.544858983239</v>
      </c>
      <c r="K38" s="27">
        <f t="shared" si="1"/>
        <v>4.6581632702880977</v>
      </c>
      <c r="L38" s="23"/>
      <c r="M38" s="25">
        <v>1547439</v>
      </c>
      <c r="N38" s="26">
        <f t="shared" si="2"/>
        <v>4.0481418023271658</v>
      </c>
      <c r="O38" s="23"/>
      <c r="P38" s="25">
        <v>4850000</v>
      </c>
      <c r="Q38" s="25">
        <f t="shared" si="3"/>
        <v>1952.0634552539157</v>
      </c>
      <c r="R38" s="27">
        <f t="shared" si="4"/>
        <v>1.9119358628097887</v>
      </c>
      <c r="S38" s="28">
        <f t="shared" si="5"/>
        <v>0.54140595432902083</v>
      </c>
      <c r="T38" s="23"/>
      <c r="U38" s="43">
        <f t="shared" si="6"/>
        <v>2.5219573307707202</v>
      </c>
      <c r="V38" s="23"/>
      <c r="W38" s="57">
        <f>G38-'[7](A) Current Law'!G38</f>
        <v>9.9999999999999978E-2</v>
      </c>
      <c r="X38" s="58">
        <f>I38-'[7](A) Current Law'!I38</f>
        <v>3109564</v>
      </c>
      <c r="Y38" s="43">
        <f>N38-'[7](A) Current Law'!N38</f>
        <v>1.0648540585394417</v>
      </c>
      <c r="Z38" s="58">
        <f>P38-'[7](A) Current Law'!P38</f>
        <v>0</v>
      </c>
      <c r="AA38" s="58">
        <f>M38-'[7](A) Current Law'!M38</f>
        <v>408353</v>
      </c>
      <c r="AB38" s="43">
        <f>R38-'[7](A) Current Law'!R38</f>
        <v>0</v>
      </c>
    </row>
    <row r="39" spans="1:28">
      <c r="A39" s="1" t="s">
        <v>84</v>
      </c>
      <c r="B39" s="2" t="s">
        <v>85</v>
      </c>
      <c r="C39" s="21">
        <v>1739917530</v>
      </c>
      <c r="D39" s="22">
        <v>2584.0699999999997</v>
      </c>
      <c r="E39" s="23"/>
      <c r="F39" s="23"/>
      <c r="G39" s="56">
        <v>0.38</v>
      </c>
      <c r="H39" s="23"/>
      <c r="I39" s="24">
        <v>8534054</v>
      </c>
      <c r="J39" s="25">
        <f t="shared" si="0"/>
        <v>3302.5630110639422</v>
      </c>
      <c r="K39" s="27">
        <f t="shared" si="1"/>
        <v>4.9048612091401829</v>
      </c>
      <c r="L39" s="23"/>
      <c r="M39" s="25">
        <v>1275583</v>
      </c>
      <c r="N39" s="26">
        <f t="shared" si="2"/>
        <v>4.1717327832199036</v>
      </c>
      <c r="O39" s="23"/>
      <c r="P39" s="25">
        <v>3780000</v>
      </c>
      <c r="Q39" s="25">
        <f t="shared" si="3"/>
        <v>1956.4419694512922</v>
      </c>
      <c r="R39" s="27">
        <f t="shared" si="4"/>
        <v>2.1725167629065729</v>
      </c>
      <c r="S39" s="28">
        <f t="shared" si="5"/>
        <v>0.59240110268812451</v>
      </c>
      <c r="T39" s="23"/>
      <c r="U39" s="43">
        <f t="shared" si="6"/>
        <v>2.9056451888268517</v>
      </c>
      <c r="V39" s="23"/>
      <c r="W39" s="57">
        <f>G39-'[7](A) Current Law'!G39</f>
        <v>9.9999999999999978E-2</v>
      </c>
      <c r="X39" s="58">
        <f>I39-'[7](A) Current Law'!I39</f>
        <v>2245803</v>
      </c>
      <c r="Y39" s="43">
        <f>N39-'[7](A) Current Law'!N39</f>
        <v>1.0976405301232868</v>
      </c>
      <c r="Z39" s="58">
        <f>P39-'[7](A) Current Law'!P39</f>
        <v>0</v>
      </c>
      <c r="AA39" s="58">
        <f>M39-'[7](A) Current Law'!M39</f>
        <v>335999</v>
      </c>
      <c r="AB39" s="43">
        <f>R39-'[7](A) Current Law'!R39</f>
        <v>0</v>
      </c>
    </row>
    <row r="40" spans="1:28">
      <c r="A40" s="1" t="s">
        <v>86</v>
      </c>
      <c r="B40" s="2" t="s">
        <v>87</v>
      </c>
      <c r="C40" s="21">
        <v>2704549038</v>
      </c>
      <c r="D40" s="22">
        <v>3726.22</v>
      </c>
      <c r="E40" s="23"/>
      <c r="F40" s="23"/>
      <c r="G40" s="56">
        <v>0.38</v>
      </c>
      <c r="H40" s="23"/>
      <c r="I40" s="24">
        <v>12842340</v>
      </c>
      <c r="J40" s="25">
        <f t="shared" si="0"/>
        <v>3446.4792739022391</v>
      </c>
      <c r="K40" s="27">
        <f t="shared" si="1"/>
        <v>4.7484219437547504</v>
      </c>
      <c r="L40" s="23"/>
      <c r="M40" s="25">
        <v>1771637</v>
      </c>
      <c r="N40" s="26">
        <f t="shared" si="2"/>
        <v>4.0933637528668099</v>
      </c>
      <c r="O40" s="23"/>
      <c r="P40" s="25">
        <v>7400000</v>
      </c>
      <c r="Q40" s="25">
        <f t="shared" si="3"/>
        <v>2461.3782868429671</v>
      </c>
      <c r="R40" s="27">
        <f t="shared" si="4"/>
        <v>2.7361308284771431</v>
      </c>
      <c r="S40" s="28">
        <f t="shared" si="5"/>
        <v>0.71417179423687582</v>
      </c>
      <c r="T40" s="23"/>
      <c r="U40" s="43">
        <f t="shared" si="6"/>
        <v>3.3911890193650835</v>
      </c>
      <c r="V40" s="23"/>
      <c r="W40" s="57">
        <f>G40-'[7](A) Current Law'!G40</f>
        <v>9.9999999999999978E-2</v>
      </c>
      <c r="X40" s="58">
        <f>I40-'[7](A) Current Law'!I40</f>
        <v>3379563</v>
      </c>
      <c r="Y40" s="43">
        <f>N40-'[7](A) Current Law'!N40</f>
        <v>1.0766419684345174</v>
      </c>
      <c r="Z40" s="58">
        <f>P40-'[7](A) Current Law'!P40</f>
        <v>0</v>
      </c>
      <c r="AA40" s="58">
        <f>M40-'[7](A) Current Law'!M40</f>
        <v>467732</v>
      </c>
      <c r="AB40" s="43">
        <f>R40-'[7](A) Current Law'!R40</f>
        <v>0</v>
      </c>
    </row>
    <row r="41" spans="1:28">
      <c r="A41" s="1" t="s">
        <v>88</v>
      </c>
      <c r="B41" s="2" t="s">
        <v>89</v>
      </c>
      <c r="C41" s="21">
        <v>566103273</v>
      </c>
      <c r="D41" s="22">
        <v>828.88</v>
      </c>
      <c r="E41" s="23"/>
      <c r="F41" s="23"/>
      <c r="G41" s="56">
        <v>0.38</v>
      </c>
      <c r="H41" s="23"/>
      <c r="I41" s="24">
        <v>3178320</v>
      </c>
      <c r="J41" s="25">
        <f t="shared" si="0"/>
        <v>3834.475436733906</v>
      </c>
      <c r="K41" s="27">
        <f t="shared" si="1"/>
        <v>5.6143819539442941</v>
      </c>
      <c r="L41" s="23"/>
      <c r="M41" s="25">
        <v>615962</v>
      </c>
      <c r="N41" s="26">
        <f t="shared" si="2"/>
        <v>4.5263084002695742</v>
      </c>
      <c r="O41" s="23"/>
      <c r="P41" s="25">
        <v>1056000</v>
      </c>
      <c r="Q41" s="25">
        <f t="shared" si="3"/>
        <v>2017.1339639030982</v>
      </c>
      <c r="R41" s="27">
        <f t="shared" si="4"/>
        <v>1.8653840215476019</v>
      </c>
      <c r="S41" s="28">
        <f t="shared" si="5"/>
        <v>0.52605212816834046</v>
      </c>
      <c r="T41" s="23"/>
      <c r="U41" s="43">
        <f t="shared" si="6"/>
        <v>2.9534575752223216</v>
      </c>
      <c r="V41" s="23"/>
      <c r="W41" s="57">
        <f>G41-'[7](A) Current Law'!G41</f>
        <v>9.9999999999999978E-2</v>
      </c>
      <c r="X41" s="58">
        <f>I41-'[7](A) Current Law'!I41</f>
        <v>836400</v>
      </c>
      <c r="Y41" s="43">
        <f>N41-'[7](A) Current Law'!N41</f>
        <v>1.1905725194420489</v>
      </c>
      <c r="Z41" s="58">
        <f>P41-'[7](A) Current Law'!P41</f>
        <v>0</v>
      </c>
      <c r="AA41" s="58">
        <f>M41-'[7](A) Current Law'!M41</f>
        <v>162413</v>
      </c>
      <c r="AB41" s="43">
        <f>R41-'[7](A) Current Law'!R41</f>
        <v>0</v>
      </c>
    </row>
    <row r="42" spans="1:28">
      <c r="A42" s="1" t="s">
        <v>90</v>
      </c>
      <c r="B42" s="2" t="s">
        <v>91</v>
      </c>
      <c r="C42" s="21">
        <v>2230059819</v>
      </c>
      <c r="D42" s="22">
        <v>1094.28</v>
      </c>
      <c r="E42" s="23"/>
      <c r="F42" s="23"/>
      <c r="G42" s="56">
        <v>0.38</v>
      </c>
      <c r="H42" s="23"/>
      <c r="I42" s="24">
        <v>3826827</v>
      </c>
      <c r="J42" s="25">
        <f t="shared" si="0"/>
        <v>3497.1186533611144</v>
      </c>
      <c r="K42" s="27">
        <f t="shared" si="1"/>
        <v>1.7160198876261623</v>
      </c>
      <c r="L42" s="23"/>
      <c r="M42" s="25">
        <v>0</v>
      </c>
      <c r="N42" s="26">
        <f t="shared" si="2"/>
        <v>1.7160198876261623</v>
      </c>
      <c r="O42" s="23"/>
      <c r="P42" s="25">
        <v>2139000</v>
      </c>
      <c r="Q42" s="25">
        <f t="shared" si="3"/>
        <v>1954.7099462660381</v>
      </c>
      <c r="R42" s="27">
        <f t="shared" si="4"/>
        <v>0.95916709577735315</v>
      </c>
      <c r="S42" s="28">
        <f t="shared" si="5"/>
        <v>0.55894870606902269</v>
      </c>
      <c r="T42" s="23"/>
      <c r="U42" s="43">
        <f t="shared" si="6"/>
        <v>0.95916709577735315</v>
      </c>
      <c r="V42" s="23"/>
      <c r="W42" s="57">
        <f>G42-'[7](A) Current Law'!G42</f>
        <v>9.9999999999999978E-2</v>
      </c>
      <c r="X42" s="58">
        <f>I42-'[7](A) Current Law'!I42</f>
        <v>1007059</v>
      </c>
      <c r="Y42" s="43">
        <f>N42-'[7](A) Current Law'!N42</f>
        <v>0.45158385054064776</v>
      </c>
      <c r="Z42" s="58">
        <f>P42-'[7](A) Current Law'!P42</f>
        <v>0</v>
      </c>
      <c r="AA42" s="58">
        <f>M42-'[7](A) Current Law'!M42</f>
        <v>0</v>
      </c>
      <c r="AB42" s="43">
        <f>R42-'[7](A) Current Law'!R42</f>
        <v>0</v>
      </c>
    </row>
    <row r="43" spans="1:28">
      <c r="A43" s="1" t="s">
        <v>92</v>
      </c>
      <c r="B43" s="2" t="s">
        <v>93</v>
      </c>
      <c r="C43" s="21">
        <v>1241660007</v>
      </c>
      <c r="D43" s="22">
        <v>2605.06</v>
      </c>
      <c r="E43" s="23"/>
      <c r="F43" s="23"/>
      <c r="G43" s="56">
        <v>0.38</v>
      </c>
      <c r="H43" s="23"/>
      <c r="I43" s="24">
        <v>9414387</v>
      </c>
      <c r="J43" s="25">
        <f t="shared" si="0"/>
        <v>3613.8849009235873</v>
      </c>
      <c r="K43" s="27">
        <f t="shared" si="1"/>
        <v>7.5820973107978986</v>
      </c>
      <c r="L43" s="23"/>
      <c r="M43" s="25">
        <v>2572753</v>
      </c>
      <c r="N43" s="26">
        <f t="shared" si="2"/>
        <v>5.5100703585760256</v>
      </c>
      <c r="O43" s="23"/>
      <c r="P43" s="25">
        <v>3745358</v>
      </c>
      <c r="Q43" s="25">
        <f t="shared" si="3"/>
        <v>2425.3226413211214</v>
      </c>
      <c r="R43" s="27">
        <f t="shared" si="4"/>
        <v>3.0164118831927555</v>
      </c>
      <c r="S43" s="28">
        <f t="shared" si="5"/>
        <v>0.67111230927727961</v>
      </c>
      <c r="T43" s="23"/>
      <c r="U43" s="43">
        <f t="shared" si="6"/>
        <v>5.088438835414629</v>
      </c>
      <c r="V43" s="23"/>
      <c r="W43" s="57">
        <f>G43-'[7](A) Current Law'!G43</f>
        <v>9.9999999999999978E-2</v>
      </c>
      <c r="X43" s="58">
        <f>I43-'[7](A) Current Law'!I43</f>
        <v>2477471</v>
      </c>
      <c r="Y43" s="43">
        <f>N43-'[7](A) Current Law'!N43</f>
        <v>1.4494829420724029</v>
      </c>
      <c r="Z43" s="58">
        <f>P43-'[7](A) Current Law'!P43</f>
        <v>0</v>
      </c>
      <c r="AA43" s="58">
        <f>M43-'[7](A) Current Law'!M43</f>
        <v>677706</v>
      </c>
      <c r="AB43" s="43">
        <f>R43-'[7](A) Current Law'!R43</f>
        <v>0</v>
      </c>
    </row>
    <row r="44" spans="1:28">
      <c r="A44" s="1" t="s">
        <v>94</v>
      </c>
      <c r="B44" s="2" t="s">
        <v>95</v>
      </c>
      <c r="C44" s="21">
        <v>3259298505.8000002</v>
      </c>
      <c r="D44" s="22">
        <v>893.58</v>
      </c>
      <c r="E44" s="23"/>
      <c r="F44" s="23"/>
      <c r="G44" s="56">
        <v>0.38</v>
      </c>
      <c r="H44" s="23"/>
      <c r="I44" s="24">
        <v>2865125</v>
      </c>
      <c r="J44" s="25">
        <f t="shared" si="0"/>
        <v>3206.3441437811948</v>
      </c>
      <c r="K44" s="27">
        <f t="shared" si="1"/>
        <v>0.87906185791250513</v>
      </c>
      <c r="L44" s="23"/>
      <c r="M44" s="25">
        <v>0</v>
      </c>
      <c r="N44" s="26">
        <f t="shared" si="2"/>
        <v>0.87906185791250513</v>
      </c>
      <c r="O44" s="23"/>
      <c r="P44" s="25">
        <v>2180316</v>
      </c>
      <c r="Q44" s="25">
        <f t="shared" si="3"/>
        <v>2439.9785133955547</v>
      </c>
      <c r="R44" s="27">
        <f t="shared" si="4"/>
        <v>0.6689525356821644</v>
      </c>
      <c r="S44" s="28">
        <f t="shared" si="5"/>
        <v>0.76098459927577333</v>
      </c>
      <c r="T44" s="23"/>
      <c r="U44" s="43">
        <f t="shared" si="6"/>
        <v>0.6689525356821644</v>
      </c>
      <c r="V44" s="23"/>
      <c r="W44" s="57">
        <f>G44-'[7](A) Current Law'!G44</f>
        <v>9.9999999999999978E-2</v>
      </c>
      <c r="X44" s="58">
        <f>I44-'[7](A) Current Law'!I44</f>
        <v>753980</v>
      </c>
      <c r="Y44" s="43">
        <f>N44-'[7](A) Current Law'!N44</f>
        <v>0.23133198713105729</v>
      </c>
      <c r="Z44" s="58">
        <f>P44-'[7](A) Current Law'!P44</f>
        <v>69171</v>
      </c>
      <c r="AA44" s="58">
        <f>M44-'[7](A) Current Law'!M44</f>
        <v>0</v>
      </c>
      <c r="AB44" s="43">
        <f>R44-'[7](A) Current Law'!R44</f>
        <v>2.1222664900716559E-2</v>
      </c>
    </row>
    <row r="45" spans="1:28">
      <c r="A45" s="1" t="s">
        <v>96</v>
      </c>
      <c r="B45" s="2" t="s">
        <v>97</v>
      </c>
      <c r="C45" s="21">
        <v>6306254356</v>
      </c>
      <c r="D45" s="22">
        <v>10925.039999999999</v>
      </c>
      <c r="E45" s="23"/>
      <c r="F45" s="23"/>
      <c r="G45" s="56">
        <v>0.38</v>
      </c>
      <c r="H45" s="23"/>
      <c r="I45" s="24">
        <v>41591896</v>
      </c>
      <c r="J45" s="25">
        <f t="shared" si="0"/>
        <v>3807.0245967062824</v>
      </c>
      <c r="K45" s="27">
        <f t="shared" si="1"/>
        <v>6.5953406970380053</v>
      </c>
      <c r="L45" s="23"/>
      <c r="M45" s="25">
        <v>9956580</v>
      </c>
      <c r="N45" s="26">
        <f t="shared" si="2"/>
        <v>5.0164985765125394</v>
      </c>
      <c r="O45" s="23"/>
      <c r="P45" s="25">
        <v>20200000</v>
      </c>
      <c r="Q45" s="25">
        <f t="shared" si="3"/>
        <v>2760.3175823612546</v>
      </c>
      <c r="R45" s="27">
        <f t="shared" si="4"/>
        <v>3.2031692443202813</v>
      </c>
      <c r="S45" s="28">
        <f t="shared" si="5"/>
        <v>0.72505903553903861</v>
      </c>
      <c r="T45" s="23"/>
      <c r="U45" s="43">
        <f t="shared" si="6"/>
        <v>4.7820113648457472</v>
      </c>
      <c r="V45" s="23"/>
      <c r="W45" s="57">
        <f>G45-'[7](A) Current Law'!G45</f>
        <v>7.240000000000002E-2</v>
      </c>
      <c r="X45" s="58">
        <f>I45-'[7](A) Current Law'!I45</f>
        <v>7924351</v>
      </c>
      <c r="Y45" s="43">
        <f>N45-'[7](A) Current Law'!N45</f>
        <v>0.84067795250851773</v>
      </c>
      <c r="Z45" s="58">
        <f>P45-'[7](A) Current Law'!P45</f>
        <v>0</v>
      </c>
      <c r="AA45" s="58">
        <f>M45-'[7](A) Current Law'!M45</f>
        <v>2622822</v>
      </c>
      <c r="AB45" s="43">
        <f>R45-'[7](A) Current Law'!R45</f>
        <v>0</v>
      </c>
    </row>
    <row r="46" spans="1:28">
      <c r="A46" s="1" t="s">
        <v>98</v>
      </c>
      <c r="B46" s="2" t="s">
        <v>99</v>
      </c>
      <c r="C46" s="21">
        <v>352435795</v>
      </c>
      <c r="D46" s="22">
        <v>613.59999999999991</v>
      </c>
      <c r="E46" s="23"/>
      <c r="F46" s="23"/>
      <c r="G46" s="56">
        <v>0.38</v>
      </c>
      <c r="H46" s="23"/>
      <c r="I46" s="24">
        <v>2078492</v>
      </c>
      <c r="J46" s="25">
        <f t="shared" si="0"/>
        <v>3387.3728813559328</v>
      </c>
      <c r="K46" s="27">
        <f t="shared" si="1"/>
        <v>5.8975053881799946</v>
      </c>
      <c r="L46" s="23"/>
      <c r="M46" s="25">
        <v>433460</v>
      </c>
      <c r="N46" s="26">
        <f t="shared" si="2"/>
        <v>4.6676076134661635</v>
      </c>
      <c r="O46" s="23"/>
      <c r="P46" s="25">
        <v>950000</v>
      </c>
      <c r="Q46" s="25">
        <f t="shared" si="3"/>
        <v>2254.6610169491528</v>
      </c>
      <c r="R46" s="27">
        <f t="shared" si="4"/>
        <v>2.6955264291471872</v>
      </c>
      <c r="S46" s="28">
        <f t="shared" si="5"/>
        <v>0.66560756548497657</v>
      </c>
      <c r="T46" s="23"/>
      <c r="U46" s="43">
        <f t="shared" si="6"/>
        <v>3.9254242038610179</v>
      </c>
      <c r="V46" s="23"/>
      <c r="W46" s="57">
        <f>G46-'[7](A) Current Law'!G46</f>
        <v>9.9999999999999978E-2</v>
      </c>
      <c r="X46" s="58">
        <f>I46-'[7](A) Current Law'!I46</f>
        <v>546972</v>
      </c>
      <c r="Y46" s="43">
        <f>N46-'[7](A) Current Law'!N46</f>
        <v>1.227979694854775</v>
      </c>
      <c r="Z46" s="58">
        <f>P46-'[7](A) Current Law'!P46</f>
        <v>0</v>
      </c>
      <c r="AA46" s="58">
        <f>M46-'[7](A) Current Law'!M46</f>
        <v>114188</v>
      </c>
      <c r="AB46" s="43">
        <f>R46-'[7](A) Current Law'!R46</f>
        <v>0</v>
      </c>
    </row>
    <row r="47" spans="1:28">
      <c r="A47" s="1" t="s">
        <v>100</v>
      </c>
      <c r="B47" s="2" t="s">
        <v>101</v>
      </c>
      <c r="C47" s="21">
        <v>1040270385</v>
      </c>
      <c r="D47" s="22">
        <v>1105.56</v>
      </c>
      <c r="E47" s="23"/>
      <c r="F47" s="23"/>
      <c r="G47" s="56">
        <v>0.38</v>
      </c>
      <c r="H47" s="23"/>
      <c r="I47" s="24">
        <v>3833597</v>
      </c>
      <c r="J47" s="25">
        <f t="shared" si="0"/>
        <v>3467.5612359347301</v>
      </c>
      <c r="K47" s="27">
        <f t="shared" si="1"/>
        <v>3.6851928645454999</v>
      </c>
      <c r="L47" s="23"/>
      <c r="M47" s="25">
        <v>128965</v>
      </c>
      <c r="N47" s="26">
        <f t="shared" si="2"/>
        <v>3.5612202879350452</v>
      </c>
      <c r="O47" s="23"/>
      <c r="P47" s="25">
        <v>2380000</v>
      </c>
      <c r="Q47" s="25">
        <f t="shared" si="3"/>
        <v>2269.4064546474187</v>
      </c>
      <c r="R47" s="27">
        <f t="shared" si="4"/>
        <v>2.2878667261108272</v>
      </c>
      <c r="S47" s="28">
        <f t="shared" si="5"/>
        <v>0.65446759270731902</v>
      </c>
      <c r="T47" s="23"/>
      <c r="U47" s="43">
        <f t="shared" si="6"/>
        <v>2.4118393027212823</v>
      </c>
      <c r="V47" s="23"/>
      <c r="W47" s="57">
        <f>G47-'[7](A) Current Law'!G47</f>
        <v>5.6999999999999829E-3</v>
      </c>
      <c r="X47" s="58">
        <f>I47-'[7](A) Current Law'!I47</f>
        <v>57504</v>
      </c>
      <c r="Y47" s="43">
        <f>N47-'[7](A) Current Law'!N47</f>
        <v>2.2285552231692485E-2</v>
      </c>
      <c r="Z47" s="58">
        <f>P47-'[7](A) Current Law'!P47</f>
        <v>0</v>
      </c>
      <c r="AA47" s="58">
        <f>M47-'[7](A) Current Law'!M47</f>
        <v>34321</v>
      </c>
      <c r="AB47" s="43">
        <f>R47-'[7](A) Current Law'!R47</f>
        <v>0</v>
      </c>
    </row>
    <row r="48" spans="1:28">
      <c r="A48" s="1" t="s">
        <v>102</v>
      </c>
      <c r="B48" s="2" t="s">
        <v>103</v>
      </c>
      <c r="C48" s="21">
        <v>117444366</v>
      </c>
      <c r="D48" s="22">
        <v>172.41</v>
      </c>
      <c r="E48" s="23"/>
      <c r="F48" s="23"/>
      <c r="G48" s="56">
        <v>0.38</v>
      </c>
      <c r="H48" s="23"/>
      <c r="I48" s="24">
        <v>869310</v>
      </c>
      <c r="J48" s="25">
        <f t="shared" si="0"/>
        <v>5042.1089263963804</v>
      </c>
      <c r="K48" s="27">
        <f t="shared" si="1"/>
        <v>7.4018876307783037</v>
      </c>
      <c r="L48" s="23"/>
      <c r="M48" s="25">
        <v>232771</v>
      </c>
      <c r="N48" s="26">
        <f t="shared" si="2"/>
        <v>5.4199194195488269</v>
      </c>
      <c r="O48" s="23"/>
      <c r="P48" s="25">
        <v>463179</v>
      </c>
      <c r="Q48" s="25">
        <f t="shared" si="3"/>
        <v>4036.598805173714</v>
      </c>
      <c r="R48" s="27">
        <f t="shared" si="4"/>
        <v>3.943816257648324</v>
      </c>
      <c r="S48" s="28">
        <f t="shared" si="5"/>
        <v>0.80057746948729447</v>
      </c>
      <c r="T48" s="23"/>
      <c r="U48" s="43">
        <f t="shared" si="6"/>
        <v>5.9257844688777999</v>
      </c>
      <c r="V48" s="23"/>
      <c r="W48" s="57">
        <f>G48-'[7](A) Current Law'!G48</f>
        <v>6.6500000000000004E-2</v>
      </c>
      <c r="X48" s="58">
        <f>I48-'[7](A) Current Law'!I48</f>
        <v>152129</v>
      </c>
      <c r="Y48" s="43">
        <f>N48-'[7](A) Current Law'!N48</f>
        <v>0.77336191673936927</v>
      </c>
      <c r="Z48" s="58">
        <f>P48-'[7](A) Current Law'!P48</f>
        <v>0</v>
      </c>
      <c r="AA48" s="58">
        <f>M48-'[7](A) Current Law'!M48</f>
        <v>61302</v>
      </c>
      <c r="AB48" s="43">
        <f>R48-'[7](A) Current Law'!R48</f>
        <v>0</v>
      </c>
    </row>
    <row r="49" spans="1:28">
      <c r="A49" s="1" t="s">
        <v>104</v>
      </c>
      <c r="B49" s="2" t="s">
        <v>105</v>
      </c>
      <c r="C49" s="21">
        <v>100798300</v>
      </c>
      <c r="D49" s="22">
        <v>178.59</v>
      </c>
      <c r="E49" s="23"/>
      <c r="F49" s="23"/>
      <c r="G49" s="56">
        <v>0.38</v>
      </c>
      <c r="H49" s="23"/>
      <c r="I49" s="24">
        <v>1158764</v>
      </c>
      <c r="J49" s="25">
        <f t="shared" si="0"/>
        <v>6488.4036060249737</v>
      </c>
      <c r="K49" s="27">
        <f t="shared" si="1"/>
        <v>11.495868481908921</v>
      </c>
      <c r="L49" s="23"/>
      <c r="M49" s="25">
        <v>406112</v>
      </c>
      <c r="N49" s="26">
        <f t="shared" si="2"/>
        <v>7.4669116443432078</v>
      </c>
      <c r="O49" s="23"/>
      <c r="P49" s="25">
        <v>85000</v>
      </c>
      <c r="Q49" s="25">
        <f t="shared" si="3"/>
        <v>2749.941206114564</v>
      </c>
      <c r="R49" s="27">
        <f t="shared" si="4"/>
        <v>0.84326819003891929</v>
      </c>
      <c r="S49" s="28">
        <f t="shared" si="5"/>
        <v>0.42382400557835764</v>
      </c>
      <c r="T49" s="23"/>
      <c r="U49" s="43">
        <f t="shared" si="6"/>
        <v>4.8722250276046317</v>
      </c>
      <c r="V49" s="23"/>
      <c r="W49" s="57">
        <f>G49-'[7](A) Current Law'!G49</f>
        <v>9.9999999999999978E-2</v>
      </c>
      <c r="X49" s="58">
        <f>I49-'[7](A) Current Law'!I49</f>
        <v>304938</v>
      </c>
      <c r="Y49" s="43">
        <f>N49-'[7](A) Current Law'!N49</f>
        <v>1.9644974171191381</v>
      </c>
      <c r="Z49" s="58">
        <f>P49-'[7](A) Current Law'!P49</f>
        <v>0</v>
      </c>
      <c r="AA49" s="58">
        <f>M49-'[7](A) Current Law'!M49</f>
        <v>106920</v>
      </c>
      <c r="AB49" s="43">
        <f>R49-'[7](A) Current Law'!R49</f>
        <v>0</v>
      </c>
    </row>
    <row r="50" spans="1:28" ht="31.2">
      <c r="A50" s="1" t="s">
        <v>106</v>
      </c>
      <c r="B50" s="2" t="s">
        <v>107</v>
      </c>
      <c r="C50" s="21">
        <v>629371317</v>
      </c>
      <c r="D50" s="22">
        <v>880.01</v>
      </c>
      <c r="E50" s="23"/>
      <c r="F50" s="23"/>
      <c r="G50" s="56">
        <v>0.38</v>
      </c>
      <c r="H50" s="23"/>
      <c r="I50" s="24">
        <v>2840282</v>
      </c>
      <c r="J50" s="25">
        <f t="shared" si="0"/>
        <v>3227.5565050397154</v>
      </c>
      <c r="K50" s="27">
        <f t="shared" si="1"/>
        <v>4.5128875804805704</v>
      </c>
      <c r="L50" s="23"/>
      <c r="M50" s="25">
        <v>338039</v>
      </c>
      <c r="N50" s="26">
        <f t="shared" si="2"/>
        <v>3.975781756193379</v>
      </c>
      <c r="O50" s="23"/>
      <c r="P50" s="25">
        <v>1975000</v>
      </c>
      <c r="Q50" s="25">
        <f t="shared" si="3"/>
        <v>2628.4235406415837</v>
      </c>
      <c r="R50" s="27">
        <f t="shared" si="4"/>
        <v>3.1380521270244031</v>
      </c>
      <c r="S50" s="28">
        <f t="shared" si="5"/>
        <v>0.8143694886634496</v>
      </c>
      <c r="T50" s="23"/>
      <c r="U50" s="43">
        <f t="shared" si="6"/>
        <v>3.6751579513115944</v>
      </c>
      <c r="V50" s="23"/>
      <c r="W50" s="57">
        <f>G50-'[7](A) Current Law'!G50</f>
        <v>6.9300000000000028E-2</v>
      </c>
      <c r="X50" s="58">
        <f>I50-'[7](A) Current Law'!I50</f>
        <v>517978</v>
      </c>
      <c r="Y50" s="43">
        <f>N50-'[7](A) Current Law'!N50</f>
        <v>0.6818184884011802</v>
      </c>
      <c r="Z50" s="58">
        <f>P50-'[7](A) Current Law'!P50</f>
        <v>0</v>
      </c>
      <c r="AA50" s="58">
        <f>M50-'[7](A) Current Law'!M50</f>
        <v>88861</v>
      </c>
      <c r="AB50" s="43">
        <f>R50-'[7](A) Current Law'!R50</f>
        <v>0</v>
      </c>
    </row>
    <row r="51" spans="1:28">
      <c r="A51" s="1" t="s">
        <v>108</v>
      </c>
      <c r="B51" s="2" t="s">
        <v>109</v>
      </c>
      <c r="C51" s="21">
        <v>1167001208</v>
      </c>
      <c r="D51" s="22">
        <v>2674.0099999999998</v>
      </c>
      <c r="E51" s="23"/>
      <c r="F51" s="23"/>
      <c r="G51" s="56">
        <v>0.38</v>
      </c>
      <c r="H51" s="23"/>
      <c r="I51" s="24">
        <v>8663552</v>
      </c>
      <c r="J51" s="25">
        <f t="shared" si="0"/>
        <v>3239.9100975688202</v>
      </c>
      <c r="K51" s="27">
        <f t="shared" si="1"/>
        <v>7.423772949513519</v>
      </c>
      <c r="L51" s="23"/>
      <c r="M51" s="25">
        <v>2325762</v>
      </c>
      <c r="N51" s="26">
        <f t="shared" si="2"/>
        <v>5.4308341384338998</v>
      </c>
      <c r="O51" s="23"/>
      <c r="P51" s="25">
        <v>2400000</v>
      </c>
      <c r="Q51" s="25">
        <f t="shared" si="3"/>
        <v>1767.294063971339</v>
      </c>
      <c r="R51" s="27">
        <f t="shared" si="4"/>
        <v>2.0565531411172282</v>
      </c>
      <c r="S51" s="28">
        <f t="shared" si="5"/>
        <v>0.54547626654748538</v>
      </c>
      <c r="T51" s="23"/>
      <c r="U51" s="43">
        <f t="shared" si="6"/>
        <v>4.0494919521968482</v>
      </c>
      <c r="V51" s="23"/>
      <c r="W51" s="57">
        <f>G51-'[7](A) Current Law'!G51</f>
        <v>9.9999999999999978E-2</v>
      </c>
      <c r="X51" s="58">
        <f>I51-'[7](A) Current Law'!I51</f>
        <v>2279882</v>
      </c>
      <c r="Y51" s="43">
        <f>N51-'[7](A) Current Law'!N51</f>
        <v>1.4287251706083923</v>
      </c>
      <c r="Z51" s="58">
        <f>P51-'[7](A) Current Law'!P51</f>
        <v>0</v>
      </c>
      <c r="AA51" s="58">
        <f>M51-'[7](A) Current Law'!M51</f>
        <v>612558</v>
      </c>
      <c r="AB51" s="43">
        <f>R51-'[7](A) Current Law'!R51</f>
        <v>0</v>
      </c>
    </row>
    <row r="52" spans="1:28">
      <c r="A52" s="1" t="s">
        <v>110</v>
      </c>
      <c r="B52" s="2" t="s">
        <v>111</v>
      </c>
      <c r="C52" s="21">
        <v>579750674</v>
      </c>
      <c r="D52" s="22">
        <v>616.89</v>
      </c>
      <c r="E52" s="23"/>
      <c r="F52" s="23"/>
      <c r="G52" s="56">
        <v>0.38</v>
      </c>
      <c r="H52" s="23"/>
      <c r="I52" s="24">
        <v>2671695</v>
      </c>
      <c r="J52" s="25">
        <f t="shared" si="0"/>
        <v>4330.9098866896857</v>
      </c>
      <c r="K52" s="27">
        <f t="shared" si="1"/>
        <v>4.6083516929210155</v>
      </c>
      <c r="L52" s="23"/>
      <c r="M52" s="25">
        <v>339180</v>
      </c>
      <c r="N52" s="26">
        <f t="shared" si="2"/>
        <v>4.0233070949392289</v>
      </c>
      <c r="O52" s="23"/>
      <c r="P52" s="25">
        <v>1455000</v>
      </c>
      <c r="Q52" s="25">
        <f t="shared" si="3"/>
        <v>2908.4277585955356</v>
      </c>
      <c r="R52" s="27">
        <f t="shared" si="4"/>
        <v>2.5096995402544371</v>
      </c>
      <c r="S52" s="28">
        <f t="shared" si="5"/>
        <v>0.67155120625670217</v>
      </c>
      <c r="T52" s="23"/>
      <c r="U52" s="43">
        <f t="shared" si="6"/>
        <v>3.0947441382362242</v>
      </c>
      <c r="V52" s="23"/>
      <c r="W52" s="57">
        <f>G52-'[7](A) Current Law'!G52</f>
        <v>9.9999999999999978E-2</v>
      </c>
      <c r="X52" s="58">
        <f>I52-'[7](A) Current Law'!I52</f>
        <v>703077</v>
      </c>
      <c r="Y52" s="43">
        <f>N52-'[7](A) Current Law'!N52</f>
        <v>1.0586309383057309</v>
      </c>
      <c r="Z52" s="58">
        <f>P52-'[7](A) Current Law'!P52</f>
        <v>0</v>
      </c>
      <c r="AA52" s="58">
        <f>M52-'[7](A) Current Law'!M52</f>
        <v>89335</v>
      </c>
      <c r="AB52" s="43">
        <f>R52-'[7](A) Current Law'!R52</f>
        <v>0</v>
      </c>
    </row>
    <row r="53" spans="1:28">
      <c r="A53" s="1" t="s">
        <v>112</v>
      </c>
      <c r="B53" s="2" t="s">
        <v>113</v>
      </c>
      <c r="C53" s="21">
        <v>503371138</v>
      </c>
      <c r="D53" s="22">
        <v>555.54</v>
      </c>
      <c r="E53" s="23"/>
      <c r="F53" s="23"/>
      <c r="G53" s="56">
        <v>0.38</v>
      </c>
      <c r="H53" s="23"/>
      <c r="I53" s="24">
        <v>1808587</v>
      </c>
      <c r="J53" s="25">
        <f t="shared" si="0"/>
        <v>3255.5477553371497</v>
      </c>
      <c r="K53" s="27">
        <f t="shared" si="1"/>
        <v>3.5929493438696123</v>
      </c>
      <c r="L53" s="23"/>
      <c r="M53" s="25">
        <v>38770</v>
      </c>
      <c r="N53" s="26">
        <f t="shared" si="2"/>
        <v>3.5159286387214359</v>
      </c>
      <c r="O53" s="23"/>
      <c r="P53" s="25">
        <v>1200000</v>
      </c>
      <c r="Q53" s="25">
        <f t="shared" si="3"/>
        <v>2229.8484357562015</v>
      </c>
      <c r="R53" s="27">
        <f t="shared" si="4"/>
        <v>2.3839269068303235</v>
      </c>
      <c r="S53" s="28">
        <f t="shared" si="5"/>
        <v>0.68493802067580933</v>
      </c>
      <c r="T53" s="23"/>
      <c r="U53" s="43">
        <f t="shared" si="6"/>
        <v>2.4609476119785003</v>
      </c>
      <c r="V53" s="23"/>
      <c r="W53" s="57">
        <f>G53-'[7](A) Current Law'!G53</f>
        <v>4.8499999999999988E-2</v>
      </c>
      <c r="X53" s="58">
        <f>I53-'[7](A) Current Law'!I53</f>
        <v>230833</v>
      </c>
      <c r="Y53" s="43">
        <f>N53-'[7](A) Current Law'!N53</f>
        <v>0.4385412339632393</v>
      </c>
      <c r="Z53" s="58">
        <f>P53-'[7](A) Current Law'!P53</f>
        <v>0</v>
      </c>
      <c r="AA53" s="58">
        <f>M53-'[7](A) Current Law'!M53</f>
        <v>10084</v>
      </c>
      <c r="AB53" s="43">
        <f>R53-'[7](A) Current Law'!R53</f>
        <v>0</v>
      </c>
    </row>
    <row r="54" spans="1:28">
      <c r="A54" s="1" t="s">
        <v>114</v>
      </c>
      <c r="B54" s="2" t="s">
        <v>115</v>
      </c>
      <c r="C54" s="21">
        <v>154083776</v>
      </c>
      <c r="D54" s="22">
        <v>317.94</v>
      </c>
      <c r="E54" s="23"/>
      <c r="F54" s="23"/>
      <c r="G54" s="56">
        <v>0.38</v>
      </c>
      <c r="H54" s="23"/>
      <c r="I54" s="24">
        <v>1039042</v>
      </c>
      <c r="J54" s="25">
        <f t="shared" si="0"/>
        <v>3268.0442850852364</v>
      </c>
      <c r="K54" s="27">
        <f t="shared" si="1"/>
        <v>6.7433575874983749</v>
      </c>
      <c r="L54" s="23"/>
      <c r="M54" s="25">
        <v>254676</v>
      </c>
      <c r="N54" s="26">
        <f t="shared" si="2"/>
        <v>5.0905164733242261</v>
      </c>
      <c r="O54" s="23"/>
      <c r="P54" s="25">
        <v>560000</v>
      </c>
      <c r="Q54" s="25">
        <f t="shared" si="3"/>
        <v>2562.3576775492234</v>
      </c>
      <c r="R54" s="27">
        <f t="shared" si="4"/>
        <v>3.6343865300912666</v>
      </c>
      <c r="S54" s="28">
        <f t="shared" si="5"/>
        <v>0.78406455176980339</v>
      </c>
      <c r="T54" s="23"/>
      <c r="U54" s="43">
        <f t="shared" si="6"/>
        <v>5.2872276442654158</v>
      </c>
      <c r="V54" s="23"/>
      <c r="W54" s="57">
        <f>G54-'[7](A) Current Law'!G54</f>
        <v>6.0000000000000053E-3</v>
      </c>
      <c r="X54" s="58">
        <f>I54-'[7](A) Current Law'!I54</f>
        <v>16406</v>
      </c>
      <c r="Y54" s="43">
        <f>N54-'[7](A) Current Law'!N54</f>
        <v>-0.32917158001112323</v>
      </c>
      <c r="Z54" s="58">
        <f>P54-'[7](A) Current Law'!P54</f>
        <v>0</v>
      </c>
      <c r="AA54" s="58">
        <f>M54-'[7](A) Current Law'!M54</f>
        <v>67126</v>
      </c>
      <c r="AB54" s="43">
        <f>R54-'[7](A) Current Law'!R54</f>
        <v>0</v>
      </c>
    </row>
    <row r="55" spans="1:28">
      <c r="A55" s="1" t="s">
        <v>116</v>
      </c>
      <c r="B55" s="2" t="s">
        <v>117</v>
      </c>
      <c r="C55" s="21">
        <v>195440486</v>
      </c>
      <c r="D55" s="22">
        <v>175.04</v>
      </c>
      <c r="E55" s="23"/>
      <c r="F55" s="23"/>
      <c r="G55" s="56">
        <v>0.38</v>
      </c>
      <c r="H55" s="23"/>
      <c r="I55" s="24">
        <v>964864</v>
      </c>
      <c r="J55" s="25">
        <f t="shared" si="0"/>
        <v>5512.2486288848268</v>
      </c>
      <c r="K55" s="27">
        <f t="shared" si="1"/>
        <v>4.9368686076640227</v>
      </c>
      <c r="L55" s="23"/>
      <c r="M55" s="25">
        <v>146411</v>
      </c>
      <c r="N55" s="26">
        <f t="shared" si="2"/>
        <v>4.187735186045332</v>
      </c>
      <c r="O55" s="23"/>
      <c r="P55" s="25">
        <v>398281</v>
      </c>
      <c r="Q55" s="25">
        <f t="shared" si="3"/>
        <v>3111.8144424131629</v>
      </c>
      <c r="R55" s="27">
        <f t="shared" si="4"/>
        <v>2.0378633319608102</v>
      </c>
      <c r="S55" s="28">
        <f t="shared" si="5"/>
        <v>0.56452722870788008</v>
      </c>
      <c r="T55" s="23"/>
      <c r="U55" s="43">
        <f t="shared" si="6"/>
        <v>2.7869967535795013</v>
      </c>
      <c r="V55" s="23"/>
      <c r="W55" s="57">
        <f>G55-'[7](A) Current Law'!G55</f>
        <v>7.2099999999999997E-2</v>
      </c>
      <c r="X55" s="58">
        <f>I55-'[7](A) Current Law'!I55</f>
        <v>183070</v>
      </c>
      <c r="Y55" s="43">
        <f>N55-'[7](A) Current Law'!N55</f>
        <v>0.73952435832563435</v>
      </c>
      <c r="Z55" s="58">
        <f>P55-'[7](A) Current Law'!P55</f>
        <v>0</v>
      </c>
      <c r="AA55" s="58">
        <f>M55-'[7](A) Current Law'!M55</f>
        <v>38537</v>
      </c>
      <c r="AB55" s="43">
        <f>R55-'[7](A) Current Law'!R55</f>
        <v>0</v>
      </c>
    </row>
    <row r="56" spans="1:28">
      <c r="A56" s="1" t="s">
        <v>118</v>
      </c>
      <c r="B56" s="2" t="s">
        <v>119</v>
      </c>
      <c r="C56" s="21">
        <v>2363998955.0300002</v>
      </c>
      <c r="D56" s="22">
        <v>1025.3</v>
      </c>
      <c r="E56" s="23"/>
      <c r="F56" s="23"/>
      <c r="G56" s="56">
        <v>0.38</v>
      </c>
      <c r="H56" s="23"/>
      <c r="I56" s="24">
        <v>3355724</v>
      </c>
      <c r="J56" s="25">
        <f t="shared" si="0"/>
        <v>3272.9191456159174</v>
      </c>
      <c r="K56" s="27">
        <f t="shared" si="1"/>
        <v>1.4195116257813296</v>
      </c>
      <c r="L56" s="23"/>
      <c r="M56" s="25">
        <v>0</v>
      </c>
      <c r="N56" s="26">
        <f t="shared" si="2"/>
        <v>1.4195116257813296</v>
      </c>
      <c r="O56" s="23"/>
      <c r="P56" s="25">
        <v>2179619</v>
      </c>
      <c r="Q56" s="25">
        <f t="shared" si="3"/>
        <v>2125.8353652589485</v>
      </c>
      <c r="R56" s="27">
        <f t="shared" si="4"/>
        <v>0.92200506068850596</v>
      </c>
      <c r="S56" s="28">
        <f t="shared" si="5"/>
        <v>0.64952272594528038</v>
      </c>
      <c r="T56" s="23"/>
      <c r="U56" s="43">
        <f t="shared" si="6"/>
        <v>0.92200506068850596</v>
      </c>
      <c r="V56" s="23"/>
      <c r="W56" s="57">
        <f>G56-'[7](A) Current Law'!G56</f>
        <v>9.9999999999999978E-2</v>
      </c>
      <c r="X56" s="58">
        <f>I56-'[7](A) Current Law'!I56</f>
        <v>883085</v>
      </c>
      <c r="Y56" s="43">
        <f>N56-'[7](A) Current Law'!N56</f>
        <v>0.37355557967613118</v>
      </c>
      <c r="Z56" s="58">
        <f>P56-'[7](A) Current Law'!P56</f>
        <v>0</v>
      </c>
      <c r="AA56" s="58">
        <f>M56-'[7](A) Current Law'!M56</f>
        <v>0</v>
      </c>
      <c r="AB56" s="43">
        <f>R56-'[7](A) Current Law'!R56</f>
        <v>0</v>
      </c>
    </row>
    <row r="57" spans="1:28">
      <c r="A57" s="1" t="s">
        <v>120</v>
      </c>
      <c r="B57" s="2" t="s">
        <v>121</v>
      </c>
      <c r="C57" s="21">
        <v>384252712</v>
      </c>
      <c r="D57" s="22">
        <v>355.65999999999997</v>
      </c>
      <c r="E57" s="23"/>
      <c r="F57" s="23"/>
      <c r="G57" s="56">
        <v>0.38</v>
      </c>
      <c r="H57" s="23"/>
      <c r="I57" s="24">
        <v>1389949</v>
      </c>
      <c r="J57" s="25">
        <f t="shared" si="0"/>
        <v>3908.0835629533826</v>
      </c>
      <c r="K57" s="27">
        <f t="shared" si="1"/>
        <v>3.6172783082400208</v>
      </c>
      <c r="L57" s="23"/>
      <c r="M57" s="25">
        <v>34576</v>
      </c>
      <c r="N57" s="26">
        <f t="shared" si="2"/>
        <v>3.5272958593978641</v>
      </c>
      <c r="O57" s="23"/>
      <c r="P57" s="25">
        <v>387276</v>
      </c>
      <c r="Q57" s="25">
        <f t="shared" si="3"/>
        <v>1186.1103300905361</v>
      </c>
      <c r="R57" s="27">
        <f t="shared" si="4"/>
        <v>1.0078679678908811</v>
      </c>
      <c r="S57" s="28">
        <f t="shared" si="5"/>
        <v>0.30350178315895043</v>
      </c>
      <c r="T57" s="23"/>
      <c r="U57" s="43">
        <f t="shared" si="6"/>
        <v>1.0978504167330378</v>
      </c>
      <c r="V57" s="23"/>
      <c r="W57" s="57">
        <f>G57-'[7](A) Current Law'!G57</f>
        <v>9.9999999999999978E-2</v>
      </c>
      <c r="X57" s="58">
        <f>I57-'[7](A) Current Law'!I57</f>
        <v>365776</v>
      </c>
      <c r="Y57" s="43">
        <f>N57-'[7](A) Current Law'!N57</f>
        <v>0.92791797914493301</v>
      </c>
      <c r="Z57" s="58">
        <f>P57-'[7](A) Current Law'!P57</f>
        <v>0</v>
      </c>
      <c r="AA57" s="58">
        <f>M57-'[7](A) Current Law'!M57</f>
        <v>9221</v>
      </c>
      <c r="AB57" s="43">
        <f>R57-'[7](A) Current Law'!R57</f>
        <v>0</v>
      </c>
    </row>
    <row r="58" spans="1:28">
      <c r="A58" s="1" t="s">
        <v>122</v>
      </c>
      <c r="B58" s="2" t="s">
        <v>123</v>
      </c>
      <c r="C58" s="21">
        <v>216787404</v>
      </c>
      <c r="D58" s="22">
        <v>103.87</v>
      </c>
      <c r="E58" s="23"/>
      <c r="F58" s="23"/>
      <c r="G58" s="56">
        <v>0.38</v>
      </c>
      <c r="H58" s="23"/>
      <c r="I58" s="24">
        <v>825903</v>
      </c>
      <c r="J58" s="25">
        <f t="shared" si="0"/>
        <v>7951.3141426783477</v>
      </c>
      <c r="K58" s="27">
        <f t="shared" si="1"/>
        <v>3.8097370269722863</v>
      </c>
      <c r="L58" s="23"/>
      <c r="M58" s="25">
        <v>40320</v>
      </c>
      <c r="N58" s="26">
        <f t="shared" si="2"/>
        <v>3.6237483613208452</v>
      </c>
      <c r="O58" s="23"/>
      <c r="P58" s="25">
        <v>315000</v>
      </c>
      <c r="Q58" s="25">
        <f t="shared" si="3"/>
        <v>3420.8144796380088</v>
      </c>
      <c r="R58" s="27">
        <f t="shared" si="4"/>
        <v>1.4530364504018876</v>
      </c>
      <c r="S58" s="28">
        <f t="shared" si="5"/>
        <v>0.43022001373042595</v>
      </c>
      <c r="T58" s="23"/>
      <c r="U58" s="43">
        <f t="shared" si="6"/>
        <v>1.6390251160533293</v>
      </c>
      <c r="V58" s="23"/>
      <c r="W58" s="57">
        <f>G58-'[7](A) Current Law'!G58</f>
        <v>3.5799999999999998E-2</v>
      </c>
      <c r="X58" s="58">
        <f>I58-'[7](A) Current Law'!I58</f>
        <v>77809</v>
      </c>
      <c r="Y58" s="43">
        <f>N58-'[7](A) Current Law'!N58</f>
        <v>0.30988885313650449</v>
      </c>
      <c r="Z58" s="58">
        <f>P58-'[7](A) Current Law'!P58</f>
        <v>0</v>
      </c>
      <c r="AA58" s="58">
        <f>M58-'[7](A) Current Law'!M58</f>
        <v>10629</v>
      </c>
      <c r="AB58" s="43">
        <f>R58-'[7](A) Current Law'!R58</f>
        <v>0</v>
      </c>
    </row>
    <row r="59" spans="1:28">
      <c r="A59" s="1" t="s">
        <v>124</v>
      </c>
      <c r="B59" s="2" t="s">
        <v>125</v>
      </c>
      <c r="C59" s="21">
        <v>112192510</v>
      </c>
      <c r="D59" s="22">
        <v>216.52</v>
      </c>
      <c r="E59" s="23"/>
      <c r="F59" s="23"/>
      <c r="G59" s="56">
        <v>0.38</v>
      </c>
      <c r="H59" s="23"/>
      <c r="I59" s="24">
        <v>1014365</v>
      </c>
      <c r="J59" s="25">
        <f t="shared" si="0"/>
        <v>4684.8559024570477</v>
      </c>
      <c r="K59" s="27">
        <f t="shared" si="1"/>
        <v>9.0412898329843934</v>
      </c>
      <c r="L59" s="23"/>
      <c r="M59" s="25">
        <v>314339</v>
      </c>
      <c r="N59" s="26">
        <f t="shared" si="2"/>
        <v>6.2395074323588977</v>
      </c>
      <c r="O59" s="23"/>
      <c r="P59" s="25">
        <v>130000</v>
      </c>
      <c r="Q59" s="25">
        <f t="shared" si="3"/>
        <v>2052.1845556992425</v>
      </c>
      <c r="R59" s="27">
        <f t="shared" si="4"/>
        <v>1.1587226277404792</v>
      </c>
      <c r="S59" s="28">
        <f t="shared" si="5"/>
        <v>0.43804646256525021</v>
      </c>
      <c r="T59" s="23"/>
      <c r="U59" s="43">
        <f t="shared" si="6"/>
        <v>3.9605050283659757</v>
      </c>
      <c r="V59" s="23"/>
      <c r="W59" s="57">
        <f>G59-'[7](A) Current Law'!G59</f>
        <v>9.9999999999999978E-2</v>
      </c>
      <c r="X59" s="58">
        <f>I59-'[7](A) Current Law'!I59</f>
        <v>266938</v>
      </c>
      <c r="Y59" s="43">
        <f>N59-'[7](A) Current Law'!N59</f>
        <v>1.641508867214041</v>
      </c>
      <c r="Z59" s="58">
        <f>P59-'[7](A) Current Law'!P59</f>
        <v>0</v>
      </c>
      <c r="AA59" s="58">
        <f>M59-'[7](A) Current Law'!M59</f>
        <v>82773</v>
      </c>
      <c r="AB59" s="43">
        <f>R59-'[7](A) Current Law'!R59</f>
        <v>0</v>
      </c>
    </row>
    <row r="60" spans="1:28">
      <c r="A60" s="1" t="s">
        <v>126</v>
      </c>
      <c r="B60" s="2" t="s">
        <v>127</v>
      </c>
      <c r="C60" s="21">
        <v>381691143</v>
      </c>
      <c r="D60" s="22">
        <v>293.63</v>
      </c>
      <c r="E60" s="23"/>
      <c r="F60" s="23"/>
      <c r="G60" s="56">
        <v>0.38</v>
      </c>
      <c r="H60" s="23"/>
      <c r="I60" s="24">
        <v>1328767</v>
      </c>
      <c r="J60" s="25">
        <f t="shared" si="0"/>
        <v>4525.3107652487824</v>
      </c>
      <c r="K60" s="27">
        <f t="shared" si="1"/>
        <v>3.4812623357100012</v>
      </c>
      <c r="L60" s="23"/>
      <c r="M60" s="25">
        <v>8395</v>
      </c>
      <c r="N60" s="26">
        <f t="shared" si="2"/>
        <v>3.4592681130146108</v>
      </c>
      <c r="O60" s="23"/>
      <c r="P60" s="25">
        <v>390000</v>
      </c>
      <c r="Q60" s="25">
        <f t="shared" si="3"/>
        <v>1356.7925620679086</v>
      </c>
      <c r="R60" s="27">
        <f t="shared" si="4"/>
        <v>1.0217685349853665</v>
      </c>
      <c r="S60" s="28">
        <f t="shared" si="5"/>
        <v>0.29982306905574868</v>
      </c>
      <c r="T60" s="23"/>
      <c r="U60" s="43">
        <f t="shared" si="6"/>
        <v>1.0437627576807567</v>
      </c>
      <c r="V60" s="23"/>
      <c r="W60" s="57">
        <f>G60-'[7](A) Current Law'!G60</f>
        <v>9.9999999999999978E-2</v>
      </c>
      <c r="X60" s="58">
        <f>I60-'[7](A) Current Law'!I60</f>
        <v>349676</v>
      </c>
      <c r="Y60" s="43">
        <f>N60-'[7](A) Current Law'!N60</f>
        <v>0.91012329306263196</v>
      </c>
      <c r="Z60" s="58">
        <f>P60-'[7](A) Current Law'!P60</f>
        <v>0</v>
      </c>
      <c r="AA60" s="58">
        <f>M60-'[7](A) Current Law'!M60</f>
        <v>2290</v>
      </c>
      <c r="AB60" s="43">
        <f>R60-'[7](A) Current Law'!R60</f>
        <v>0</v>
      </c>
    </row>
    <row r="61" spans="1:28">
      <c r="A61" s="1" t="s">
        <v>128</v>
      </c>
      <c r="B61" s="2" t="s">
        <v>129</v>
      </c>
      <c r="C61" s="21">
        <v>103471984.5</v>
      </c>
      <c r="D61" s="22">
        <v>112.72</v>
      </c>
      <c r="E61" s="23"/>
      <c r="F61" s="23"/>
      <c r="G61" s="56">
        <v>0.38</v>
      </c>
      <c r="H61" s="23"/>
      <c r="I61" s="24">
        <v>354554</v>
      </c>
      <c r="J61" s="25">
        <f t="shared" si="0"/>
        <v>3145.4400283889286</v>
      </c>
      <c r="K61" s="27">
        <f t="shared" si="1"/>
        <v>3.4265700200231493</v>
      </c>
      <c r="L61" s="23"/>
      <c r="M61" s="25">
        <v>0</v>
      </c>
      <c r="N61" s="26">
        <f t="shared" si="2"/>
        <v>3.4265700200231493</v>
      </c>
      <c r="O61" s="23"/>
      <c r="P61" s="25">
        <v>180000</v>
      </c>
      <c r="Q61" s="25">
        <f t="shared" si="3"/>
        <v>1596.8772178850249</v>
      </c>
      <c r="R61" s="27">
        <f t="shared" si="4"/>
        <v>1.7396013120826923</v>
      </c>
      <c r="S61" s="28">
        <f t="shared" si="5"/>
        <v>0.50768007130084558</v>
      </c>
      <c r="T61" s="23"/>
      <c r="U61" s="43">
        <f t="shared" si="6"/>
        <v>1.7396013120826923</v>
      </c>
      <c r="V61" s="23"/>
      <c r="W61" s="57">
        <f>G61-'[7](A) Current Law'!G61</f>
        <v>5.5999999999999939E-3</v>
      </c>
      <c r="X61" s="58">
        <f>I61-'[7](A) Current Law'!I61</f>
        <v>5224</v>
      </c>
      <c r="Y61" s="43">
        <f>N61-'[7](A) Current Law'!N61</f>
        <v>5.0487095857333131E-2</v>
      </c>
      <c r="Z61" s="58">
        <f>P61-'[7](A) Current Law'!P61</f>
        <v>0</v>
      </c>
      <c r="AA61" s="58">
        <f>M61-'[7](A) Current Law'!M61</f>
        <v>0</v>
      </c>
      <c r="AB61" s="43">
        <f>R61-'[7](A) Current Law'!R61</f>
        <v>0</v>
      </c>
    </row>
    <row r="62" spans="1:28">
      <c r="A62" s="1" t="s">
        <v>130</v>
      </c>
      <c r="B62" s="2" t="s">
        <v>131</v>
      </c>
      <c r="C62" s="21">
        <v>396408253</v>
      </c>
      <c r="D62" s="22">
        <v>455.57</v>
      </c>
      <c r="E62" s="23"/>
      <c r="F62" s="23"/>
      <c r="G62" s="56">
        <v>0.38</v>
      </c>
      <c r="H62" s="23"/>
      <c r="I62" s="24">
        <v>1918567</v>
      </c>
      <c r="J62" s="25">
        <f t="shared" si="0"/>
        <v>4211.3550058168885</v>
      </c>
      <c r="K62" s="27">
        <f t="shared" si="1"/>
        <v>4.8398765300176532</v>
      </c>
      <c r="L62" s="23"/>
      <c r="M62" s="25">
        <v>277875</v>
      </c>
      <c r="N62" s="26">
        <f t="shared" si="2"/>
        <v>4.1388946561614599</v>
      </c>
      <c r="O62" s="23"/>
      <c r="P62" s="25">
        <v>1186359</v>
      </c>
      <c r="Q62" s="25">
        <f t="shared" si="3"/>
        <v>3214.0702855763111</v>
      </c>
      <c r="R62" s="27">
        <f t="shared" si="4"/>
        <v>2.9927706878494278</v>
      </c>
      <c r="S62" s="28">
        <f t="shared" si="5"/>
        <v>0.76319148614564936</v>
      </c>
      <c r="T62" s="23"/>
      <c r="U62" s="43">
        <f t="shared" si="6"/>
        <v>3.6937525617056211</v>
      </c>
      <c r="V62" s="23"/>
      <c r="W62" s="57">
        <f>G62-'[7](A) Current Law'!G62</f>
        <v>9.9999999999999978E-2</v>
      </c>
      <c r="X62" s="58">
        <f>I62-'[7](A) Current Law'!I62</f>
        <v>504886</v>
      </c>
      <c r="Y62" s="43">
        <f>N62-'[7](A) Current Law'!N62</f>
        <v>1.0887033676364957</v>
      </c>
      <c r="Z62" s="58">
        <f>P62-'[7](A) Current Law'!P62</f>
        <v>0</v>
      </c>
      <c r="AA62" s="58">
        <f>M62-'[7](A) Current Law'!M62</f>
        <v>73315</v>
      </c>
      <c r="AB62" s="43">
        <f>R62-'[7](A) Current Law'!R62</f>
        <v>0</v>
      </c>
    </row>
    <row r="63" spans="1:28">
      <c r="A63" s="1" t="s">
        <v>132</v>
      </c>
      <c r="B63" s="2" t="s">
        <v>133</v>
      </c>
      <c r="C63" s="21">
        <v>236759810</v>
      </c>
      <c r="D63" s="22">
        <v>567.73</v>
      </c>
      <c r="E63" s="23"/>
      <c r="F63" s="23"/>
      <c r="G63" s="56">
        <v>0.38</v>
      </c>
      <c r="H63" s="23"/>
      <c r="I63" s="24">
        <v>2054805</v>
      </c>
      <c r="J63" s="25">
        <f t="shared" si="0"/>
        <v>3619.3348951085904</v>
      </c>
      <c r="K63" s="27">
        <f t="shared" si="1"/>
        <v>8.6788589668153566</v>
      </c>
      <c r="L63" s="23"/>
      <c r="M63" s="25">
        <v>620372</v>
      </c>
      <c r="N63" s="26">
        <f t="shared" si="2"/>
        <v>6.0586000639213218</v>
      </c>
      <c r="O63" s="23"/>
      <c r="P63" s="25">
        <v>945000</v>
      </c>
      <c r="Q63" s="25">
        <f t="shared" si="3"/>
        <v>2757.2472830394727</v>
      </c>
      <c r="R63" s="27">
        <f t="shared" si="4"/>
        <v>3.9913868827652808</v>
      </c>
      <c r="S63" s="28">
        <f t="shared" si="5"/>
        <v>0.76181048809984397</v>
      </c>
      <c r="T63" s="23"/>
      <c r="U63" s="43">
        <f t="shared" si="6"/>
        <v>6.6116457856593147</v>
      </c>
      <c r="V63" s="23"/>
      <c r="W63" s="57">
        <f>G63-'[7](A) Current Law'!G63</f>
        <v>5.7900000000000007E-2</v>
      </c>
      <c r="X63" s="58">
        <f>I63-'[7](A) Current Law'!I63</f>
        <v>313087</v>
      </c>
      <c r="Y63" s="43">
        <f>N63-'[7](A) Current Law'!N63</f>
        <v>0.63241307720258799</v>
      </c>
      <c r="Z63" s="58">
        <f>P63-'[7](A) Current Law'!P63</f>
        <v>0</v>
      </c>
      <c r="AA63" s="58">
        <f>M63-'[7](A) Current Law'!M63</f>
        <v>163357</v>
      </c>
      <c r="AB63" s="43">
        <f>R63-'[7](A) Current Law'!R63</f>
        <v>0</v>
      </c>
    </row>
    <row r="64" spans="1:28">
      <c r="A64" s="1" t="s">
        <v>134</v>
      </c>
      <c r="B64" s="2" t="s">
        <v>135</v>
      </c>
      <c r="C64" s="21">
        <v>535558113</v>
      </c>
      <c r="D64" s="22">
        <v>479.53</v>
      </c>
      <c r="E64" s="23"/>
      <c r="F64" s="23"/>
      <c r="G64" s="56">
        <v>0.38</v>
      </c>
      <c r="H64" s="23"/>
      <c r="I64" s="24">
        <v>1889296</v>
      </c>
      <c r="J64" s="25">
        <f t="shared" si="0"/>
        <v>3939.891143411257</v>
      </c>
      <c r="K64" s="27">
        <f t="shared" si="1"/>
        <v>3.5277142743984538</v>
      </c>
      <c r="L64" s="23"/>
      <c r="M64" s="25">
        <v>24098</v>
      </c>
      <c r="N64" s="26">
        <f t="shared" si="2"/>
        <v>3.4827182237084324</v>
      </c>
      <c r="O64" s="23"/>
      <c r="P64" s="25">
        <v>1097596</v>
      </c>
      <c r="Q64" s="25">
        <f t="shared" si="3"/>
        <v>2339.1529205680563</v>
      </c>
      <c r="R64" s="27">
        <f t="shared" si="4"/>
        <v>2.0494433253035229</v>
      </c>
      <c r="S64" s="28">
        <f t="shared" si="5"/>
        <v>0.59371003802474576</v>
      </c>
      <c r="T64" s="23"/>
      <c r="U64" s="43">
        <f t="shared" si="6"/>
        <v>2.0944393759935442</v>
      </c>
      <c r="V64" s="23"/>
      <c r="W64" s="57">
        <f>G64-'[7](A) Current Law'!G64</f>
        <v>9.9999999999999978E-2</v>
      </c>
      <c r="X64" s="58">
        <f>I64-'[7](A) Current Law'!I64</f>
        <v>497183</v>
      </c>
      <c r="Y64" s="43">
        <f>N64-'[7](A) Current Law'!N64</f>
        <v>0.91634126733880716</v>
      </c>
      <c r="Z64" s="58">
        <f>P64-'[7](A) Current Law'!P64</f>
        <v>0</v>
      </c>
      <c r="AA64" s="58">
        <f>M64-'[7](A) Current Law'!M64</f>
        <v>6429</v>
      </c>
      <c r="AB64" s="43">
        <f>R64-'[7](A) Current Law'!R64</f>
        <v>0</v>
      </c>
    </row>
    <row r="65" spans="1:28">
      <c r="A65" s="1" t="s">
        <v>136</v>
      </c>
      <c r="B65" s="2" t="s">
        <v>137</v>
      </c>
      <c r="C65" s="21">
        <v>880462168</v>
      </c>
      <c r="D65" s="22">
        <v>2441.8599999999997</v>
      </c>
      <c r="E65" s="23"/>
      <c r="F65" s="23"/>
      <c r="G65" s="56">
        <v>0.38</v>
      </c>
      <c r="H65" s="23"/>
      <c r="I65" s="24">
        <v>8328812</v>
      </c>
      <c r="J65" s="25">
        <f t="shared" si="0"/>
        <v>3410.8474687328517</v>
      </c>
      <c r="K65" s="27">
        <f t="shared" si="1"/>
        <v>9.459590999712324</v>
      </c>
      <c r="L65" s="23"/>
      <c r="M65" s="25">
        <v>2650957</v>
      </c>
      <c r="N65" s="26">
        <f t="shared" si="2"/>
        <v>6.4487211448249298</v>
      </c>
      <c r="O65" s="23"/>
      <c r="P65" s="25">
        <v>1905500</v>
      </c>
      <c r="Q65" s="25">
        <f t="shared" si="3"/>
        <v>1865.9779839958067</v>
      </c>
      <c r="R65" s="27">
        <f t="shared" si="4"/>
        <v>2.1642042886730821</v>
      </c>
      <c r="S65" s="28">
        <f t="shared" si="5"/>
        <v>0.54707165919941525</v>
      </c>
      <c r="T65" s="23"/>
      <c r="U65" s="43">
        <f t="shared" si="6"/>
        <v>5.1750741435604759</v>
      </c>
      <c r="V65" s="23"/>
      <c r="W65" s="57">
        <f>G65-'[7](A) Current Law'!G65</f>
        <v>9.9999999999999978E-2</v>
      </c>
      <c r="X65" s="58">
        <f>I65-'[7](A) Current Law'!I65</f>
        <v>2191793</v>
      </c>
      <c r="Y65" s="43">
        <f>N65-'[7](A) Current Law'!N65</f>
        <v>1.696568068782712</v>
      </c>
      <c r="Z65" s="58">
        <f>P65-'[7](A) Current Law'!P65</f>
        <v>0</v>
      </c>
      <c r="AA65" s="58">
        <f>M65-'[7](A) Current Law'!M65</f>
        <v>698029</v>
      </c>
      <c r="AB65" s="43">
        <f>R65-'[7](A) Current Law'!R65</f>
        <v>0</v>
      </c>
    </row>
    <row r="66" spans="1:28">
      <c r="A66" s="1" t="s">
        <v>138</v>
      </c>
      <c r="B66" s="2" t="s">
        <v>139</v>
      </c>
      <c r="C66" s="21">
        <v>1857544896</v>
      </c>
      <c r="D66" s="22">
        <v>1837.6100000000001</v>
      </c>
      <c r="E66" s="23"/>
      <c r="F66" s="23"/>
      <c r="G66" s="56">
        <v>0.38</v>
      </c>
      <c r="H66" s="23"/>
      <c r="I66" s="24">
        <v>5602655</v>
      </c>
      <c r="J66" s="25">
        <f t="shared" si="0"/>
        <v>3048.8814275063805</v>
      </c>
      <c r="K66" s="27">
        <f t="shared" si="1"/>
        <v>3.0161612847499111</v>
      </c>
      <c r="L66" s="23"/>
      <c r="M66" s="25">
        <v>0</v>
      </c>
      <c r="N66" s="26">
        <f t="shared" si="2"/>
        <v>3.0161612847499111</v>
      </c>
      <c r="O66" s="23"/>
      <c r="P66" s="25">
        <v>5602655</v>
      </c>
      <c r="Q66" s="25">
        <f t="shared" si="3"/>
        <v>3048.8814275063805</v>
      </c>
      <c r="R66" s="27">
        <f t="shared" si="4"/>
        <v>3.0161612847499111</v>
      </c>
      <c r="S66" s="28">
        <f t="shared" si="5"/>
        <v>1</v>
      </c>
      <c r="T66" s="23"/>
      <c r="U66" s="43">
        <f t="shared" si="6"/>
        <v>3.0161612847499111</v>
      </c>
      <c r="V66" s="23"/>
      <c r="W66" s="57">
        <f>G66-'[7](A) Current Law'!G66</f>
        <v>5.149999999999999E-2</v>
      </c>
      <c r="X66" s="58">
        <f>I66-'[7](A) Current Law'!I66</f>
        <v>759307</v>
      </c>
      <c r="Y66" s="43">
        <f>N66-'[7](A) Current Law'!N66</f>
        <v>0.40876912403844257</v>
      </c>
      <c r="Z66" s="58">
        <f>P66-'[7](A) Current Law'!P66</f>
        <v>759307</v>
      </c>
      <c r="AA66" s="58">
        <f>M66-'[7](A) Current Law'!M66</f>
        <v>0</v>
      </c>
      <c r="AB66" s="43">
        <f>R66-'[7](A) Current Law'!R66</f>
        <v>0.40876912403844257</v>
      </c>
    </row>
    <row r="67" spans="1:28">
      <c r="A67" s="1" t="s">
        <v>140</v>
      </c>
      <c r="B67" s="2" t="s">
        <v>141</v>
      </c>
      <c r="C67" s="21">
        <v>71348086</v>
      </c>
      <c r="D67" s="22">
        <v>64.05</v>
      </c>
      <c r="E67" s="23"/>
      <c r="F67" s="23"/>
      <c r="G67" s="56">
        <v>0.38</v>
      </c>
      <c r="H67" s="23"/>
      <c r="I67" s="24">
        <v>360357</v>
      </c>
      <c r="J67" s="25">
        <f t="shared" si="0"/>
        <v>5626.1826697892275</v>
      </c>
      <c r="K67" s="27">
        <f t="shared" si="1"/>
        <v>5.0506890962709212</v>
      </c>
      <c r="L67" s="23"/>
      <c r="M67" s="25">
        <v>57515</v>
      </c>
      <c r="N67" s="26">
        <f t="shared" si="2"/>
        <v>4.244570765360125</v>
      </c>
      <c r="O67" s="23"/>
      <c r="P67" s="25">
        <v>222176</v>
      </c>
      <c r="Q67" s="25">
        <f t="shared" si="3"/>
        <v>4366.7603434816556</v>
      </c>
      <c r="R67" s="27">
        <f t="shared" si="4"/>
        <v>3.1139728121087931</v>
      </c>
      <c r="S67" s="28">
        <f t="shared" si="5"/>
        <v>0.77614976259653623</v>
      </c>
      <c r="T67" s="23"/>
      <c r="U67" s="43">
        <f t="shared" si="6"/>
        <v>3.9200911430195897</v>
      </c>
      <c r="V67" s="23"/>
      <c r="W67" s="57">
        <f>G67-'[7](A) Current Law'!G67</f>
        <v>3.0000000000000027E-3</v>
      </c>
      <c r="X67" s="58">
        <f>I67-'[7](A) Current Law'!I67</f>
        <v>2844</v>
      </c>
      <c r="Y67" s="43">
        <f>N67-'[7](A) Current Law'!N67</f>
        <v>-0.17232417419018109</v>
      </c>
      <c r="Z67" s="58">
        <f>P67-'[7](A) Current Law'!P67</f>
        <v>0</v>
      </c>
      <c r="AA67" s="58">
        <f>M67-'[7](A) Current Law'!M67</f>
        <v>15139</v>
      </c>
      <c r="AB67" s="43">
        <f>R67-'[7](A) Current Law'!R67</f>
        <v>0</v>
      </c>
    </row>
    <row r="68" spans="1:28">
      <c r="A68" s="1" t="s">
        <v>142</v>
      </c>
      <c r="B68" s="2" t="s">
        <v>143</v>
      </c>
      <c r="C68" s="21">
        <v>2653285847</v>
      </c>
      <c r="D68" s="22">
        <v>4298.1899999999996</v>
      </c>
      <c r="E68" s="23"/>
      <c r="F68" s="23"/>
      <c r="G68" s="56">
        <v>0.38</v>
      </c>
      <c r="H68" s="23"/>
      <c r="I68" s="24">
        <v>14375696</v>
      </c>
      <c r="J68" s="25">
        <f t="shared" si="0"/>
        <v>3344.5929565700912</v>
      </c>
      <c r="K68" s="27">
        <f t="shared" si="1"/>
        <v>5.4180728458843657</v>
      </c>
      <c r="L68" s="23"/>
      <c r="M68" s="25">
        <v>2626788</v>
      </c>
      <c r="N68" s="26">
        <f t="shared" si="2"/>
        <v>4.42805965037057</v>
      </c>
      <c r="O68" s="23"/>
      <c r="P68" s="25">
        <v>9176000</v>
      </c>
      <c r="Q68" s="25">
        <f t="shared" si="3"/>
        <v>2745.9902889355753</v>
      </c>
      <c r="R68" s="27">
        <f t="shared" si="4"/>
        <v>3.4583533509497513</v>
      </c>
      <c r="S68" s="28">
        <f t="shared" si="5"/>
        <v>0.82102376121476139</v>
      </c>
      <c r="T68" s="23"/>
      <c r="U68" s="43">
        <f t="shared" si="6"/>
        <v>4.4483665464635482</v>
      </c>
      <c r="V68" s="23"/>
      <c r="W68" s="57">
        <f>G68-'[7](A) Current Law'!G68</f>
        <v>9.9999999999999978E-2</v>
      </c>
      <c r="X68" s="58">
        <f>I68-'[7](A) Current Law'!I68</f>
        <v>3783077</v>
      </c>
      <c r="Y68" s="43">
        <f>N68-'[7](A) Current Law'!N68</f>
        <v>1.1648435857352242</v>
      </c>
      <c r="Z68" s="58">
        <f>P68-'[7](A) Current Law'!P68</f>
        <v>517755</v>
      </c>
      <c r="AA68" s="58">
        <f>M68-'[7](A) Current Law'!M68</f>
        <v>692414</v>
      </c>
      <c r="AB68" s="43">
        <f>R68-'[7](A) Current Law'!R68</f>
        <v>0.19513728631440541</v>
      </c>
    </row>
    <row r="69" spans="1:28">
      <c r="A69" s="1" t="s">
        <v>144</v>
      </c>
      <c r="B69" s="2" t="s">
        <v>145</v>
      </c>
      <c r="C69" s="21">
        <v>1379180046</v>
      </c>
      <c r="D69" s="22">
        <v>2715.19</v>
      </c>
      <c r="E69" s="23"/>
      <c r="F69" s="23"/>
      <c r="G69" s="56">
        <v>0.38</v>
      </c>
      <c r="H69" s="23"/>
      <c r="I69" s="24">
        <v>9005959</v>
      </c>
      <c r="J69" s="25">
        <f t="shared" si="0"/>
        <v>3316.8798500289113</v>
      </c>
      <c r="K69" s="27">
        <f t="shared" si="1"/>
        <v>6.5299371362859748</v>
      </c>
      <c r="L69" s="23"/>
      <c r="M69" s="25">
        <v>2132192</v>
      </c>
      <c r="N69" s="26">
        <f t="shared" si="2"/>
        <v>4.9839518922390207</v>
      </c>
      <c r="O69" s="23"/>
      <c r="P69" s="25">
        <v>3585647</v>
      </c>
      <c r="Q69" s="25">
        <f t="shared" si="3"/>
        <v>2105.8706757169848</v>
      </c>
      <c r="R69" s="27">
        <f t="shared" si="4"/>
        <v>2.5998396731444591</v>
      </c>
      <c r="S69" s="28">
        <f t="shared" si="5"/>
        <v>0.63489507336198181</v>
      </c>
      <c r="T69" s="23"/>
      <c r="U69" s="43">
        <f t="shared" si="6"/>
        <v>4.1458249171914137</v>
      </c>
      <c r="V69" s="23"/>
      <c r="W69" s="57">
        <f>G69-'[7](A) Current Law'!G69</f>
        <v>9.9999999999999978E-2</v>
      </c>
      <c r="X69" s="58">
        <f>I69-'[7](A) Current Law'!I69</f>
        <v>2369990</v>
      </c>
      <c r="Y69" s="43">
        <f>N69-'[7](A) Current Law'!N69</f>
        <v>1.3113088499541705</v>
      </c>
      <c r="Z69" s="58">
        <f>P69-'[7](A) Current Law'!P69</f>
        <v>0</v>
      </c>
      <c r="AA69" s="58">
        <f>M69-'[7](A) Current Law'!M69</f>
        <v>561459</v>
      </c>
      <c r="AB69" s="43">
        <f>R69-'[7](A) Current Law'!R69</f>
        <v>0</v>
      </c>
    </row>
    <row r="70" spans="1:28">
      <c r="A70" s="1" t="s">
        <v>146</v>
      </c>
      <c r="B70" s="2" t="s">
        <v>147</v>
      </c>
      <c r="C70" s="21">
        <v>3002002696</v>
      </c>
      <c r="D70" s="22">
        <v>5219.1400000000003</v>
      </c>
      <c r="E70" s="23"/>
      <c r="F70" s="23"/>
      <c r="G70" s="56">
        <v>0.38</v>
      </c>
      <c r="H70" s="23"/>
      <c r="I70" s="24">
        <v>18004768</v>
      </c>
      <c r="J70" s="25">
        <f t="shared" si="0"/>
        <v>3449.7576229033898</v>
      </c>
      <c r="K70" s="27">
        <f t="shared" si="1"/>
        <v>5.9975855531343605</v>
      </c>
      <c r="L70" s="23"/>
      <c r="M70" s="25">
        <v>3842298</v>
      </c>
      <c r="N70" s="26">
        <f t="shared" si="2"/>
        <v>4.7176739777318311</v>
      </c>
      <c r="O70" s="23"/>
      <c r="P70" s="25">
        <v>6991865</v>
      </c>
      <c r="Q70" s="25">
        <f t="shared" si="3"/>
        <v>2075.8521518870925</v>
      </c>
      <c r="R70" s="27">
        <f t="shared" si="4"/>
        <v>2.329066862370333</v>
      </c>
      <c r="S70" s="28">
        <f t="shared" si="5"/>
        <v>0.60173855058837744</v>
      </c>
      <c r="T70" s="23"/>
      <c r="U70" s="43">
        <f t="shared" si="6"/>
        <v>3.608978437772862</v>
      </c>
      <c r="V70" s="23"/>
      <c r="W70" s="57">
        <f>G70-'[7](A) Current Law'!G70</f>
        <v>9.9999999999999978E-2</v>
      </c>
      <c r="X70" s="58">
        <f>I70-'[7](A) Current Law'!I70</f>
        <v>4738097</v>
      </c>
      <c r="Y70" s="43">
        <f>N70-'[7](A) Current Law'!N70</f>
        <v>1.2412453876090725</v>
      </c>
      <c r="Z70" s="58">
        <f>P70-'[7](A) Current Law'!P70</f>
        <v>0</v>
      </c>
      <c r="AA70" s="58">
        <f>M70-'[7](A) Current Law'!M70</f>
        <v>1011875</v>
      </c>
      <c r="AB70" s="43">
        <f>R70-'[7](A) Current Law'!R70</f>
        <v>0</v>
      </c>
    </row>
    <row r="71" spans="1:28">
      <c r="A71" s="1" t="s">
        <v>148</v>
      </c>
      <c r="B71" s="2" t="s">
        <v>149</v>
      </c>
      <c r="C71" s="21">
        <v>546684781</v>
      </c>
      <c r="D71" s="22">
        <v>95.72</v>
      </c>
      <c r="E71" s="23"/>
      <c r="F71" s="23"/>
      <c r="G71" s="56">
        <v>0.38</v>
      </c>
      <c r="H71" s="23"/>
      <c r="I71" s="24">
        <v>701561</v>
      </c>
      <c r="J71" s="25">
        <f t="shared" si="0"/>
        <v>7329.3042206435439</v>
      </c>
      <c r="K71" s="27">
        <f t="shared" si="1"/>
        <v>1.2833007692599365</v>
      </c>
      <c r="L71" s="23"/>
      <c r="M71" s="25">
        <v>0</v>
      </c>
      <c r="N71" s="26">
        <f t="shared" si="2"/>
        <v>1.2833007692599365</v>
      </c>
      <c r="O71" s="23"/>
      <c r="P71" s="25">
        <v>375000</v>
      </c>
      <c r="Q71" s="25">
        <f t="shared" si="3"/>
        <v>3917.6765566234853</v>
      </c>
      <c r="R71" s="27">
        <f t="shared" si="4"/>
        <v>0.68595288003819521</v>
      </c>
      <c r="S71" s="28">
        <f t="shared" si="5"/>
        <v>0.53452230098309339</v>
      </c>
      <c r="T71" s="23"/>
      <c r="U71" s="43">
        <f t="shared" si="6"/>
        <v>0.68595288003819521</v>
      </c>
      <c r="V71" s="23"/>
      <c r="W71" s="57">
        <f>G71-'[7](A) Current Law'!G71</f>
        <v>9.9999999999999978E-2</v>
      </c>
      <c r="X71" s="58">
        <f>I71-'[7](A) Current Law'!I71</f>
        <v>184621</v>
      </c>
      <c r="Y71" s="43">
        <f>N71-'[7](A) Current Law'!N71</f>
        <v>0.33771015110808422</v>
      </c>
      <c r="Z71" s="58">
        <f>P71-'[7](A) Current Law'!P71</f>
        <v>0</v>
      </c>
      <c r="AA71" s="58">
        <f>M71-'[7](A) Current Law'!M71</f>
        <v>0</v>
      </c>
      <c r="AB71" s="43">
        <f>R71-'[7](A) Current Law'!R71</f>
        <v>0</v>
      </c>
    </row>
    <row r="72" spans="1:28">
      <c r="A72" s="1" t="s">
        <v>150</v>
      </c>
      <c r="B72" s="2" t="s">
        <v>151</v>
      </c>
      <c r="C72" s="21">
        <v>1575592018</v>
      </c>
      <c r="D72" s="22">
        <v>1990.9599999999998</v>
      </c>
      <c r="E72" s="23"/>
      <c r="F72" s="23"/>
      <c r="G72" s="56">
        <v>0.38</v>
      </c>
      <c r="H72" s="23"/>
      <c r="I72" s="24">
        <v>6271521</v>
      </c>
      <c r="J72" s="25">
        <f t="shared" ref="J72:J135" si="7">I72/D72</f>
        <v>3149.9984931892154</v>
      </c>
      <c r="K72" s="27">
        <f t="shared" ref="K72:K135" si="8">I72/C72*1000</f>
        <v>3.9804219165573356</v>
      </c>
      <c r="L72" s="23"/>
      <c r="M72" s="25">
        <v>427031</v>
      </c>
      <c r="N72" s="26">
        <f t="shared" ref="N72:N135" si="9">(I72-M72)/C72*1000</f>
        <v>3.7093929984608489</v>
      </c>
      <c r="O72" s="23"/>
      <c r="P72" s="25">
        <v>3930850</v>
      </c>
      <c r="Q72" s="25">
        <f t="shared" ref="Q72:Q135" si="10">(M72+P72)/D72</f>
        <v>2188.8340298147627</v>
      </c>
      <c r="R72" s="27">
        <f t="shared" ref="R72:R135" si="11">P72/C72*1000</f>
        <v>2.4948400062280589</v>
      </c>
      <c r="S72" s="28">
        <f t="shared" ref="S72:S135" si="12">(M72+P72)/I72</f>
        <v>0.69486827836500908</v>
      </c>
      <c r="T72" s="23"/>
      <c r="U72" s="43">
        <f t="shared" ref="U72:U135" si="13">(P72+M72)/C72*1000</f>
        <v>2.7658689243245456</v>
      </c>
      <c r="V72" s="23"/>
      <c r="W72" s="57">
        <f>G72-'[7](A) Current Law'!G72</f>
        <v>9.0299999999999991E-2</v>
      </c>
      <c r="X72" s="58">
        <f>I72-'[7](A) Current Law'!I72</f>
        <v>1490311</v>
      </c>
      <c r="Y72" s="43">
        <f>N72-'[7](A) Current Law'!N72</f>
        <v>0.87390897152920166</v>
      </c>
      <c r="Z72" s="58">
        <f>P72-'[7](A) Current Law'!P72</f>
        <v>0</v>
      </c>
      <c r="AA72" s="58">
        <f>M72-'[7](A) Current Law'!M72</f>
        <v>113387</v>
      </c>
      <c r="AB72" s="43">
        <f>R72-'[7](A) Current Law'!R72</f>
        <v>0</v>
      </c>
    </row>
    <row r="73" spans="1:28">
      <c r="A73" s="1" t="s">
        <v>152</v>
      </c>
      <c r="B73" s="2" t="s">
        <v>153</v>
      </c>
      <c r="C73" s="21">
        <v>22941260796</v>
      </c>
      <c r="D73" s="22">
        <v>19524.52</v>
      </c>
      <c r="E73" s="23"/>
      <c r="F73" s="23"/>
      <c r="G73" s="56">
        <v>0.38</v>
      </c>
      <c r="H73" s="23"/>
      <c r="I73" s="24">
        <v>62844988</v>
      </c>
      <c r="J73" s="25">
        <f t="shared" si="7"/>
        <v>3218.7724973520476</v>
      </c>
      <c r="K73" s="27">
        <f t="shared" si="8"/>
        <v>2.739386843593075</v>
      </c>
      <c r="L73" s="23"/>
      <c r="M73" s="25">
        <v>0</v>
      </c>
      <c r="N73" s="26">
        <f t="shared" si="9"/>
        <v>2.739386843593075</v>
      </c>
      <c r="O73" s="23"/>
      <c r="P73" s="25">
        <v>45800000</v>
      </c>
      <c r="Q73" s="25">
        <f t="shared" si="10"/>
        <v>2345.7682954561751</v>
      </c>
      <c r="R73" s="27">
        <f t="shared" si="11"/>
        <v>1.996402918185979</v>
      </c>
      <c r="S73" s="28">
        <f t="shared" si="12"/>
        <v>0.72877728928836771</v>
      </c>
      <c r="T73" s="23"/>
      <c r="U73" s="43">
        <f t="shared" si="13"/>
        <v>1.996402918185979</v>
      </c>
      <c r="V73" s="23"/>
      <c r="W73" s="57">
        <f>G73-'[7](A) Current Law'!G73</f>
        <v>9.9999999999999978E-2</v>
      </c>
      <c r="X73" s="58">
        <f>I73-'[7](A) Current Law'!I73</f>
        <v>16538155</v>
      </c>
      <c r="Y73" s="43">
        <f>N73-'[7](A) Current Law'!N73</f>
        <v>0.72089128610069952</v>
      </c>
      <c r="Z73" s="58">
        <f>P73-'[7](A) Current Law'!P73</f>
        <v>0</v>
      </c>
      <c r="AA73" s="58">
        <f>M73-'[7](A) Current Law'!M73</f>
        <v>0</v>
      </c>
      <c r="AB73" s="43">
        <f>R73-'[7](A) Current Law'!R73</f>
        <v>0</v>
      </c>
    </row>
    <row r="74" spans="1:28">
      <c r="A74" s="1" t="s">
        <v>154</v>
      </c>
      <c r="B74" s="2" t="s">
        <v>155</v>
      </c>
      <c r="C74" s="21">
        <v>2337672694.8000002</v>
      </c>
      <c r="D74" s="22">
        <v>2781.9600000000005</v>
      </c>
      <c r="E74" s="23"/>
      <c r="F74" s="23"/>
      <c r="G74" s="56">
        <v>0.38</v>
      </c>
      <c r="H74" s="23"/>
      <c r="I74" s="24">
        <v>9232216</v>
      </c>
      <c r="J74" s="25">
        <f t="shared" si="7"/>
        <v>3318.6012739219823</v>
      </c>
      <c r="K74" s="27">
        <f t="shared" si="8"/>
        <v>3.9493193467744474</v>
      </c>
      <c r="L74" s="23"/>
      <c r="M74" s="25">
        <v>598341</v>
      </c>
      <c r="N74" s="26">
        <f t="shared" si="9"/>
        <v>3.6933634974671561</v>
      </c>
      <c r="O74" s="23"/>
      <c r="P74" s="25">
        <v>5240000</v>
      </c>
      <c r="Q74" s="25">
        <f t="shared" si="10"/>
        <v>2098.6430430344071</v>
      </c>
      <c r="R74" s="27">
        <f t="shared" si="11"/>
        <v>2.241545624268118</v>
      </c>
      <c r="S74" s="28">
        <f t="shared" si="12"/>
        <v>0.63238782541482996</v>
      </c>
      <c r="T74" s="23"/>
      <c r="U74" s="43">
        <f t="shared" si="13"/>
        <v>2.4975014735754097</v>
      </c>
      <c r="V74" s="23"/>
      <c r="W74" s="57">
        <f>G74-'[7](A) Current Law'!G74</f>
        <v>9.9999999999999978E-2</v>
      </c>
      <c r="X74" s="58">
        <f>I74-'[7](A) Current Law'!I74</f>
        <v>2429531</v>
      </c>
      <c r="Y74" s="43">
        <f>N74-'[7](A) Current Law'!N74</f>
        <v>0.97134042975775436</v>
      </c>
      <c r="Z74" s="58">
        <f>P74-'[7](A) Current Law'!P74</f>
        <v>0</v>
      </c>
      <c r="AA74" s="58">
        <f>M74-'[7](A) Current Law'!M74</f>
        <v>158855</v>
      </c>
      <c r="AB74" s="43">
        <f>R74-'[7](A) Current Law'!R74</f>
        <v>0</v>
      </c>
    </row>
    <row r="75" spans="1:28">
      <c r="A75" s="1" t="s">
        <v>156</v>
      </c>
      <c r="B75" s="2" t="s">
        <v>157</v>
      </c>
      <c r="C75" s="21">
        <v>1017892208</v>
      </c>
      <c r="D75" s="22">
        <v>1487.1799999999998</v>
      </c>
      <c r="E75" s="23"/>
      <c r="F75" s="23"/>
      <c r="G75" s="56">
        <v>0.38</v>
      </c>
      <c r="H75" s="23"/>
      <c r="I75" s="24">
        <v>5235815</v>
      </c>
      <c r="J75" s="25">
        <f t="shared" si="7"/>
        <v>3520.6330101265485</v>
      </c>
      <c r="K75" s="27">
        <f t="shared" si="8"/>
        <v>5.1437813934027092</v>
      </c>
      <c r="L75" s="23"/>
      <c r="M75" s="25">
        <v>868225</v>
      </c>
      <c r="N75" s="26">
        <f t="shared" si="9"/>
        <v>4.290817795512587</v>
      </c>
      <c r="O75" s="23"/>
      <c r="P75" s="25">
        <v>2924000</v>
      </c>
      <c r="Q75" s="25">
        <f t="shared" si="10"/>
        <v>2549.9435172608564</v>
      </c>
      <c r="R75" s="27">
        <f t="shared" si="11"/>
        <v>2.872602793320528</v>
      </c>
      <c r="S75" s="28">
        <f t="shared" si="12"/>
        <v>0.72428552192925078</v>
      </c>
      <c r="T75" s="23"/>
      <c r="U75" s="43">
        <f t="shared" si="13"/>
        <v>3.7255663912106498</v>
      </c>
      <c r="V75" s="23"/>
      <c r="W75" s="57">
        <f>G75-'[7](A) Current Law'!G75</f>
        <v>9.9999999999999978E-2</v>
      </c>
      <c r="X75" s="58">
        <f>I75-'[7](A) Current Law'!I75</f>
        <v>1377846</v>
      </c>
      <c r="Y75" s="43">
        <f>N75-'[7](A) Current Law'!N75</f>
        <v>1.1286892570455751</v>
      </c>
      <c r="Z75" s="58">
        <f>P75-'[7](A) Current Law'!P75</f>
        <v>0</v>
      </c>
      <c r="AA75" s="58">
        <f>M75-'[7](A) Current Law'!M75</f>
        <v>228962</v>
      </c>
      <c r="AB75" s="43">
        <f>R75-'[7](A) Current Law'!R75</f>
        <v>0</v>
      </c>
    </row>
    <row r="76" spans="1:28">
      <c r="A76" s="29" t="s">
        <v>158</v>
      </c>
      <c r="B76" s="30" t="s">
        <v>159</v>
      </c>
      <c r="C76" s="31">
        <v>86949901</v>
      </c>
      <c r="D76" s="22">
        <v>66.069999999999993</v>
      </c>
      <c r="E76" s="23"/>
      <c r="F76" s="23"/>
      <c r="G76" s="56">
        <v>0.38</v>
      </c>
      <c r="H76" s="23"/>
      <c r="I76" s="24">
        <v>792306</v>
      </c>
      <c r="J76" s="25">
        <f t="shared" si="7"/>
        <v>11991.917663084609</v>
      </c>
      <c r="K76" s="27">
        <f t="shared" si="8"/>
        <v>9.1122127902135279</v>
      </c>
      <c r="L76" s="23"/>
      <c r="M76" s="25">
        <v>246683</v>
      </c>
      <c r="N76" s="26">
        <f t="shared" si="9"/>
        <v>6.2751422799204803</v>
      </c>
      <c r="O76" s="23"/>
      <c r="P76" s="25">
        <v>230000</v>
      </c>
      <c r="Q76" s="25">
        <f t="shared" si="10"/>
        <v>7214.8176176782208</v>
      </c>
      <c r="R76" s="27">
        <f t="shared" si="11"/>
        <v>2.6452014016669207</v>
      </c>
      <c r="S76" s="28">
        <f t="shared" si="12"/>
        <v>0.60164002292043728</v>
      </c>
      <c r="T76" s="23"/>
      <c r="U76" s="43">
        <f t="shared" si="13"/>
        <v>5.4822719119599688</v>
      </c>
      <c r="V76" s="23"/>
      <c r="W76" s="57">
        <f>G76-'[7](A) Current Law'!G76</f>
        <v>9.9999999999999978E-2</v>
      </c>
      <c r="X76" s="58">
        <f>I76-'[7](A) Current Law'!I76</f>
        <v>208501</v>
      </c>
      <c r="Y76" s="43">
        <f>N76-'[7](A) Current Law'!N76</f>
        <v>1.6509622017856014</v>
      </c>
      <c r="Z76" s="58">
        <f>P76-'[7](A) Current Law'!P76</f>
        <v>0</v>
      </c>
      <c r="AA76" s="58">
        <f>M76-'[7](A) Current Law'!M76</f>
        <v>64950</v>
      </c>
      <c r="AB76" s="43">
        <f>R76-'[7](A) Current Law'!R76</f>
        <v>0</v>
      </c>
    </row>
    <row r="77" spans="1:28">
      <c r="A77" s="29" t="s">
        <v>160</v>
      </c>
      <c r="B77" s="30" t="s">
        <v>161</v>
      </c>
      <c r="C77" s="31">
        <v>226366754</v>
      </c>
      <c r="D77" s="22">
        <v>341.08000000000004</v>
      </c>
      <c r="E77" s="23"/>
      <c r="F77" s="23"/>
      <c r="G77" s="56">
        <v>0.38</v>
      </c>
      <c r="H77" s="23"/>
      <c r="I77" s="24">
        <v>1372597</v>
      </c>
      <c r="J77" s="25">
        <f t="shared" si="7"/>
        <v>4024.2670341268904</v>
      </c>
      <c r="K77" s="27">
        <f t="shared" si="8"/>
        <v>6.0635980140440582</v>
      </c>
      <c r="L77" s="23"/>
      <c r="M77" s="25">
        <v>297200</v>
      </c>
      <c r="N77" s="26">
        <f t="shared" si="9"/>
        <v>4.7506843694900533</v>
      </c>
      <c r="O77" s="23"/>
      <c r="P77" s="25">
        <v>495000</v>
      </c>
      <c r="Q77" s="25">
        <f t="shared" si="10"/>
        <v>2322.6222587076345</v>
      </c>
      <c r="R77" s="27">
        <f t="shared" si="11"/>
        <v>2.1867168709765568</v>
      </c>
      <c r="S77" s="28">
        <f t="shared" si="12"/>
        <v>0.5771541100556099</v>
      </c>
      <c r="T77" s="23"/>
      <c r="U77" s="43">
        <f t="shared" si="13"/>
        <v>3.4996305155305625</v>
      </c>
      <c r="V77" s="23"/>
      <c r="W77" s="57">
        <f>G77-'[7](A) Current Law'!G77</f>
        <v>9.9999999999999978E-2</v>
      </c>
      <c r="X77" s="58">
        <f>I77-'[7](A) Current Law'!I77</f>
        <v>361210</v>
      </c>
      <c r="Y77" s="43">
        <f>N77-'[7](A) Current Law'!N77</f>
        <v>1.249755076666426</v>
      </c>
      <c r="Z77" s="58">
        <f>P77-'[7](A) Current Law'!P77</f>
        <v>0</v>
      </c>
      <c r="AA77" s="58">
        <f>M77-'[7](A) Current Law'!M77</f>
        <v>78307</v>
      </c>
      <c r="AB77" s="43">
        <f>R77-'[7](A) Current Law'!R77</f>
        <v>0</v>
      </c>
    </row>
    <row r="78" spans="1:28">
      <c r="A78" s="29" t="s">
        <v>162</v>
      </c>
      <c r="B78" s="30" t="s">
        <v>163</v>
      </c>
      <c r="C78" s="31">
        <v>3514818653</v>
      </c>
      <c r="D78" s="22">
        <v>4522.78</v>
      </c>
      <c r="E78" s="23"/>
      <c r="F78" s="23"/>
      <c r="G78" s="56">
        <v>0.38</v>
      </c>
      <c r="H78" s="23"/>
      <c r="I78" s="24">
        <v>14496842</v>
      </c>
      <c r="J78" s="25">
        <f t="shared" si="7"/>
        <v>3205.2945312396359</v>
      </c>
      <c r="K78" s="27">
        <f t="shared" si="8"/>
        <v>4.1244921662249974</v>
      </c>
      <c r="L78" s="23"/>
      <c r="M78" s="25">
        <v>1205727</v>
      </c>
      <c r="N78" s="26">
        <f t="shared" si="9"/>
        <v>3.7814511393512853</v>
      </c>
      <c r="O78" s="23"/>
      <c r="P78" s="25">
        <v>9238151</v>
      </c>
      <c r="Q78" s="25">
        <f t="shared" si="10"/>
        <v>2309.1722347759564</v>
      </c>
      <c r="R78" s="27">
        <f t="shared" si="11"/>
        <v>2.6283435681994489</v>
      </c>
      <c r="S78" s="28">
        <f t="shared" si="12"/>
        <v>0.72042435173122532</v>
      </c>
      <c r="T78" s="23"/>
      <c r="U78" s="43">
        <f t="shared" si="13"/>
        <v>2.9713845950731614</v>
      </c>
      <c r="V78" s="23"/>
      <c r="W78" s="57">
        <f>G78-'[7](A) Current Law'!G78</f>
        <v>9.1200000000000003E-2</v>
      </c>
      <c r="X78" s="58">
        <f>I78-'[7](A) Current Law'!I78</f>
        <v>3479242</v>
      </c>
      <c r="Y78" s="43">
        <f>N78-'[7](A) Current Law'!N78</f>
        <v>0.89976221029233283</v>
      </c>
      <c r="Z78" s="58">
        <f>P78-'[7](A) Current Law'!P78</f>
        <v>0</v>
      </c>
      <c r="AA78" s="58">
        <f>M78-'[7](A) Current Law'!M78</f>
        <v>316741</v>
      </c>
      <c r="AB78" s="43">
        <f>R78-'[7](A) Current Law'!R78</f>
        <v>0</v>
      </c>
    </row>
    <row r="79" spans="1:28">
      <c r="A79" s="29" t="s">
        <v>164</v>
      </c>
      <c r="B79" s="30" t="s">
        <v>165</v>
      </c>
      <c r="C79" s="31">
        <v>817134873</v>
      </c>
      <c r="D79" s="22">
        <v>2185.8799999999997</v>
      </c>
      <c r="E79" s="23"/>
      <c r="F79" s="23"/>
      <c r="G79" s="56">
        <v>0.38</v>
      </c>
      <c r="H79" s="23"/>
      <c r="I79" s="24">
        <v>7342907</v>
      </c>
      <c r="J79" s="25">
        <f t="shared" si="7"/>
        <v>3359.2452467656053</v>
      </c>
      <c r="K79" s="27">
        <f t="shared" si="8"/>
        <v>8.9861628020372102</v>
      </c>
      <c r="L79" s="23"/>
      <c r="M79" s="25">
        <v>2266774</v>
      </c>
      <c r="N79" s="26">
        <f t="shared" si="9"/>
        <v>6.2121115714516817</v>
      </c>
      <c r="O79" s="23"/>
      <c r="P79" s="25">
        <v>3207661</v>
      </c>
      <c r="Q79" s="25">
        <f t="shared" si="10"/>
        <v>2504.4535839112855</v>
      </c>
      <c r="R79" s="27">
        <f t="shared" si="11"/>
        <v>3.9254976210028913</v>
      </c>
      <c r="S79" s="28">
        <f t="shared" si="12"/>
        <v>0.74554056043471606</v>
      </c>
      <c r="T79" s="23"/>
      <c r="U79" s="43">
        <f t="shared" si="13"/>
        <v>6.6995488515884212</v>
      </c>
      <c r="V79" s="23"/>
      <c r="W79" s="57">
        <f>G79-'[7](A) Current Law'!G79</f>
        <v>9.9999999999999978E-2</v>
      </c>
      <c r="X79" s="58">
        <f>I79-'[7](A) Current Law'!I79</f>
        <v>1932344</v>
      </c>
      <c r="Y79" s="43">
        <f>N79-'[7](A) Current Law'!N79</f>
        <v>1.6345392225109459</v>
      </c>
      <c r="Z79" s="58">
        <f>P79-'[7](A) Current Law'!P79</f>
        <v>0</v>
      </c>
      <c r="AA79" s="58">
        <f>M79-'[7](A) Current Law'!M79</f>
        <v>596705</v>
      </c>
      <c r="AB79" s="43">
        <f>R79-'[7](A) Current Law'!R79</f>
        <v>0</v>
      </c>
    </row>
    <row r="80" spans="1:28">
      <c r="A80" s="29" t="s">
        <v>166</v>
      </c>
      <c r="B80" s="30" t="s">
        <v>167</v>
      </c>
      <c r="C80" s="31">
        <v>210954832</v>
      </c>
      <c r="D80" s="22">
        <v>97.679999999999993</v>
      </c>
      <c r="E80" s="23"/>
      <c r="F80" s="23"/>
      <c r="G80" s="56">
        <v>0.38</v>
      </c>
      <c r="H80" s="23"/>
      <c r="I80" s="24">
        <v>318709</v>
      </c>
      <c r="J80" s="25">
        <f t="shared" si="7"/>
        <v>3262.7866502866505</v>
      </c>
      <c r="K80" s="27">
        <f t="shared" si="8"/>
        <v>1.5107926041722524</v>
      </c>
      <c r="L80" s="23"/>
      <c r="M80" s="25">
        <v>0</v>
      </c>
      <c r="N80" s="26">
        <f t="shared" si="9"/>
        <v>1.5107926041722524</v>
      </c>
      <c r="O80" s="23"/>
      <c r="P80" s="25">
        <v>190000</v>
      </c>
      <c r="Q80" s="25">
        <f t="shared" si="10"/>
        <v>1945.1269451269452</v>
      </c>
      <c r="R80" s="27">
        <f t="shared" si="11"/>
        <v>0.9006667360906907</v>
      </c>
      <c r="S80" s="28">
        <f t="shared" si="12"/>
        <v>0.5961551132851598</v>
      </c>
      <c r="T80" s="23"/>
      <c r="U80" s="43">
        <f t="shared" si="13"/>
        <v>0.9006667360906907</v>
      </c>
      <c r="V80" s="23"/>
      <c r="W80" s="57">
        <f>G80-'[7](A) Current Law'!G80</f>
        <v>6.3999999999999613E-3</v>
      </c>
      <c r="X80" s="58">
        <f>I80-'[7](A) Current Law'!I80</f>
        <v>5367</v>
      </c>
      <c r="Y80" s="43">
        <f>N80-'[7](A) Current Law'!N80</f>
        <v>2.5441465118940743E-2</v>
      </c>
      <c r="Z80" s="58">
        <f>P80-'[7](A) Current Law'!P80</f>
        <v>0</v>
      </c>
      <c r="AA80" s="58">
        <f>M80-'[7](A) Current Law'!M80</f>
        <v>0</v>
      </c>
      <c r="AB80" s="43">
        <f>R80-'[7](A) Current Law'!R80</f>
        <v>0</v>
      </c>
    </row>
    <row r="81" spans="1:28">
      <c r="A81" s="29" t="s">
        <v>168</v>
      </c>
      <c r="B81" s="30" t="s">
        <v>169</v>
      </c>
      <c r="C81" s="31">
        <v>16814622811</v>
      </c>
      <c r="D81" s="22">
        <v>17957.5</v>
      </c>
      <c r="E81" s="23"/>
      <c r="F81" s="23"/>
      <c r="G81" s="56">
        <v>0.38</v>
      </c>
      <c r="H81" s="23"/>
      <c r="I81" s="24">
        <v>60518333</v>
      </c>
      <c r="J81" s="25">
        <f t="shared" si="7"/>
        <v>3370.0867604065152</v>
      </c>
      <c r="K81" s="27">
        <f t="shared" si="8"/>
        <v>3.5991490073990455</v>
      </c>
      <c r="L81" s="23"/>
      <c r="M81" s="25">
        <v>1361663</v>
      </c>
      <c r="N81" s="26">
        <f t="shared" si="9"/>
        <v>3.5181681245505043</v>
      </c>
      <c r="O81" s="23"/>
      <c r="P81" s="25">
        <v>44000000</v>
      </c>
      <c r="Q81" s="25">
        <f t="shared" si="10"/>
        <v>2526.056689405541</v>
      </c>
      <c r="R81" s="27">
        <f t="shared" si="11"/>
        <v>2.6167699682930463</v>
      </c>
      <c r="S81" s="28">
        <f t="shared" si="12"/>
        <v>0.74955242075157624</v>
      </c>
      <c r="T81" s="23"/>
      <c r="U81" s="43">
        <f t="shared" si="13"/>
        <v>2.6977508511415875</v>
      </c>
      <c r="V81" s="23"/>
      <c r="W81" s="57">
        <f>G81-'[7](A) Current Law'!G81</f>
        <v>9.9999999999999978E-2</v>
      </c>
      <c r="X81" s="58">
        <f>I81-'[7](A) Current Law'!I81</f>
        <v>15925877</v>
      </c>
      <c r="Y81" s="43">
        <f>N81-'[7](A) Current Law'!N81</f>
        <v>0.92516366110949599</v>
      </c>
      <c r="Z81" s="58">
        <f>P81-'[7](A) Current Law'!P81</f>
        <v>399608</v>
      </c>
      <c r="AA81" s="58">
        <f>M81-'[7](A) Current Law'!M81</f>
        <v>369599</v>
      </c>
      <c r="AB81" s="43">
        <f>R81-'[7](A) Current Law'!R81</f>
        <v>2.3765504852037989E-2</v>
      </c>
    </row>
    <row r="82" spans="1:28" ht="31.2">
      <c r="A82" s="29" t="s">
        <v>170</v>
      </c>
      <c r="B82" s="30" t="s">
        <v>171</v>
      </c>
      <c r="C82" s="31">
        <v>13287392739</v>
      </c>
      <c r="D82" s="22">
        <v>25239.53</v>
      </c>
      <c r="E82" s="23"/>
      <c r="F82" s="23"/>
      <c r="G82" s="56">
        <v>0.38</v>
      </c>
      <c r="H82" s="23"/>
      <c r="I82" s="24">
        <v>81419209</v>
      </c>
      <c r="J82" s="25">
        <f t="shared" si="7"/>
        <v>3225.8607430487018</v>
      </c>
      <c r="K82" s="27">
        <f t="shared" si="8"/>
        <v>6.1275534334907871</v>
      </c>
      <c r="L82" s="23"/>
      <c r="M82" s="25">
        <v>17870242</v>
      </c>
      <c r="N82" s="26">
        <f t="shared" si="9"/>
        <v>4.7826513634594843</v>
      </c>
      <c r="O82" s="23"/>
      <c r="P82" s="25">
        <v>40800000</v>
      </c>
      <c r="Q82" s="25">
        <f t="shared" si="10"/>
        <v>2324.5378182557283</v>
      </c>
      <c r="R82" s="27">
        <f t="shared" si="11"/>
        <v>3.0705798196396636</v>
      </c>
      <c r="S82" s="28">
        <f t="shared" si="12"/>
        <v>0.7205945958035529</v>
      </c>
      <c r="T82" s="23"/>
      <c r="U82" s="43">
        <f t="shared" si="13"/>
        <v>4.4154818896709669</v>
      </c>
      <c r="V82" s="23"/>
      <c r="W82" s="57">
        <f>G82-'[7](A) Current Law'!G82</f>
        <v>9.9999999999999978E-2</v>
      </c>
      <c r="X82" s="58">
        <f>I82-'[7](A) Current Law'!I82</f>
        <v>21426108</v>
      </c>
      <c r="Y82" s="43">
        <f>N82-'[7](A) Current Law'!N82</f>
        <v>1.2584012776955369</v>
      </c>
      <c r="Z82" s="58">
        <f>P82-'[7](A) Current Law'!P82</f>
        <v>0</v>
      </c>
      <c r="AA82" s="58">
        <f>M82-'[7](A) Current Law'!M82</f>
        <v>4705236</v>
      </c>
      <c r="AB82" s="43">
        <f>R82-'[7](A) Current Law'!R82</f>
        <v>0</v>
      </c>
    </row>
    <row r="83" spans="1:28">
      <c r="A83" s="29" t="s">
        <v>172</v>
      </c>
      <c r="B83" s="30" t="s">
        <v>173</v>
      </c>
      <c r="C83" s="31">
        <v>52784554</v>
      </c>
      <c r="D83" s="22">
        <v>26.490000000000002</v>
      </c>
      <c r="E83" s="23"/>
      <c r="F83" s="23"/>
      <c r="G83" s="56">
        <v>0.38</v>
      </c>
      <c r="H83" s="23"/>
      <c r="I83" s="24">
        <v>246063</v>
      </c>
      <c r="J83" s="25">
        <f t="shared" si="7"/>
        <v>9288.9014722536795</v>
      </c>
      <c r="K83" s="27">
        <f t="shared" si="8"/>
        <v>4.6616477994680032</v>
      </c>
      <c r="L83" s="23"/>
      <c r="M83" s="25">
        <v>32302</v>
      </c>
      <c r="N83" s="26">
        <f t="shared" si="9"/>
        <v>4.0496884751550608</v>
      </c>
      <c r="O83" s="23"/>
      <c r="P83" s="25">
        <v>0</v>
      </c>
      <c r="Q83" s="25">
        <f t="shared" si="10"/>
        <v>1219.4035485088712</v>
      </c>
      <c r="R83" s="27">
        <f t="shared" si="11"/>
        <v>0</v>
      </c>
      <c r="S83" s="28">
        <f t="shared" si="12"/>
        <v>0.13127532379918963</v>
      </c>
      <c r="T83" s="23"/>
      <c r="U83" s="43">
        <f t="shared" si="13"/>
        <v>0.61195932431294198</v>
      </c>
      <c r="V83" s="23"/>
      <c r="W83" s="57">
        <f>G83-'[7](A) Current Law'!G83</f>
        <v>9.9999999999999978E-2</v>
      </c>
      <c r="X83" s="58">
        <f>I83-'[7](A) Current Law'!I83</f>
        <v>64754</v>
      </c>
      <c r="Y83" s="43">
        <f>N83-'[7](A) Current Law'!N83</f>
        <v>1.0649138003515191</v>
      </c>
      <c r="Z83" s="58">
        <f>P83-'[7](A) Current Law'!P83</f>
        <v>0</v>
      </c>
      <c r="AA83" s="58">
        <f>M83-'[7](A) Current Law'!M83</f>
        <v>8543</v>
      </c>
      <c r="AB83" s="43">
        <f>R83-'[7](A) Current Law'!R83</f>
        <v>0</v>
      </c>
    </row>
    <row r="84" spans="1:28">
      <c r="A84" s="29" t="s">
        <v>174</v>
      </c>
      <c r="B84" s="30" t="s">
        <v>175</v>
      </c>
      <c r="C84" s="31">
        <v>14208790454</v>
      </c>
      <c r="D84" s="22">
        <v>21192.969999999998</v>
      </c>
      <c r="E84" s="23"/>
      <c r="F84" s="23"/>
      <c r="G84" s="56">
        <v>0.38</v>
      </c>
      <c r="H84" s="23"/>
      <c r="I84" s="24">
        <v>68931685</v>
      </c>
      <c r="J84" s="25">
        <f t="shared" si="7"/>
        <v>3252.5731409991149</v>
      </c>
      <c r="K84" s="27">
        <f t="shared" si="8"/>
        <v>4.8513408106876996</v>
      </c>
      <c r="L84" s="23"/>
      <c r="M84" s="25">
        <v>10044250</v>
      </c>
      <c r="N84" s="26">
        <f t="shared" si="9"/>
        <v>4.1444368674901702</v>
      </c>
      <c r="O84" s="23"/>
      <c r="P84" s="25">
        <v>42000000</v>
      </c>
      <c r="Q84" s="25">
        <f t="shared" si="10"/>
        <v>2455.7317827562633</v>
      </c>
      <c r="R84" s="27">
        <f t="shared" si="11"/>
        <v>2.9559166303403632</v>
      </c>
      <c r="S84" s="28">
        <f t="shared" si="12"/>
        <v>0.75501200935389867</v>
      </c>
      <c r="T84" s="23"/>
      <c r="U84" s="43">
        <f t="shared" si="13"/>
        <v>3.6628205735378914</v>
      </c>
      <c r="V84" s="23"/>
      <c r="W84" s="57">
        <f>G84-'[7](A) Current Law'!G84</f>
        <v>9.1000000000000025E-2</v>
      </c>
      <c r="X84" s="58">
        <f>I84-'[7](A) Current Law'!I84</f>
        <v>16507325</v>
      </c>
      <c r="Y84" s="43">
        <f>N84-'[7](A) Current Law'!N84</f>
        <v>0.97496236888342214</v>
      </c>
      <c r="Z84" s="58">
        <f>P84-'[7](A) Current Law'!P84</f>
        <v>0</v>
      </c>
      <c r="AA84" s="58">
        <f>M84-'[7](A) Current Law'!M84</f>
        <v>2654289</v>
      </c>
      <c r="AB84" s="43">
        <f>R84-'[7](A) Current Law'!R84</f>
        <v>0</v>
      </c>
    </row>
    <row r="85" spans="1:28">
      <c r="A85" s="29" t="s">
        <v>176</v>
      </c>
      <c r="B85" s="30" t="s">
        <v>177</v>
      </c>
      <c r="C85" s="31">
        <v>4536014614</v>
      </c>
      <c r="D85" s="22">
        <v>5016.21</v>
      </c>
      <c r="E85" s="23"/>
      <c r="F85" s="23"/>
      <c r="G85" s="56">
        <v>0.38</v>
      </c>
      <c r="H85" s="23"/>
      <c r="I85" s="24">
        <v>17058259</v>
      </c>
      <c r="J85" s="25">
        <f t="shared" si="7"/>
        <v>3400.6269673717807</v>
      </c>
      <c r="K85" s="27">
        <f t="shared" si="8"/>
        <v>3.7606269934296996</v>
      </c>
      <c r="L85" s="23"/>
      <c r="M85" s="25">
        <v>730420</v>
      </c>
      <c r="N85" s="26">
        <f t="shared" si="9"/>
        <v>3.5996001753622218</v>
      </c>
      <c r="O85" s="23"/>
      <c r="P85" s="25">
        <v>11210000</v>
      </c>
      <c r="Q85" s="25">
        <f t="shared" si="10"/>
        <v>2380.3668506701274</v>
      </c>
      <c r="R85" s="27">
        <f t="shared" si="11"/>
        <v>2.4713324259144462</v>
      </c>
      <c r="S85" s="28">
        <f t="shared" si="12"/>
        <v>0.69997881964390385</v>
      </c>
      <c r="T85" s="23"/>
      <c r="U85" s="43">
        <f t="shared" si="13"/>
        <v>2.6323592439819246</v>
      </c>
      <c r="V85" s="23"/>
      <c r="W85" s="57">
        <f>G85-'[7](A) Current Law'!G85</f>
        <v>9.9999999999999978E-2</v>
      </c>
      <c r="X85" s="58">
        <f>I85-'[7](A) Current Law'!I85</f>
        <v>4489016</v>
      </c>
      <c r="Y85" s="43">
        <f>N85-'[7](A) Current Law'!N85</f>
        <v>0.94665413703625267</v>
      </c>
      <c r="Z85" s="58">
        <f>P85-'[7](A) Current Law'!P85</f>
        <v>0</v>
      </c>
      <c r="AA85" s="58">
        <f>M85-'[7](A) Current Law'!M85</f>
        <v>194979</v>
      </c>
      <c r="AB85" s="43">
        <f>R85-'[7](A) Current Law'!R85</f>
        <v>0</v>
      </c>
    </row>
    <row r="86" spans="1:28">
      <c r="A86" s="29" t="s">
        <v>178</v>
      </c>
      <c r="B86" s="30" t="s">
        <v>179</v>
      </c>
      <c r="C86" s="31">
        <v>3534985734</v>
      </c>
      <c r="D86" s="22">
        <v>3346.4199999999996</v>
      </c>
      <c r="E86" s="23"/>
      <c r="F86" s="23"/>
      <c r="G86" s="56">
        <v>0.38</v>
      </c>
      <c r="H86" s="23"/>
      <c r="I86" s="24">
        <v>10787908</v>
      </c>
      <c r="J86" s="25">
        <f t="shared" si="7"/>
        <v>3223.7160906281943</v>
      </c>
      <c r="K86" s="27">
        <f t="shared" si="8"/>
        <v>3.0517543242792615</v>
      </c>
      <c r="L86" s="23"/>
      <c r="M86" s="25">
        <v>0</v>
      </c>
      <c r="N86" s="26">
        <f t="shared" si="9"/>
        <v>3.0517543242792615</v>
      </c>
      <c r="O86" s="23"/>
      <c r="P86" s="25">
        <v>7150000</v>
      </c>
      <c r="Q86" s="25">
        <f t="shared" si="10"/>
        <v>2136.6116626125831</v>
      </c>
      <c r="R86" s="27">
        <f t="shared" si="11"/>
        <v>2.0226389971620744</v>
      </c>
      <c r="S86" s="28">
        <f t="shared" si="12"/>
        <v>0.66277910415995389</v>
      </c>
      <c r="T86" s="23"/>
      <c r="U86" s="43">
        <f t="shared" si="13"/>
        <v>2.0226389971620744</v>
      </c>
      <c r="V86" s="23"/>
      <c r="W86" s="57">
        <f>G86-'[7](A) Current Law'!G86</f>
        <v>9.1799999999999993E-2</v>
      </c>
      <c r="X86" s="58">
        <f>I86-'[7](A) Current Law'!I86</f>
        <v>2606132</v>
      </c>
      <c r="Y86" s="43">
        <f>N86-'[7](A) Current Law'!N86</f>
        <v>0.73723975034293598</v>
      </c>
      <c r="Z86" s="58">
        <f>P86-'[7](A) Current Law'!P86</f>
        <v>0</v>
      </c>
      <c r="AA86" s="58">
        <f>M86-'[7](A) Current Law'!M86</f>
        <v>0</v>
      </c>
      <c r="AB86" s="43">
        <f>R86-'[7](A) Current Law'!R86</f>
        <v>0</v>
      </c>
    </row>
    <row r="87" spans="1:28">
      <c r="A87" s="29" t="s">
        <v>180</v>
      </c>
      <c r="B87" s="30" t="s">
        <v>181</v>
      </c>
      <c r="C87" s="31">
        <v>379206963</v>
      </c>
      <c r="D87" s="22">
        <v>935.48</v>
      </c>
      <c r="E87" s="23"/>
      <c r="F87" s="23"/>
      <c r="G87" s="56">
        <v>0.38</v>
      </c>
      <c r="H87" s="23"/>
      <c r="I87" s="24">
        <v>3441354</v>
      </c>
      <c r="J87" s="25">
        <f t="shared" si="7"/>
        <v>3678.7039808440586</v>
      </c>
      <c r="K87" s="27">
        <f t="shared" si="8"/>
        <v>9.0751339921993992</v>
      </c>
      <c r="L87" s="23"/>
      <c r="M87" s="25">
        <v>1068882</v>
      </c>
      <c r="N87" s="26">
        <f t="shared" si="9"/>
        <v>6.2564041051113293</v>
      </c>
      <c r="O87" s="23"/>
      <c r="P87" s="25">
        <v>1400000</v>
      </c>
      <c r="Q87" s="25">
        <f t="shared" si="10"/>
        <v>2639.1606448026682</v>
      </c>
      <c r="R87" s="27">
        <f t="shared" si="11"/>
        <v>3.6919153301517831</v>
      </c>
      <c r="S87" s="28">
        <f t="shared" si="12"/>
        <v>0.71741587758771697</v>
      </c>
      <c r="T87" s="23"/>
      <c r="U87" s="43">
        <f t="shared" si="13"/>
        <v>6.5106452172398539</v>
      </c>
      <c r="V87" s="23"/>
      <c r="W87" s="57">
        <f>G87-'[7](A) Current Law'!G87</f>
        <v>9.9999999999999978E-2</v>
      </c>
      <c r="X87" s="58">
        <f>I87-'[7](A) Current Law'!I87</f>
        <v>905620</v>
      </c>
      <c r="Y87" s="43">
        <f>N87-'[7](A) Current Law'!N87</f>
        <v>1.6457556450512749</v>
      </c>
      <c r="Z87" s="58">
        <f>P87-'[7](A) Current Law'!P87</f>
        <v>0</v>
      </c>
      <c r="AA87" s="58">
        <f>M87-'[7](A) Current Law'!M87</f>
        <v>281538</v>
      </c>
      <c r="AB87" s="43">
        <f>R87-'[7](A) Current Law'!R87</f>
        <v>0</v>
      </c>
    </row>
    <row r="88" spans="1:28">
      <c r="A88" s="29" t="s">
        <v>182</v>
      </c>
      <c r="B88" s="30" t="s">
        <v>183</v>
      </c>
      <c r="C88" s="31">
        <v>4169013513</v>
      </c>
      <c r="D88" s="22">
        <v>7254.3700000000008</v>
      </c>
      <c r="E88" s="23"/>
      <c r="F88" s="23"/>
      <c r="G88" s="56">
        <v>0.38</v>
      </c>
      <c r="H88" s="23"/>
      <c r="I88" s="24">
        <v>24624716</v>
      </c>
      <c r="J88" s="25">
        <f t="shared" si="7"/>
        <v>3394.4665077739346</v>
      </c>
      <c r="K88" s="27">
        <f t="shared" si="8"/>
        <v>5.9066049853794276</v>
      </c>
      <c r="L88" s="23"/>
      <c r="M88" s="25">
        <v>5145089</v>
      </c>
      <c r="N88" s="26">
        <f t="shared" si="9"/>
        <v>4.6724787384971957</v>
      </c>
      <c r="O88" s="23"/>
      <c r="P88" s="25">
        <v>13593970</v>
      </c>
      <c r="Q88" s="25">
        <f t="shared" si="10"/>
        <v>2583.1407827282037</v>
      </c>
      <c r="R88" s="27">
        <f t="shared" si="11"/>
        <v>3.2607162240205483</v>
      </c>
      <c r="S88" s="28">
        <f t="shared" si="12"/>
        <v>0.76098579167369884</v>
      </c>
      <c r="T88" s="23"/>
      <c r="U88" s="43">
        <f t="shared" si="13"/>
        <v>4.4948424709027801</v>
      </c>
      <c r="V88" s="23"/>
      <c r="W88" s="57">
        <f>G88-'[7](A) Current Law'!G88</f>
        <v>9.0299999999999991E-2</v>
      </c>
      <c r="X88" s="58">
        <f>I88-'[7](A) Current Law'!I88</f>
        <v>5851610</v>
      </c>
      <c r="Y88" s="43">
        <f>N88-'[7](A) Current Law'!N88</f>
        <v>1.0785186917670715</v>
      </c>
      <c r="Z88" s="58">
        <f>P88-'[7](A) Current Law'!P88</f>
        <v>0</v>
      </c>
      <c r="AA88" s="58">
        <f>M88-'[7](A) Current Law'!M88</f>
        <v>1355251</v>
      </c>
      <c r="AB88" s="43">
        <f>R88-'[7](A) Current Law'!R88</f>
        <v>0</v>
      </c>
    </row>
    <row r="89" spans="1:28">
      <c r="A89" s="29" t="s">
        <v>184</v>
      </c>
      <c r="B89" s="30" t="s">
        <v>185</v>
      </c>
      <c r="C89" s="31">
        <v>562705096</v>
      </c>
      <c r="D89" s="22">
        <v>915.66</v>
      </c>
      <c r="E89" s="23"/>
      <c r="F89" s="23"/>
      <c r="G89" s="56">
        <v>0.38</v>
      </c>
      <c r="H89" s="23"/>
      <c r="I89" s="24">
        <v>2943481</v>
      </c>
      <c r="J89" s="25">
        <f t="shared" si="7"/>
        <v>3214.6003975274666</v>
      </c>
      <c r="K89" s="27">
        <f t="shared" si="8"/>
        <v>5.2309478284874116</v>
      </c>
      <c r="L89" s="23"/>
      <c r="M89" s="25">
        <v>504275</v>
      </c>
      <c r="N89" s="26">
        <f t="shared" si="9"/>
        <v>4.3347856938548146</v>
      </c>
      <c r="O89" s="23"/>
      <c r="P89" s="25">
        <v>1413108</v>
      </c>
      <c r="Q89" s="25">
        <f t="shared" si="10"/>
        <v>2093.9901273398423</v>
      </c>
      <c r="R89" s="27">
        <f t="shared" si="11"/>
        <v>2.5112763506943607</v>
      </c>
      <c r="S89" s="28">
        <f t="shared" si="12"/>
        <v>0.65139982218332648</v>
      </c>
      <c r="T89" s="23"/>
      <c r="U89" s="43">
        <f t="shared" si="13"/>
        <v>3.4074384853269573</v>
      </c>
      <c r="V89" s="23"/>
      <c r="W89" s="57">
        <f>G89-'[7](A) Current Law'!G89</f>
        <v>9.9999999999999978E-2</v>
      </c>
      <c r="X89" s="58">
        <f>I89-'[7](A) Current Law'!I89</f>
        <v>774600</v>
      </c>
      <c r="Y89" s="43">
        <f>N89-'[7](A) Current Law'!N89</f>
        <v>1.1404677237897274</v>
      </c>
      <c r="Z89" s="58">
        <f>P89-'[7](A) Current Law'!P89</f>
        <v>0</v>
      </c>
      <c r="AA89" s="58">
        <f>M89-'[7](A) Current Law'!M89</f>
        <v>132853</v>
      </c>
      <c r="AB89" s="43">
        <f>R89-'[7](A) Current Law'!R89</f>
        <v>0</v>
      </c>
    </row>
    <row r="90" spans="1:28">
      <c r="A90" s="29" t="s">
        <v>186</v>
      </c>
      <c r="B90" s="30" t="s">
        <v>187</v>
      </c>
      <c r="C90" s="31">
        <v>64610458</v>
      </c>
      <c r="D90" s="22">
        <v>81.86</v>
      </c>
      <c r="E90" s="23"/>
      <c r="F90" s="23"/>
      <c r="G90" s="56">
        <v>0.38</v>
      </c>
      <c r="H90" s="23"/>
      <c r="I90" s="24">
        <v>830239</v>
      </c>
      <c r="J90" s="25">
        <f t="shared" si="7"/>
        <v>10142.181773760078</v>
      </c>
      <c r="K90" s="27">
        <f t="shared" si="8"/>
        <v>12.849916649716366</v>
      </c>
      <c r="L90" s="23"/>
      <c r="M90" s="25">
        <v>304055</v>
      </c>
      <c r="N90" s="26">
        <f t="shared" si="9"/>
        <v>8.1439447465300425</v>
      </c>
      <c r="O90" s="23"/>
      <c r="P90" s="25">
        <v>220000</v>
      </c>
      <c r="Q90" s="25">
        <f t="shared" si="10"/>
        <v>6401.8446127534817</v>
      </c>
      <c r="R90" s="27">
        <f t="shared" si="11"/>
        <v>3.4050215214385262</v>
      </c>
      <c r="S90" s="28">
        <f t="shared" si="12"/>
        <v>0.63120980826003115</v>
      </c>
      <c r="T90" s="23"/>
      <c r="U90" s="43">
        <f t="shared" si="13"/>
        <v>8.1109934246248496</v>
      </c>
      <c r="V90" s="23"/>
      <c r="W90" s="57">
        <f>G90-'[7](A) Current Law'!G90</f>
        <v>2.4000000000000132E-3</v>
      </c>
      <c r="X90" s="58">
        <f>I90-'[7](A) Current Law'!I90</f>
        <v>5243</v>
      </c>
      <c r="Y90" s="43">
        <f>N90-'[7](A) Current Law'!N90</f>
        <v>-1.157691839918547</v>
      </c>
      <c r="Z90" s="58">
        <f>P90-'[7](A) Current Law'!P90</f>
        <v>0</v>
      </c>
      <c r="AA90" s="58">
        <f>M90-'[7](A) Current Law'!M90</f>
        <v>80042</v>
      </c>
      <c r="AB90" s="43">
        <f>R90-'[7](A) Current Law'!R90</f>
        <v>0</v>
      </c>
    </row>
    <row r="91" spans="1:28">
      <c r="A91" s="29" t="s">
        <v>188</v>
      </c>
      <c r="B91" s="30" t="s">
        <v>189</v>
      </c>
      <c r="C91" s="31">
        <v>54470763</v>
      </c>
      <c r="D91" s="22">
        <v>69.02</v>
      </c>
      <c r="E91" s="23"/>
      <c r="F91" s="23"/>
      <c r="G91" s="56">
        <v>0.38</v>
      </c>
      <c r="H91" s="23"/>
      <c r="I91" s="24">
        <v>696496</v>
      </c>
      <c r="J91" s="25">
        <f t="shared" si="7"/>
        <v>10091.219936250363</v>
      </c>
      <c r="K91" s="27">
        <f t="shared" si="8"/>
        <v>12.786602603675664</v>
      </c>
      <c r="L91" s="23"/>
      <c r="M91" s="25">
        <v>254608</v>
      </c>
      <c r="N91" s="26">
        <f t="shared" si="9"/>
        <v>8.1123886588480509</v>
      </c>
      <c r="O91" s="23"/>
      <c r="P91" s="25">
        <v>110000</v>
      </c>
      <c r="Q91" s="25">
        <f t="shared" si="10"/>
        <v>5282.6427122573168</v>
      </c>
      <c r="R91" s="27">
        <f t="shared" si="11"/>
        <v>2.0194319657317816</v>
      </c>
      <c r="S91" s="28">
        <f t="shared" si="12"/>
        <v>0.52348900783349794</v>
      </c>
      <c r="T91" s="23"/>
      <c r="U91" s="43">
        <f t="shared" si="13"/>
        <v>6.6936459105593951</v>
      </c>
      <c r="V91" s="23"/>
      <c r="W91" s="57">
        <f>G91-'[7](A) Current Law'!G91</f>
        <v>9.9999999999999978E-2</v>
      </c>
      <c r="X91" s="58">
        <f>I91-'[7](A) Current Law'!I91</f>
        <v>183288</v>
      </c>
      <c r="Y91" s="43">
        <f>N91-'[7](A) Current Law'!N91</f>
        <v>2.1345763047233248</v>
      </c>
      <c r="Z91" s="58">
        <f>P91-'[7](A) Current Law'!P91</f>
        <v>0</v>
      </c>
      <c r="AA91" s="58">
        <f>M91-'[7](A) Current Law'!M91</f>
        <v>67016</v>
      </c>
      <c r="AB91" s="43">
        <f>R91-'[7](A) Current Law'!R91</f>
        <v>0</v>
      </c>
    </row>
    <row r="92" spans="1:28">
      <c r="A92" s="29" t="s">
        <v>190</v>
      </c>
      <c r="B92" s="30" t="s">
        <v>191</v>
      </c>
      <c r="C92" s="31">
        <v>927638728</v>
      </c>
      <c r="D92" s="22">
        <v>956.41000000000008</v>
      </c>
      <c r="E92" s="23"/>
      <c r="F92" s="23"/>
      <c r="G92" s="56">
        <v>0.38</v>
      </c>
      <c r="H92" s="23"/>
      <c r="I92" s="24">
        <v>3499479</v>
      </c>
      <c r="J92" s="25">
        <f t="shared" si="7"/>
        <v>3658.9736619232335</v>
      </c>
      <c r="K92" s="27">
        <f t="shared" si="8"/>
        <v>3.7724589264884596</v>
      </c>
      <c r="L92" s="23"/>
      <c r="M92" s="25">
        <v>154935</v>
      </c>
      <c r="N92" s="26">
        <f t="shared" si="9"/>
        <v>3.6054380860217816</v>
      </c>
      <c r="O92" s="23"/>
      <c r="P92" s="25">
        <v>2179000</v>
      </c>
      <c r="Q92" s="25">
        <f t="shared" si="10"/>
        <v>2440.3080268922322</v>
      </c>
      <c r="R92" s="27">
        <f t="shared" si="11"/>
        <v>2.3489748047690395</v>
      </c>
      <c r="S92" s="28">
        <f t="shared" si="12"/>
        <v>0.66693784989136951</v>
      </c>
      <c r="T92" s="23"/>
      <c r="U92" s="43">
        <f t="shared" si="13"/>
        <v>2.5159956452357175</v>
      </c>
      <c r="V92" s="23"/>
      <c r="W92" s="57">
        <f>G92-'[7](A) Current Law'!G92</f>
        <v>9.9999999999999978E-2</v>
      </c>
      <c r="X92" s="58">
        <f>I92-'[7](A) Current Law'!I92</f>
        <v>920915</v>
      </c>
      <c r="Y92" s="43">
        <f>N92-'[7](A) Current Law'!N92</f>
        <v>0.94871847566933409</v>
      </c>
      <c r="Z92" s="58">
        <f>P92-'[7](A) Current Law'!P92</f>
        <v>0</v>
      </c>
      <c r="AA92" s="58">
        <f>M92-'[7](A) Current Law'!M92</f>
        <v>40847</v>
      </c>
      <c r="AB92" s="43">
        <f>R92-'[7](A) Current Law'!R92</f>
        <v>0</v>
      </c>
    </row>
    <row r="93" spans="1:28" ht="31.2">
      <c r="A93" s="29" t="s">
        <v>192</v>
      </c>
      <c r="B93" s="30" t="s">
        <v>193</v>
      </c>
      <c r="C93" s="31">
        <v>259614793</v>
      </c>
      <c r="D93" s="22">
        <v>558.07999999999993</v>
      </c>
      <c r="E93" s="23"/>
      <c r="F93" s="23"/>
      <c r="G93" s="56">
        <v>0.38</v>
      </c>
      <c r="H93" s="23"/>
      <c r="I93" s="24">
        <v>2297015</v>
      </c>
      <c r="J93" s="25">
        <f t="shared" si="7"/>
        <v>4115.9242402522941</v>
      </c>
      <c r="K93" s="27">
        <f t="shared" si="8"/>
        <v>8.8477816439373687</v>
      </c>
      <c r="L93" s="23"/>
      <c r="M93" s="25">
        <v>702241</v>
      </c>
      <c r="N93" s="26">
        <f t="shared" si="9"/>
        <v>6.1428471835963521</v>
      </c>
      <c r="O93" s="23"/>
      <c r="P93" s="25">
        <v>806000</v>
      </c>
      <c r="Q93" s="25">
        <f t="shared" si="10"/>
        <v>2702.5533973623856</v>
      </c>
      <c r="R93" s="27">
        <f t="shared" si="11"/>
        <v>3.1045996674003087</v>
      </c>
      <c r="S93" s="28">
        <f t="shared" si="12"/>
        <v>0.65660912096786483</v>
      </c>
      <c r="T93" s="23"/>
      <c r="U93" s="43">
        <f t="shared" si="13"/>
        <v>5.8095341277413262</v>
      </c>
      <c r="V93" s="23"/>
      <c r="W93" s="57">
        <f>G93-'[7](A) Current Law'!G93</f>
        <v>9.9999999999999978E-2</v>
      </c>
      <c r="X93" s="58">
        <f>I93-'[7](A) Current Law'!I93</f>
        <v>604478</v>
      </c>
      <c r="Y93" s="43">
        <f>N93-'[7](A) Current Law'!N93</f>
        <v>1.6162522757322222</v>
      </c>
      <c r="Z93" s="58">
        <f>P93-'[7](A) Current Law'!P93</f>
        <v>0</v>
      </c>
      <c r="AA93" s="58">
        <f>M93-'[7](A) Current Law'!M93</f>
        <v>184875</v>
      </c>
      <c r="AB93" s="43">
        <f>R93-'[7](A) Current Law'!R93</f>
        <v>0</v>
      </c>
    </row>
    <row r="94" spans="1:28">
      <c r="A94" s="29" t="s">
        <v>194</v>
      </c>
      <c r="B94" s="30" t="s">
        <v>195</v>
      </c>
      <c r="C94" s="31">
        <v>744692938</v>
      </c>
      <c r="D94" s="22">
        <v>3310.98</v>
      </c>
      <c r="E94" s="23"/>
      <c r="F94" s="23"/>
      <c r="G94" s="56">
        <v>0.38</v>
      </c>
      <c r="H94" s="23"/>
      <c r="I94" s="24">
        <v>12862699</v>
      </c>
      <c r="J94" s="25">
        <f t="shared" si="7"/>
        <v>3884.8615817673317</v>
      </c>
      <c r="K94" s="27">
        <f t="shared" si="8"/>
        <v>17.272486878343404</v>
      </c>
      <c r="L94" s="23"/>
      <c r="M94" s="25">
        <v>5151187</v>
      </c>
      <c r="N94" s="26">
        <f t="shared" si="9"/>
        <v>10.355290894406197</v>
      </c>
      <c r="O94" s="23"/>
      <c r="P94" s="25">
        <v>1150000</v>
      </c>
      <c r="Q94" s="25">
        <f t="shared" si="10"/>
        <v>1903.1184120713506</v>
      </c>
      <c r="R94" s="27">
        <f t="shared" si="11"/>
        <v>1.544260649346993</v>
      </c>
      <c r="S94" s="28">
        <f t="shared" si="12"/>
        <v>0.48988062303253771</v>
      </c>
      <c r="T94" s="23"/>
      <c r="U94" s="43">
        <f t="shared" si="13"/>
        <v>8.4614566332842003</v>
      </c>
      <c r="V94" s="23"/>
      <c r="W94" s="57">
        <f>G94-'[7](A) Current Law'!G94</f>
        <v>9.9999999999999978E-2</v>
      </c>
      <c r="X94" s="58">
        <f>I94-'[7](A) Current Law'!I94</f>
        <v>3384920</v>
      </c>
      <c r="Y94" s="43">
        <f>N94-'[7](A) Current Law'!N94</f>
        <v>2.7248331445839478</v>
      </c>
      <c r="Z94" s="58">
        <f>P94-'[7](A) Current Law'!P94</f>
        <v>0</v>
      </c>
      <c r="AA94" s="58">
        <f>M94-'[7](A) Current Law'!M94</f>
        <v>1355756</v>
      </c>
      <c r="AB94" s="43">
        <f>R94-'[7](A) Current Law'!R94</f>
        <v>0</v>
      </c>
    </row>
    <row r="95" spans="1:28">
      <c r="A95" s="29" t="s">
        <v>196</v>
      </c>
      <c r="B95" s="30" t="s">
        <v>197</v>
      </c>
      <c r="C95" s="31">
        <v>281372301</v>
      </c>
      <c r="D95" s="22">
        <v>1419.14</v>
      </c>
      <c r="E95" s="23"/>
      <c r="F95" s="23"/>
      <c r="G95" s="56">
        <v>0.38</v>
      </c>
      <c r="H95" s="23"/>
      <c r="I95" s="24">
        <v>5818916</v>
      </c>
      <c r="J95" s="25">
        <f t="shared" si="7"/>
        <v>4100.311456234057</v>
      </c>
      <c r="K95" s="27">
        <f t="shared" si="8"/>
        <v>20.680486243029303</v>
      </c>
      <c r="L95" s="23"/>
      <c r="M95" s="25">
        <v>2425768</v>
      </c>
      <c r="N95" s="26">
        <f t="shared" si="9"/>
        <v>12.059282267446788</v>
      </c>
      <c r="O95" s="23"/>
      <c r="P95" s="25">
        <v>626683</v>
      </c>
      <c r="Q95" s="25">
        <f t="shared" si="10"/>
        <v>2150.9160477472269</v>
      </c>
      <c r="R95" s="27">
        <f t="shared" si="11"/>
        <v>2.2272377123574789</v>
      </c>
      <c r="S95" s="28">
        <f t="shared" si="12"/>
        <v>0.52457382096596683</v>
      </c>
      <c r="T95" s="23"/>
      <c r="U95" s="43">
        <f t="shared" si="13"/>
        <v>10.848441687939994</v>
      </c>
      <c r="V95" s="23"/>
      <c r="W95" s="57">
        <f>G95-'[7](A) Current Law'!G95</f>
        <v>9.9999999999999978E-2</v>
      </c>
      <c r="X95" s="58">
        <f>I95-'[7](A) Current Law'!I95</f>
        <v>1531293</v>
      </c>
      <c r="Y95" s="43">
        <f>N95-'[7](A) Current Law'!N95</f>
        <v>3.1731339468272672</v>
      </c>
      <c r="Z95" s="58">
        <f>P95-'[7](A) Current Law'!P95</f>
        <v>0</v>
      </c>
      <c r="AA95" s="58">
        <f>M95-'[7](A) Current Law'!M95</f>
        <v>638461</v>
      </c>
      <c r="AB95" s="43">
        <f>R95-'[7](A) Current Law'!R95</f>
        <v>0</v>
      </c>
    </row>
    <row r="96" spans="1:28">
      <c r="A96" s="29" t="s">
        <v>198</v>
      </c>
      <c r="B96" s="30" t="s">
        <v>199</v>
      </c>
      <c r="C96" s="31">
        <v>1567259798</v>
      </c>
      <c r="D96" s="22">
        <v>2187.0700000000002</v>
      </c>
      <c r="E96" s="23"/>
      <c r="F96" s="23"/>
      <c r="G96" s="56">
        <v>0.38</v>
      </c>
      <c r="H96" s="23"/>
      <c r="I96" s="24">
        <v>7045111</v>
      </c>
      <c r="J96" s="25">
        <f t="shared" si="7"/>
        <v>3221.2553782000573</v>
      </c>
      <c r="K96" s="27">
        <f t="shared" si="8"/>
        <v>4.4951775123628872</v>
      </c>
      <c r="L96" s="23"/>
      <c r="M96" s="25">
        <v>828929</v>
      </c>
      <c r="N96" s="26">
        <f t="shared" si="9"/>
        <v>3.9662741352343427</v>
      </c>
      <c r="O96" s="23"/>
      <c r="P96" s="25">
        <v>4119783</v>
      </c>
      <c r="Q96" s="25">
        <f t="shared" si="10"/>
        <v>2262.713127609084</v>
      </c>
      <c r="R96" s="27">
        <f t="shared" si="11"/>
        <v>2.6286535297193909</v>
      </c>
      <c r="S96" s="28">
        <f t="shared" si="12"/>
        <v>0.70243208375283228</v>
      </c>
      <c r="T96" s="23"/>
      <c r="U96" s="43">
        <f t="shared" si="13"/>
        <v>3.1575569068479354</v>
      </c>
      <c r="V96" s="23"/>
      <c r="W96" s="57">
        <f>G96-'[7](A) Current Law'!G96</f>
        <v>9.9999999999999978E-2</v>
      </c>
      <c r="X96" s="58">
        <f>I96-'[7](A) Current Law'!I96</f>
        <v>1853976</v>
      </c>
      <c r="Y96" s="43">
        <f>N96-'[7](A) Current Law'!N96</f>
        <v>1.0430657393790947</v>
      </c>
      <c r="Z96" s="58">
        <f>P96-'[7](A) Current Law'!P96</f>
        <v>0</v>
      </c>
      <c r="AA96" s="58">
        <f>M96-'[7](A) Current Law'!M96</f>
        <v>219221</v>
      </c>
      <c r="AB96" s="43">
        <f>R96-'[7](A) Current Law'!R96</f>
        <v>0</v>
      </c>
    </row>
    <row r="97" spans="1:28">
      <c r="A97" s="29" t="s">
        <v>200</v>
      </c>
      <c r="B97" s="30" t="s">
        <v>201</v>
      </c>
      <c r="C97" s="31">
        <v>772742515</v>
      </c>
      <c r="D97" s="22">
        <v>275.47000000000003</v>
      </c>
      <c r="E97" s="23"/>
      <c r="F97" s="23"/>
      <c r="G97" s="56">
        <v>0.38</v>
      </c>
      <c r="H97" s="23"/>
      <c r="I97" s="24">
        <v>891828</v>
      </c>
      <c r="J97" s="25">
        <f t="shared" si="7"/>
        <v>3237.4777652738953</v>
      </c>
      <c r="K97" s="27">
        <f t="shared" si="8"/>
        <v>1.1541075878295632</v>
      </c>
      <c r="L97" s="23"/>
      <c r="M97" s="25">
        <v>0</v>
      </c>
      <c r="N97" s="26">
        <f t="shared" si="9"/>
        <v>1.1541075878295632</v>
      </c>
      <c r="O97" s="23"/>
      <c r="P97" s="25">
        <v>580000</v>
      </c>
      <c r="Q97" s="25">
        <f t="shared" si="10"/>
        <v>2105.492431117726</v>
      </c>
      <c r="R97" s="27">
        <f t="shared" si="11"/>
        <v>0.75057343001245369</v>
      </c>
      <c r="S97" s="28">
        <f t="shared" si="12"/>
        <v>0.65034961898482668</v>
      </c>
      <c r="T97" s="23"/>
      <c r="U97" s="43">
        <f t="shared" si="13"/>
        <v>0.75057343001245369</v>
      </c>
      <c r="V97" s="23"/>
      <c r="W97" s="57">
        <f>G97-'[7](A) Current Law'!G97</f>
        <v>9.9999999999999978E-2</v>
      </c>
      <c r="X97" s="58">
        <f>I97-'[7](A) Current Law'!I97</f>
        <v>234692</v>
      </c>
      <c r="Y97" s="43">
        <f>N97-'[7](A) Current Law'!N97</f>
        <v>0.30371306799393594</v>
      </c>
      <c r="Z97" s="58">
        <f>P97-'[7](A) Current Law'!P97</f>
        <v>0</v>
      </c>
      <c r="AA97" s="58">
        <f>M97-'[7](A) Current Law'!M97</f>
        <v>0</v>
      </c>
      <c r="AB97" s="43">
        <f>R97-'[7](A) Current Law'!R97</f>
        <v>0</v>
      </c>
    </row>
    <row r="98" spans="1:28">
      <c r="A98" s="29" t="s">
        <v>202</v>
      </c>
      <c r="B98" s="30" t="s">
        <v>203</v>
      </c>
      <c r="C98" s="31">
        <v>88919572</v>
      </c>
      <c r="D98" s="22">
        <v>79.239999999999995</v>
      </c>
      <c r="E98" s="23"/>
      <c r="F98" s="23"/>
      <c r="G98" s="56">
        <v>0.38</v>
      </c>
      <c r="H98" s="23"/>
      <c r="I98" s="24">
        <v>334930</v>
      </c>
      <c r="J98" s="25">
        <f t="shared" si="7"/>
        <v>4226.7794043412423</v>
      </c>
      <c r="K98" s="27">
        <f t="shared" si="8"/>
        <v>3.7666623046723617</v>
      </c>
      <c r="L98" s="23"/>
      <c r="M98" s="25">
        <v>14585</v>
      </c>
      <c r="N98" s="26">
        <f t="shared" si="9"/>
        <v>3.6026376735146677</v>
      </c>
      <c r="O98" s="23"/>
      <c r="P98" s="25">
        <v>159000</v>
      </c>
      <c r="Q98" s="25">
        <f t="shared" si="10"/>
        <v>2190.6234225138819</v>
      </c>
      <c r="R98" s="27">
        <f t="shared" si="11"/>
        <v>1.7881327633920685</v>
      </c>
      <c r="S98" s="28">
        <f t="shared" si="12"/>
        <v>0.51827247484549011</v>
      </c>
      <c r="T98" s="23"/>
      <c r="U98" s="43">
        <f t="shared" si="13"/>
        <v>1.9521573945497623</v>
      </c>
      <c r="V98" s="23"/>
      <c r="W98" s="57">
        <f>G98-'[7](A) Current Law'!G98</f>
        <v>9.9999999999999978E-2</v>
      </c>
      <c r="X98" s="58">
        <f>I98-'[7](A) Current Law'!I98</f>
        <v>88140</v>
      </c>
      <c r="Y98" s="43">
        <f>N98-'[7](A) Current Law'!N98</f>
        <v>0.94818270155416373</v>
      </c>
      <c r="Z98" s="58">
        <f>P98-'[7](A) Current Law'!P98</f>
        <v>0</v>
      </c>
      <c r="AA98" s="58">
        <f>M98-'[7](A) Current Law'!M98</f>
        <v>3828</v>
      </c>
      <c r="AB98" s="43">
        <f>R98-'[7](A) Current Law'!R98</f>
        <v>0</v>
      </c>
    </row>
    <row r="99" spans="1:28">
      <c r="A99" s="29" t="s">
        <v>204</v>
      </c>
      <c r="B99" s="30" t="s">
        <v>205</v>
      </c>
      <c r="C99" s="31">
        <v>116467396</v>
      </c>
      <c r="D99" s="22">
        <v>153.06</v>
      </c>
      <c r="E99" s="23"/>
      <c r="F99" s="23"/>
      <c r="G99" s="56">
        <v>0.38</v>
      </c>
      <c r="H99" s="23"/>
      <c r="I99" s="24">
        <v>504098</v>
      </c>
      <c r="J99" s="25">
        <f t="shared" si="7"/>
        <v>3293.4666143995819</v>
      </c>
      <c r="K99" s="27">
        <f t="shared" si="8"/>
        <v>4.3282327699676566</v>
      </c>
      <c r="L99" s="23"/>
      <c r="M99" s="25">
        <v>51831</v>
      </c>
      <c r="N99" s="26">
        <f t="shared" si="9"/>
        <v>3.8832069363000095</v>
      </c>
      <c r="O99" s="23"/>
      <c r="P99" s="25">
        <v>360000</v>
      </c>
      <c r="Q99" s="25">
        <f t="shared" si="10"/>
        <v>2690.6507252058018</v>
      </c>
      <c r="R99" s="27">
        <f t="shared" si="11"/>
        <v>3.0909938091171885</v>
      </c>
      <c r="S99" s="28">
        <f t="shared" si="12"/>
        <v>0.81696614547171387</v>
      </c>
      <c r="T99" s="23"/>
      <c r="U99" s="43">
        <f t="shared" si="13"/>
        <v>3.536019642784836</v>
      </c>
      <c r="V99" s="23"/>
      <c r="W99" s="57">
        <f>G99-'[7](A) Current Law'!G99</f>
        <v>4.1999999999999815E-3</v>
      </c>
      <c r="X99" s="58">
        <f>I99-'[7](A) Current Law'!I99</f>
        <v>5572</v>
      </c>
      <c r="Y99" s="43">
        <f>N99-'[7](A) Current Law'!N99</f>
        <v>-6.9264019605967952E-2</v>
      </c>
      <c r="Z99" s="58">
        <f>P99-'[7](A) Current Law'!P99</f>
        <v>0</v>
      </c>
      <c r="AA99" s="58">
        <f>M99-'[7](A) Current Law'!M99</f>
        <v>13639</v>
      </c>
      <c r="AB99" s="43">
        <f>R99-'[7](A) Current Law'!R99</f>
        <v>0</v>
      </c>
    </row>
    <row r="100" spans="1:28">
      <c r="A100" s="29" t="s">
        <v>206</v>
      </c>
      <c r="B100" s="30" t="s">
        <v>207</v>
      </c>
      <c r="C100" s="31">
        <v>1221019221</v>
      </c>
      <c r="D100" s="22">
        <v>911.69</v>
      </c>
      <c r="E100" s="23"/>
      <c r="F100" s="23"/>
      <c r="G100" s="56">
        <v>0.38</v>
      </c>
      <c r="H100" s="23"/>
      <c r="I100" s="24">
        <v>3148655</v>
      </c>
      <c r="J100" s="25">
        <f t="shared" si="7"/>
        <v>3453.6465245862078</v>
      </c>
      <c r="K100" s="27">
        <f t="shared" si="8"/>
        <v>2.5787104296534249</v>
      </c>
      <c r="L100" s="23"/>
      <c r="M100" s="25">
        <v>0</v>
      </c>
      <c r="N100" s="26">
        <f t="shared" si="9"/>
        <v>2.5787104296534249</v>
      </c>
      <c r="O100" s="23"/>
      <c r="P100" s="25">
        <v>2119000</v>
      </c>
      <c r="Q100" s="25">
        <f t="shared" si="10"/>
        <v>2324.2549550834165</v>
      </c>
      <c r="R100" s="27">
        <f t="shared" si="11"/>
        <v>1.7354354162128296</v>
      </c>
      <c r="S100" s="28">
        <f t="shared" si="12"/>
        <v>0.6729857669385817</v>
      </c>
      <c r="T100" s="23"/>
      <c r="U100" s="43">
        <f t="shared" si="13"/>
        <v>1.7354354162128296</v>
      </c>
      <c r="V100" s="23"/>
      <c r="W100" s="57">
        <f>G100-'[7](A) Current Law'!G100</f>
        <v>9.9999999999999978E-2</v>
      </c>
      <c r="X100" s="58">
        <f>I100-'[7](A) Current Law'!I100</f>
        <v>828594</v>
      </c>
      <c r="Y100" s="43">
        <f>N100-'[7](A) Current Law'!N100</f>
        <v>0.67860848195443779</v>
      </c>
      <c r="Z100" s="58">
        <f>P100-'[7](A) Current Law'!P100</f>
        <v>0</v>
      </c>
      <c r="AA100" s="58">
        <f>M100-'[7](A) Current Law'!M100</f>
        <v>0</v>
      </c>
      <c r="AB100" s="43">
        <f>R100-'[7](A) Current Law'!R100</f>
        <v>0</v>
      </c>
    </row>
    <row r="101" spans="1:28">
      <c r="A101" s="29" t="s">
        <v>208</v>
      </c>
      <c r="B101" s="30" t="s">
        <v>209</v>
      </c>
      <c r="C101" s="31">
        <v>104861472</v>
      </c>
      <c r="D101" s="22">
        <v>124.04</v>
      </c>
      <c r="E101" s="23"/>
      <c r="F101" s="23"/>
      <c r="G101" s="56">
        <v>0.38</v>
      </c>
      <c r="H101" s="23"/>
      <c r="I101" s="24">
        <v>849490</v>
      </c>
      <c r="J101" s="25">
        <f t="shared" si="7"/>
        <v>6848.5166075459529</v>
      </c>
      <c r="K101" s="27">
        <f t="shared" si="8"/>
        <v>8.1010688081891509</v>
      </c>
      <c r="L101" s="23"/>
      <c r="M101" s="25">
        <v>244509</v>
      </c>
      <c r="N101" s="26">
        <f t="shared" si="9"/>
        <v>5.7693353761045811</v>
      </c>
      <c r="O101" s="23"/>
      <c r="P101" s="25">
        <v>464000</v>
      </c>
      <c r="Q101" s="25">
        <f t="shared" si="10"/>
        <v>5711.9396968719766</v>
      </c>
      <c r="R101" s="27">
        <f t="shared" si="11"/>
        <v>4.4248854336128343</v>
      </c>
      <c r="S101" s="28">
        <f t="shared" si="12"/>
        <v>0.83404042425455271</v>
      </c>
      <c r="T101" s="23"/>
      <c r="U101" s="43">
        <f t="shared" si="13"/>
        <v>6.7566188656974031</v>
      </c>
      <c r="V101" s="23"/>
      <c r="W101" s="57">
        <f>G101-'[7](A) Current Law'!G101</f>
        <v>9.8999999999999644E-3</v>
      </c>
      <c r="X101" s="58">
        <f>I101-'[7](A) Current Law'!I101</f>
        <v>22131</v>
      </c>
      <c r="Y101" s="43">
        <f>N101-'[7](A) Current Law'!N101</f>
        <v>-0.40291252062530702</v>
      </c>
      <c r="Z101" s="58">
        <f>P101-'[7](A) Current Law'!P101</f>
        <v>0</v>
      </c>
      <c r="AA101" s="58">
        <f>M101-'[7](A) Current Law'!M101</f>
        <v>64381</v>
      </c>
      <c r="AB101" s="43">
        <f>R101-'[7](A) Current Law'!R101</f>
        <v>0</v>
      </c>
    </row>
    <row r="102" spans="1:28">
      <c r="A102" s="29" t="s">
        <v>210</v>
      </c>
      <c r="B102" s="30" t="s">
        <v>211</v>
      </c>
      <c r="C102" s="31">
        <v>434487378</v>
      </c>
      <c r="D102" s="22">
        <v>1121.51</v>
      </c>
      <c r="E102" s="23"/>
      <c r="F102" s="23"/>
      <c r="G102" s="56">
        <v>0.38</v>
      </c>
      <c r="H102" s="23"/>
      <c r="I102" s="24">
        <v>4139499</v>
      </c>
      <c r="J102" s="25">
        <f t="shared" si="7"/>
        <v>3691.0049843514548</v>
      </c>
      <c r="K102" s="27">
        <f t="shared" si="8"/>
        <v>9.5273170398059293</v>
      </c>
      <c r="L102" s="23"/>
      <c r="M102" s="25">
        <v>1322920</v>
      </c>
      <c r="N102" s="26">
        <f t="shared" si="9"/>
        <v>6.4825335386382621</v>
      </c>
      <c r="O102" s="23"/>
      <c r="P102" s="25">
        <v>1312928</v>
      </c>
      <c r="Q102" s="25">
        <f t="shared" si="10"/>
        <v>2350.2670506727536</v>
      </c>
      <c r="R102" s="27">
        <f t="shared" si="11"/>
        <v>3.0217862853544162</v>
      </c>
      <c r="S102" s="28">
        <f t="shared" si="12"/>
        <v>0.63675531749131964</v>
      </c>
      <c r="T102" s="23"/>
      <c r="U102" s="43">
        <f t="shared" si="13"/>
        <v>6.0665697865220842</v>
      </c>
      <c r="V102" s="23"/>
      <c r="W102" s="57">
        <f>G102-'[7](A) Current Law'!G102</f>
        <v>9.9999999999999978E-2</v>
      </c>
      <c r="X102" s="58">
        <f>I102-'[7](A) Current Law'!I102</f>
        <v>1089342</v>
      </c>
      <c r="Y102" s="43">
        <f>N102-'[7](A) Current Law'!N102</f>
        <v>1.7054465503943819</v>
      </c>
      <c r="Z102" s="58">
        <f>P102-'[7](A) Current Law'!P102</f>
        <v>0</v>
      </c>
      <c r="AA102" s="58">
        <f>M102-'[7](A) Current Law'!M102</f>
        <v>348347</v>
      </c>
      <c r="AB102" s="43">
        <f>R102-'[7](A) Current Law'!R102</f>
        <v>0</v>
      </c>
    </row>
    <row r="103" spans="1:28">
      <c r="A103" s="29" t="s">
        <v>212</v>
      </c>
      <c r="B103" s="30" t="s">
        <v>213</v>
      </c>
      <c r="C103" s="31">
        <v>16154394397</v>
      </c>
      <c r="D103" s="22">
        <v>17024.940000000002</v>
      </c>
      <c r="E103" s="23"/>
      <c r="F103" s="23"/>
      <c r="G103" s="56">
        <v>0.38</v>
      </c>
      <c r="H103" s="23"/>
      <c r="I103" s="24">
        <v>59999572</v>
      </c>
      <c r="J103" s="25">
        <f t="shared" si="7"/>
        <v>3524.2163555348793</v>
      </c>
      <c r="K103" s="27">
        <f t="shared" si="8"/>
        <v>3.7141331655950163</v>
      </c>
      <c r="L103" s="23"/>
      <c r="M103" s="25">
        <v>2229386</v>
      </c>
      <c r="N103" s="26">
        <f t="shared" si="9"/>
        <v>3.5761282398013252</v>
      </c>
      <c r="O103" s="23"/>
      <c r="P103" s="25">
        <v>37760000</v>
      </c>
      <c r="Q103" s="25">
        <f t="shared" si="10"/>
        <v>2348.8708917623203</v>
      </c>
      <c r="R103" s="27">
        <f t="shared" si="11"/>
        <v>2.3374444793184157</v>
      </c>
      <c r="S103" s="28">
        <f t="shared" si="12"/>
        <v>0.66649452099424977</v>
      </c>
      <c r="T103" s="23"/>
      <c r="U103" s="43">
        <f t="shared" si="13"/>
        <v>2.4754494051121068</v>
      </c>
      <c r="V103" s="23"/>
      <c r="W103" s="57">
        <f>G103-'[7](A) Current Law'!G103</f>
        <v>9.0500000000000025E-2</v>
      </c>
      <c r="X103" s="58">
        <f>I103-'[7](A) Current Law'!I103</f>
        <v>14289371</v>
      </c>
      <c r="Y103" s="43">
        <f>N103-'[7](A) Current Law'!N103</f>
        <v>0.84757210103417568</v>
      </c>
      <c r="Z103" s="58">
        <f>P103-'[7](A) Current Law'!P103</f>
        <v>0</v>
      </c>
      <c r="AA103" s="58">
        <f>M103-'[7](A) Current Law'!M103</f>
        <v>597357</v>
      </c>
      <c r="AB103" s="43">
        <f>R103-'[7](A) Current Law'!R103</f>
        <v>0</v>
      </c>
    </row>
    <row r="104" spans="1:28">
      <c r="A104" s="29" t="s">
        <v>214</v>
      </c>
      <c r="B104" s="30" t="s">
        <v>215</v>
      </c>
      <c r="C104" s="31">
        <v>1030707255</v>
      </c>
      <c r="D104" s="22">
        <v>1955.98</v>
      </c>
      <c r="E104" s="23"/>
      <c r="F104" s="23"/>
      <c r="G104" s="56">
        <v>0.38</v>
      </c>
      <c r="H104" s="23"/>
      <c r="I104" s="24">
        <v>5852099</v>
      </c>
      <c r="J104" s="25">
        <f t="shared" si="7"/>
        <v>2991.9012464340126</v>
      </c>
      <c r="K104" s="27">
        <f t="shared" si="8"/>
        <v>5.6777508566193218</v>
      </c>
      <c r="L104" s="23"/>
      <c r="M104" s="25">
        <v>1154342</v>
      </c>
      <c r="N104" s="26">
        <f t="shared" si="9"/>
        <v>4.5577994888568041</v>
      </c>
      <c r="O104" s="23"/>
      <c r="P104" s="25">
        <v>3200000</v>
      </c>
      <c r="Q104" s="25">
        <f t="shared" si="10"/>
        <v>2226.1689792329166</v>
      </c>
      <c r="R104" s="27">
        <f t="shared" si="11"/>
        <v>3.1046642821971795</v>
      </c>
      <c r="S104" s="28">
        <f t="shared" si="12"/>
        <v>0.74406499274875559</v>
      </c>
      <c r="T104" s="23"/>
      <c r="U104" s="43">
        <f t="shared" si="13"/>
        <v>4.2246156499596967</v>
      </c>
      <c r="V104" s="23"/>
      <c r="W104" s="57">
        <f>G104-'[7](A) Current Law'!G104</f>
        <v>9.9999999999999978E-2</v>
      </c>
      <c r="X104" s="58">
        <f>I104-'[7](A) Current Law'!I104</f>
        <v>1540026</v>
      </c>
      <c r="Y104" s="43">
        <f>N104-'[7](A) Current Law'!N104</f>
        <v>1.1991164261281924</v>
      </c>
      <c r="Z104" s="58">
        <f>P104-'[7](A) Current Law'!P104</f>
        <v>0</v>
      </c>
      <c r="AA104" s="58">
        <f>M104-'[7](A) Current Law'!M104</f>
        <v>304088</v>
      </c>
      <c r="AB104" s="43">
        <f>R104-'[7](A) Current Law'!R104</f>
        <v>0</v>
      </c>
    </row>
    <row r="105" spans="1:28">
      <c r="A105" s="29" t="s">
        <v>216</v>
      </c>
      <c r="B105" s="30" t="s">
        <v>217</v>
      </c>
      <c r="C105" s="31">
        <v>1295799910</v>
      </c>
      <c r="D105" s="22">
        <v>463.63</v>
      </c>
      <c r="E105" s="23"/>
      <c r="F105" s="23"/>
      <c r="G105" s="56">
        <v>0.38</v>
      </c>
      <c r="H105" s="23"/>
      <c r="I105" s="24">
        <v>2010273</v>
      </c>
      <c r="J105" s="25">
        <f t="shared" si="7"/>
        <v>4335.9424541121152</v>
      </c>
      <c r="K105" s="27">
        <f t="shared" si="8"/>
        <v>1.5513760916992192</v>
      </c>
      <c r="L105" s="23"/>
      <c r="M105" s="25">
        <v>0</v>
      </c>
      <c r="N105" s="26">
        <f t="shared" si="9"/>
        <v>1.5513760916992192</v>
      </c>
      <c r="O105" s="23"/>
      <c r="P105" s="25">
        <v>1178475</v>
      </c>
      <c r="Q105" s="25">
        <f t="shared" si="10"/>
        <v>2541.8437115803549</v>
      </c>
      <c r="R105" s="27">
        <f t="shared" si="11"/>
        <v>0.90945754117238675</v>
      </c>
      <c r="S105" s="28">
        <f t="shared" si="12"/>
        <v>0.58622634836164045</v>
      </c>
      <c r="T105" s="23"/>
      <c r="U105" s="43">
        <f t="shared" si="13"/>
        <v>0.90945754117238675</v>
      </c>
      <c r="V105" s="23"/>
      <c r="W105" s="57">
        <f>G105-'[7](A) Current Law'!G105</f>
        <v>9.9999999999999978E-2</v>
      </c>
      <c r="X105" s="58">
        <f>I105-'[7](A) Current Law'!I105</f>
        <v>529019</v>
      </c>
      <c r="Y105" s="43">
        <f>N105-'[7](A) Current Law'!N105</f>
        <v>0.40825670376840817</v>
      </c>
      <c r="Z105" s="58">
        <f>P105-'[7](A) Current Law'!P105</f>
        <v>0</v>
      </c>
      <c r="AA105" s="58">
        <f>M105-'[7](A) Current Law'!M105</f>
        <v>0</v>
      </c>
      <c r="AB105" s="43">
        <f>R105-'[7](A) Current Law'!R105</f>
        <v>0</v>
      </c>
    </row>
    <row r="106" spans="1:28">
      <c r="A106" s="29" t="s">
        <v>218</v>
      </c>
      <c r="B106" s="30" t="s">
        <v>219</v>
      </c>
      <c r="C106" s="31">
        <v>674109313</v>
      </c>
      <c r="D106" s="22">
        <v>1863.21</v>
      </c>
      <c r="E106" s="23"/>
      <c r="F106" s="23"/>
      <c r="G106" s="56">
        <v>0.38</v>
      </c>
      <c r="H106" s="23"/>
      <c r="I106" s="24">
        <v>6602960</v>
      </c>
      <c r="J106" s="25">
        <f t="shared" si="7"/>
        <v>3543.8624739025659</v>
      </c>
      <c r="K106" s="27">
        <f t="shared" si="8"/>
        <v>9.7950879370212753</v>
      </c>
      <c r="L106" s="23"/>
      <c r="M106" s="25">
        <v>2142794</v>
      </c>
      <c r="N106" s="26">
        <f t="shared" si="9"/>
        <v>6.6163838920290958</v>
      </c>
      <c r="O106" s="23"/>
      <c r="P106" s="25">
        <v>2721703</v>
      </c>
      <c r="Q106" s="25">
        <f t="shared" si="10"/>
        <v>2610.8152060154248</v>
      </c>
      <c r="R106" s="27">
        <f t="shared" si="11"/>
        <v>4.0374801942544885</v>
      </c>
      <c r="S106" s="28">
        <f t="shared" si="12"/>
        <v>0.73671459466663436</v>
      </c>
      <c r="T106" s="23"/>
      <c r="U106" s="43">
        <f t="shared" si="13"/>
        <v>7.2161842392466697</v>
      </c>
      <c r="V106" s="23"/>
      <c r="W106" s="57">
        <f>G106-'[7](A) Current Law'!G106</f>
        <v>9.9999999999999978E-2</v>
      </c>
      <c r="X106" s="58">
        <f>I106-'[7](A) Current Law'!I106</f>
        <v>1737621</v>
      </c>
      <c r="Y106" s="43">
        <f>N106-'[7](A) Current Law'!N106</f>
        <v>1.7407666343870849</v>
      </c>
      <c r="Z106" s="58">
        <f>P106-'[7](A) Current Law'!P106</f>
        <v>0</v>
      </c>
      <c r="AA106" s="58">
        <f>M106-'[7](A) Current Law'!M106</f>
        <v>564154</v>
      </c>
      <c r="AB106" s="43">
        <f>R106-'[7](A) Current Law'!R106</f>
        <v>0</v>
      </c>
    </row>
    <row r="107" spans="1:28">
      <c r="A107" s="29" t="s">
        <v>220</v>
      </c>
      <c r="B107" s="30" t="s">
        <v>221</v>
      </c>
      <c r="C107" s="31">
        <v>69109313</v>
      </c>
      <c r="D107" s="22">
        <v>187.3</v>
      </c>
      <c r="E107" s="23"/>
      <c r="F107" s="23"/>
      <c r="G107" s="56">
        <v>0.38</v>
      </c>
      <c r="H107" s="23"/>
      <c r="I107" s="24">
        <v>1095059</v>
      </c>
      <c r="J107" s="25">
        <f t="shared" si="7"/>
        <v>5846.5509877202348</v>
      </c>
      <c r="K107" s="27">
        <f t="shared" si="8"/>
        <v>15.845317403169672</v>
      </c>
      <c r="L107" s="23"/>
      <c r="M107" s="25">
        <v>428736</v>
      </c>
      <c r="N107" s="26">
        <f t="shared" si="9"/>
        <v>9.6415804335951076</v>
      </c>
      <c r="O107" s="23"/>
      <c r="P107" s="25">
        <v>0</v>
      </c>
      <c r="Q107" s="25">
        <f t="shared" si="10"/>
        <v>2289.0336358782702</v>
      </c>
      <c r="R107" s="27">
        <f t="shared" si="11"/>
        <v>0</v>
      </c>
      <c r="S107" s="28">
        <f t="shared" si="12"/>
        <v>0.391518630503014</v>
      </c>
      <c r="T107" s="23"/>
      <c r="U107" s="43">
        <f t="shared" si="13"/>
        <v>6.2037369695745639</v>
      </c>
      <c r="V107" s="23"/>
      <c r="W107" s="57">
        <f>G107-'[7](A) Current Law'!G107</f>
        <v>9.9999999999999978E-2</v>
      </c>
      <c r="X107" s="58">
        <f>I107-'[7](A) Current Law'!I107</f>
        <v>288174</v>
      </c>
      <c r="Y107" s="43">
        <f>N107-'[7](A) Current Law'!N107</f>
        <v>2.5368939783846498</v>
      </c>
      <c r="Z107" s="58">
        <f>P107-'[7](A) Current Law'!P107</f>
        <v>0</v>
      </c>
      <c r="AA107" s="58">
        <f>M107-'[7](A) Current Law'!M107</f>
        <v>112851</v>
      </c>
      <c r="AB107" s="43">
        <f>R107-'[7](A) Current Law'!R107</f>
        <v>0</v>
      </c>
    </row>
    <row r="108" spans="1:28">
      <c r="A108" s="29" t="s">
        <v>222</v>
      </c>
      <c r="B108" s="30" t="s">
        <v>223</v>
      </c>
      <c r="C108" s="31">
        <v>99062303</v>
      </c>
      <c r="D108" s="22">
        <v>33.5</v>
      </c>
      <c r="E108" s="23"/>
      <c r="F108" s="23"/>
      <c r="G108" s="56">
        <v>0.38</v>
      </c>
      <c r="H108" s="23"/>
      <c r="I108" s="24">
        <v>230703</v>
      </c>
      <c r="J108" s="25">
        <f t="shared" si="7"/>
        <v>6886.6567164179105</v>
      </c>
      <c r="K108" s="27">
        <f t="shared" si="8"/>
        <v>2.328867722770386</v>
      </c>
      <c r="L108" s="23"/>
      <c r="M108" s="25">
        <v>0</v>
      </c>
      <c r="N108" s="26">
        <f t="shared" si="9"/>
        <v>2.328867722770386</v>
      </c>
      <c r="O108" s="23"/>
      <c r="P108" s="25">
        <v>210615</v>
      </c>
      <c r="Q108" s="25">
        <f t="shared" si="10"/>
        <v>6287.0149253731342</v>
      </c>
      <c r="R108" s="27">
        <f t="shared" si="11"/>
        <v>2.1260862469551105</v>
      </c>
      <c r="S108" s="28">
        <f t="shared" si="12"/>
        <v>0.91292701005188492</v>
      </c>
      <c r="T108" s="23"/>
      <c r="U108" s="43">
        <f t="shared" si="13"/>
        <v>2.1260862469551105</v>
      </c>
      <c r="V108" s="23"/>
      <c r="W108" s="57">
        <f>G108-'[7](A) Current Law'!G108</f>
        <v>9.9999999999999978E-2</v>
      </c>
      <c r="X108" s="58">
        <f>I108-'[7](A) Current Law'!I108</f>
        <v>60712</v>
      </c>
      <c r="Y108" s="43">
        <f>N108-'[7](A) Current Law'!N108</f>
        <v>0.61286683391562158</v>
      </c>
      <c r="Z108" s="58">
        <f>P108-'[7](A) Current Law'!P108</f>
        <v>40624</v>
      </c>
      <c r="AA108" s="58">
        <f>M108-'[7](A) Current Law'!M108</f>
        <v>0</v>
      </c>
      <c r="AB108" s="43">
        <f>R108-'[7](A) Current Law'!R108</f>
        <v>0.41008535810034608</v>
      </c>
    </row>
    <row r="109" spans="1:28">
      <c r="A109" s="29" t="s">
        <v>224</v>
      </c>
      <c r="B109" s="30" t="s">
        <v>225</v>
      </c>
      <c r="C109" s="31">
        <v>21388323729</v>
      </c>
      <c r="D109" s="22">
        <v>16038.37</v>
      </c>
      <c r="E109" s="23"/>
      <c r="F109" s="23"/>
      <c r="G109" s="56">
        <v>0.38</v>
      </c>
      <c r="H109" s="23"/>
      <c r="I109" s="24">
        <v>46032601</v>
      </c>
      <c r="J109" s="25">
        <f t="shared" si="7"/>
        <v>2870.1545730644698</v>
      </c>
      <c r="K109" s="27">
        <f t="shared" si="8"/>
        <v>2.1522304217597621</v>
      </c>
      <c r="L109" s="23"/>
      <c r="M109" s="25">
        <v>0</v>
      </c>
      <c r="N109" s="26">
        <f t="shared" si="9"/>
        <v>2.1522304217597621</v>
      </c>
      <c r="O109" s="23"/>
      <c r="P109" s="25">
        <v>38200000</v>
      </c>
      <c r="Q109" s="25">
        <f t="shared" si="10"/>
        <v>2381.7881742346635</v>
      </c>
      <c r="R109" s="27">
        <f t="shared" si="11"/>
        <v>1.7860212181193695</v>
      </c>
      <c r="S109" s="28">
        <f t="shared" si="12"/>
        <v>0.82984665585157791</v>
      </c>
      <c r="T109" s="23"/>
      <c r="U109" s="43">
        <f t="shared" si="13"/>
        <v>1.7860212181193695</v>
      </c>
      <c r="V109" s="23"/>
      <c r="W109" s="57">
        <f>G109-'[7](A) Current Law'!G109</f>
        <v>9.0299999999999991E-2</v>
      </c>
      <c r="X109" s="58">
        <f>I109-'[7](A) Current Law'!I109</f>
        <v>10938800</v>
      </c>
      <c r="Y109" s="43">
        <f>N109-'[7](A) Current Law'!N109</f>
        <v>0.51143792933937582</v>
      </c>
      <c r="Z109" s="58">
        <f>P109-'[7](A) Current Law'!P109</f>
        <v>3106199</v>
      </c>
      <c r="AA109" s="58">
        <f>M109-'[7](A) Current Law'!M109</f>
        <v>0</v>
      </c>
      <c r="AB109" s="43">
        <f>R109-'[7](A) Current Law'!R109</f>
        <v>0.14522872569898326</v>
      </c>
    </row>
    <row r="110" spans="1:28">
      <c r="A110" s="29" t="s">
        <v>226</v>
      </c>
      <c r="B110" s="30" t="s">
        <v>227</v>
      </c>
      <c r="C110" s="31">
        <v>40870511</v>
      </c>
      <c r="D110" s="22">
        <v>57.89</v>
      </c>
      <c r="E110" s="23"/>
      <c r="F110" s="23"/>
      <c r="G110" s="56">
        <v>0.38</v>
      </c>
      <c r="H110" s="23"/>
      <c r="I110" s="24">
        <v>730515</v>
      </c>
      <c r="J110" s="25">
        <f t="shared" si="7"/>
        <v>12619.018828813267</v>
      </c>
      <c r="K110" s="27">
        <f t="shared" si="8"/>
        <v>17.873889563064186</v>
      </c>
      <c r="L110" s="23"/>
      <c r="M110" s="25">
        <v>295002</v>
      </c>
      <c r="N110" s="26">
        <f t="shared" si="9"/>
        <v>10.655922555017725</v>
      </c>
      <c r="O110" s="23"/>
      <c r="P110" s="25">
        <v>150000</v>
      </c>
      <c r="Q110" s="25">
        <f t="shared" si="10"/>
        <v>7687.0271204007604</v>
      </c>
      <c r="R110" s="27">
        <f t="shared" si="11"/>
        <v>3.6701278337332264</v>
      </c>
      <c r="S110" s="28">
        <f t="shared" si="12"/>
        <v>0.6091620295271144</v>
      </c>
      <c r="T110" s="23"/>
      <c r="U110" s="43">
        <f t="shared" si="13"/>
        <v>10.888094841779688</v>
      </c>
      <c r="V110" s="23"/>
      <c r="W110" s="57">
        <f>G110-'[7](A) Current Law'!G110</f>
        <v>1.0000000000000009E-3</v>
      </c>
      <c r="X110" s="58">
        <f>I110-'[7](A) Current Law'!I110</f>
        <v>1923</v>
      </c>
      <c r="Y110" s="43">
        <f>N110-'[7](A) Current Law'!N110</f>
        <v>-1.8528273355818818</v>
      </c>
      <c r="Z110" s="58">
        <f>P110-'[7](A) Current Law'!P110</f>
        <v>0</v>
      </c>
      <c r="AA110" s="58">
        <f>M110-'[7](A) Current Law'!M110</f>
        <v>77649</v>
      </c>
      <c r="AB110" s="43">
        <f>R110-'[7](A) Current Law'!R110</f>
        <v>0</v>
      </c>
    </row>
    <row r="111" spans="1:28">
      <c r="A111" s="29" t="s">
        <v>228</v>
      </c>
      <c r="B111" s="30" t="s">
        <v>229</v>
      </c>
      <c r="C111" s="31">
        <v>1007324981</v>
      </c>
      <c r="D111" s="22">
        <v>997.87</v>
      </c>
      <c r="E111" s="23"/>
      <c r="F111" s="23"/>
      <c r="G111" s="56">
        <v>0.38</v>
      </c>
      <c r="H111" s="23"/>
      <c r="I111" s="24">
        <v>3052665</v>
      </c>
      <c r="J111" s="25">
        <f t="shared" si="7"/>
        <v>3059.1810556485316</v>
      </c>
      <c r="K111" s="27">
        <f t="shared" si="8"/>
        <v>3.0304668876270031</v>
      </c>
      <c r="L111" s="23"/>
      <c r="M111" s="25">
        <v>0</v>
      </c>
      <c r="N111" s="26">
        <f t="shared" si="9"/>
        <v>3.0304668876270031</v>
      </c>
      <c r="O111" s="23"/>
      <c r="P111" s="25">
        <v>1671947</v>
      </c>
      <c r="Q111" s="25">
        <f t="shared" si="10"/>
        <v>1675.5158487578542</v>
      </c>
      <c r="R111" s="27">
        <f t="shared" si="11"/>
        <v>1.6597890765502619</v>
      </c>
      <c r="S111" s="28">
        <f t="shared" si="12"/>
        <v>0.54770077948284535</v>
      </c>
      <c r="T111" s="23"/>
      <c r="U111" s="43">
        <f t="shared" si="13"/>
        <v>1.6597890765502619</v>
      </c>
      <c r="V111" s="23"/>
      <c r="W111" s="57">
        <f>G111-'[7](A) Current Law'!G111</f>
        <v>9.760000000000002E-2</v>
      </c>
      <c r="X111" s="58">
        <f>I111-'[7](A) Current Law'!I111</f>
        <v>784053</v>
      </c>
      <c r="Y111" s="43">
        <f>N111-'[7](A) Current Law'!N111</f>
        <v>0.77835158939635196</v>
      </c>
      <c r="Z111" s="58">
        <f>P111-'[7](A) Current Law'!P111</f>
        <v>0</v>
      </c>
      <c r="AA111" s="58">
        <f>M111-'[7](A) Current Law'!M111</f>
        <v>0</v>
      </c>
      <c r="AB111" s="43">
        <f>R111-'[7](A) Current Law'!R111</f>
        <v>0</v>
      </c>
    </row>
    <row r="112" spans="1:28">
      <c r="A112" s="29" t="s">
        <v>230</v>
      </c>
      <c r="B112" s="30" t="s">
        <v>231</v>
      </c>
      <c r="C112" s="31">
        <v>20814107</v>
      </c>
      <c r="D112" s="22">
        <v>65.510999999999996</v>
      </c>
      <c r="E112" s="23"/>
      <c r="F112" s="23"/>
      <c r="G112" s="56">
        <v>0.38</v>
      </c>
      <c r="H112" s="23"/>
      <c r="I112" s="24">
        <v>477303</v>
      </c>
      <c r="J112" s="25">
        <f t="shared" si="7"/>
        <v>7285.8451252461427</v>
      </c>
      <c r="K112" s="27">
        <f t="shared" si="8"/>
        <v>22.931706846707382</v>
      </c>
      <c r="L112" s="23"/>
      <c r="M112" s="25">
        <v>202873</v>
      </c>
      <c r="N112" s="26">
        <f t="shared" si="9"/>
        <v>13.18480778445119</v>
      </c>
      <c r="O112" s="23"/>
      <c r="P112" s="25">
        <v>17726</v>
      </c>
      <c r="Q112" s="25">
        <f t="shared" si="10"/>
        <v>3367.3581535925268</v>
      </c>
      <c r="R112" s="27">
        <f t="shared" si="11"/>
        <v>0.85163394230653278</v>
      </c>
      <c r="S112" s="28">
        <f t="shared" si="12"/>
        <v>0.46217811327395802</v>
      </c>
      <c r="T112" s="23"/>
      <c r="U112" s="43">
        <f t="shared" si="13"/>
        <v>10.598533004562722</v>
      </c>
      <c r="V112" s="23"/>
      <c r="W112" s="57">
        <f>G112-'[7](A) Current Law'!G112</f>
        <v>9.9999999999999978E-2</v>
      </c>
      <c r="X112" s="58">
        <f>I112-'[7](A) Current Law'!I112</f>
        <v>125606</v>
      </c>
      <c r="Y112" s="43">
        <f>N112-'[7](A) Current Law'!N112</f>
        <v>3.4693777638406491</v>
      </c>
      <c r="Z112" s="58">
        <f>P112-'[7](A) Current Law'!P112</f>
        <v>0</v>
      </c>
      <c r="AA112" s="58">
        <f>M112-'[7](A) Current Law'!M112</f>
        <v>53394</v>
      </c>
      <c r="AB112" s="43">
        <f>R112-'[7](A) Current Law'!R112</f>
        <v>0</v>
      </c>
    </row>
    <row r="113" spans="1:28">
      <c r="A113" s="29" t="s">
        <v>232</v>
      </c>
      <c r="B113" s="30" t="s">
        <v>233</v>
      </c>
      <c r="C113" s="31">
        <v>2164272223</v>
      </c>
      <c r="D113" s="22">
        <v>4746.33</v>
      </c>
      <c r="E113" s="23"/>
      <c r="F113" s="23"/>
      <c r="G113" s="56">
        <v>0.38</v>
      </c>
      <c r="H113" s="23"/>
      <c r="I113" s="24">
        <v>15896607</v>
      </c>
      <c r="J113" s="25">
        <f t="shared" si="7"/>
        <v>3349.2418352706195</v>
      </c>
      <c r="K113" s="27">
        <f t="shared" si="8"/>
        <v>7.3450127165449466</v>
      </c>
      <c r="L113" s="23"/>
      <c r="M113" s="25">
        <v>4228420</v>
      </c>
      <c r="N113" s="26">
        <f t="shared" si="9"/>
        <v>5.3912751251902016</v>
      </c>
      <c r="O113" s="23"/>
      <c r="P113" s="25">
        <v>7357066</v>
      </c>
      <c r="Q113" s="25">
        <f t="shared" si="10"/>
        <v>2440.9356281590199</v>
      </c>
      <c r="R113" s="27">
        <f t="shared" si="11"/>
        <v>3.3993256124694073</v>
      </c>
      <c r="S113" s="28">
        <f t="shared" si="12"/>
        <v>0.72880244192990362</v>
      </c>
      <c r="T113" s="23"/>
      <c r="U113" s="43">
        <f t="shared" si="13"/>
        <v>5.3530632038241519</v>
      </c>
      <c r="V113" s="23"/>
      <c r="W113" s="57">
        <f>G113-'[7](A) Current Law'!G113</f>
        <v>9.9999999999999978E-2</v>
      </c>
      <c r="X113" s="58">
        <f>I113-'[7](A) Current Law'!I113</f>
        <v>4183318</v>
      </c>
      <c r="Y113" s="43">
        <f>N113-'[7](A) Current Law'!N113</f>
        <v>1.4181912826776606</v>
      </c>
      <c r="Z113" s="58">
        <f>P113-'[7](A) Current Law'!P113</f>
        <v>0</v>
      </c>
      <c r="AA113" s="58">
        <f>M113-'[7](A) Current Law'!M113</f>
        <v>1113966</v>
      </c>
      <c r="AB113" s="43">
        <f>R113-'[7](A) Current Law'!R113</f>
        <v>0</v>
      </c>
    </row>
    <row r="114" spans="1:28">
      <c r="A114" s="29" t="s">
        <v>234</v>
      </c>
      <c r="B114" s="30" t="s">
        <v>235</v>
      </c>
      <c r="C114" s="31">
        <v>6130023291</v>
      </c>
      <c r="D114" s="22">
        <v>14822.53</v>
      </c>
      <c r="E114" s="23"/>
      <c r="F114" s="23"/>
      <c r="G114" s="56">
        <v>0.38</v>
      </c>
      <c r="H114" s="23"/>
      <c r="I114" s="24">
        <v>49913201</v>
      </c>
      <c r="J114" s="25">
        <f t="shared" si="7"/>
        <v>3367.3874163182668</v>
      </c>
      <c r="K114" s="27">
        <f t="shared" si="8"/>
        <v>8.1424162079908804</v>
      </c>
      <c r="L114" s="23"/>
      <c r="M114" s="25">
        <v>14418551</v>
      </c>
      <c r="N114" s="26">
        <f t="shared" si="9"/>
        <v>5.7902961073757524</v>
      </c>
      <c r="O114" s="23"/>
      <c r="P114" s="25">
        <v>19300000</v>
      </c>
      <c r="Q114" s="25">
        <f t="shared" si="10"/>
        <v>2274.8175244037284</v>
      </c>
      <c r="R114" s="27">
        <f t="shared" si="11"/>
        <v>3.1484382821735677</v>
      </c>
      <c r="S114" s="28">
        <f t="shared" si="12"/>
        <v>0.67554375043988868</v>
      </c>
      <c r="T114" s="23"/>
      <c r="U114" s="43">
        <f t="shared" si="13"/>
        <v>5.5005583827886957</v>
      </c>
      <c r="V114" s="23"/>
      <c r="W114" s="57">
        <f>G114-'[7](A) Current Law'!G114</f>
        <v>9.9999999999999978E-2</v>
      </c>
      <c r="X114" s="58">
        <f>I114-'[7](A) Current Law'!I114</f>
        <v>13135052</v>
      </c>
      <c r="Y114" s="43">
        <f>N114-'[7](A) Current Law'!N114</f>
        <v>1.523527164034066</v>
      </c>
      <c r="Z114" s="58">
        <f>P114-'[7](A) Current Law'!P114</f>
        <v>0</v>
      </c>
      <c r="AA114" s="58">
        <f>M114-'[7](A) Current Law'!M114</f>
        <v>3795795</v>
      </c>
      <c r="AB114" s="43">
        <f>R114-'[7](A) Current Law'!R114</f>
        <v>0</v>
      </c>
    </row>
    <row r="115" spans="1:28">
      <c r="A115" s="29" t="s">
        <v>236</v>
      </c>
      <c r="B115" s="30" t="s">
        <v>237</v>
      </c>
      <c r="C115" s="31">
        <v>21259766524</v>
      </c>
      <c r="D115" s="22">
        <v>26006.670000000002</v>
      </c>
      <c r="E115" s="23"/>
      <c r="F115" s="23"/>
      <c r="G115" s="56">
        <v>0.38</v>
      </c>
      <c r="H115" s="23"/>
      <c r="I115" s="24">
        <v>84015907</v>
      </c>
      <c r="J115" s="25">
        <f t="shared" si="7"/>
        <v>3230.5522775503359</v>
      </c>
      <c r="K115" s="27">
        <f t="shared" si="8"/>
        <v>3.9518734556729505</v>
      </c>
      <c r="L115" s="23"/>
      <c r="M115" s="25">
        <v>5463584</v>
      </c>
      <c r="N115" s="26">
        <f t="shared" si="9"/>
        <v>3.6948817340643343</v>
      </c>
      <c r="O115" s="23"/>
      <c r="P115" s="25">
        <v>56100000</v>
      </c>
      <c r="Q115" s="25">
        <f t="shared" si="10"/>
        <v>2367.2228701329309</v>
      </c>
      <c r="R115" s="27">
        <f t="shared" si="11"/>
        <v>2.6387872104178149</v>
      </c>
      <c r="S115" s="28">
        <f t="shared" si="12"/>
        <v>0.73276104726215718</v>
      </c>
      <c r="T115" s="23"/>
      <c r="U115" s="43">
        <f t="shared" si="13"/>
        <v>2.8957789320264316</v>
      </c>
      <c r="V115" s="23"/>
      <c r="W115" s="57">
        <f>G115-'[7](A) Current Law'!G115</f>
        <v>9.1100000000000014E-2</v>
      </c>
      <c r="X115" s="58">
        <f>I115-'[7](A) Current Law'!I115</f>
        <v>20141708</v>
      </c>
      <c r="Y115" s="43">
        <f>N115-'[7](A) Current Law'!N115</f>
        <v>0.87941186837090246</v>
      </c>
      <c r="Z115" s="58">
        <f>P115-'[7](A) Current Law'!P115</f>
        <v>0</v>
      </c>
      <c r="AA115" s="58">
        <f>M115-'[7](A) Current Law'!M115</f>
        <v>1445617</v>
      </c>
      <c r="AB115" s="43">
        <f>R115-'[7](A) Current Law'!R115</f>
        <v>0</v>
      </c>
    </row>
    <row r="116" spans="1:28">
      <c r="A116" s="29" t="s">
        <v>238</v>
      </c>
      <c r="B116" s="30" t="s">
        <v>239</v>
      </c>
      <c r="C116" s="31">
        <v>508943051</v>
      </c>
      <c r="D116" s="22">
        <v>961.13</v>
      </c>
      <c r="E116" s="23"/>
      <c r="F116" s="23"/>
      <c r="G116" s="56">
        <v>0.38</v>
      </c>
      <c r="H116" s="23"/>
      <c r="I116" s="24">
        <v>3326005</v>
      </c>
      <c r="J116" s="25">
        <f t="shared" si="7"/>
        <v>3460.5152268683737</v>
      </c>
      <c r="K116" s="27">
        <f t="shared" si="8"/>
        <v>6.53512213884221</v>
      </c>
      <c r="L116" s="23"/>
      <c r="M116" s="25">
        <v>788247</v>
      </c>
      <c r="N116" s="26">
        <f t="shared" si="9"/>
        <v>4.9863299931370912</v>
      </c>
      <c r="O116" s="23"/>
      <c r="P116" s="25">
        <v>892000</v>
      </c>
      <c r="Q116" s="25">
        <f t="shared" si="10"/>
        <v>1748.1995151540375</v>
      </c>
      <c r="R116" s="27">
        <f t="shared" si="11"/>
        <v>1.7526518895333145</v>
      </c>
      <c r="S116" s="28">
        <f t="shared" si="12"/>
        <v>0.50518474866995089</v>
      </c>
      <c r="T116" s="23"/>
      <c r="U116" s="43">
        <f t="shared" si="13"/>
        <v>3.301444035238434</v>
      </c>
      <c r="V116" s="23"/>
      <c r="W116" s="57">
        <f>G116-'[7](A) Current Law'!G116</f>
        <v>9.9999999999999978E-2</v>
      </c>
      <c r="X116" s="58">
        <f>I116-'[7](A) Current Law'!I116</f>
        <v>875265</v>
      </c>
      <c r="Y116" s="43">
        <f>N116-'[7](A) Current Law'!N116</f>
        <v>1.3118245719008748</v>
      </c>
      <c r="Z116" s="58">
        <f>P116-'[7](A) Current Law'!P116</f>
        <v>0</v>
      </c>
      <c r="AA116" s="58">
        <f>M116-'[7](A) Current Law'!M116</f>
        <v>207621</v>
      </c>
      <c r="AB116" s="43">
        <f>R116-'[7](A) Current Law'!R116</f>
        <v>0</v>
      </c>
    </row>
    <row r="117" spans="1:28">
      <c r="A117" s="29" t="s">
        <v>240</v>
      </c>
      <c r="B117" s="30" t="s">
        <v>241</v>
      </c>
      <c r="C117" s="31">
        <v>477759604</v>
      </c>
      <c r="D117" s="22">
        <v>1483.66</v>
      </c>
      <c r="E117" s="23"/>
      <c r="F117" s="23"/>
      <c r="G117" s="56">
        <v>0.38</v>
      </c>
      <c r="H117" s="23"/>
      <c r="I117" s="24">
        <v>5190091</v>
      </c>
      <c r="J117" s="25">
        <f t="shared" si="7"/>
        <v>3498.1673698825875</v>
      </c>
      <c r="K117" s="27">
        <f t="shared" si="8"/>
        <v>10.863394386102177</v>
      </c>
      <c r="L117" s="23"/>
      <c r="M117" s="25">
        <v>1773823</v>
      </c>
      <c r="N117" s="26">
        <f t="shared" si="9"/>
        <v>7.1506003676275656</v>
      </c>
      <c r="O117" s="23"/>
      <c r="P117" s="25">
        <v>2146205</v>
      </c>
      <c r="Q117" s="25">
        <f t="shared" si="10"/>
        <v>2642.1336424787351</v>
      </c>
      <c r="R117" s="27">
        <f t="shared" si="11"/>
        <v>4.4922278527340707</v>
      </c>
      <c r="S117" s="28">
        <f t="shared" si="12"/>
        <v>0.75529080318630248</v>
      </c>
      <c r="T117" s="23"/>
      <c r="U117" s="43">
        <f t="shared" si="13"/>
        <v>8.2050218712086842</v>
      </c>
      <c r="V117" s="23"/>
      <c r="W117" s="57">
        <f>G117-'[7](A) Current Law'!G117</f>
        <v>9.9999999999999978E-2</v>
      </c>
      <c r="X117" s="58">
        <f>I117-'[7](A) Current Law'!I117</f>
        <v>1365813</v>
      </c>
      <c r="Y117" s="43">
        <f>N117-'[7](A) Current Law'!N117</f>
        <v>1.8812013248403483</v>
      </c>
      <c r="Z117" s="58">
        <f>P117-'[7](A) Current Law'!P117</f>
        <v>0</v>
      </c>
      <c r="AA117" s="58">
        <f>M117-'[7](A) Current Law'!M117</f>
        <v>467051</v>
      </c>
      <c r="AB117" s="43">
        <f>R117-'[7](A) Current Law'!R117</f>
        <v>0</v>
      </c>
    </row>
    <row r="118" spans="1:28">
      <c r="A118" s="29" t="s">
        <v>242</v>
      </c>
      <c r="B118" s="30" t="s">
        <v>243</v>
      </c>
      <c r="C118" s="31">
        <v>484346650.5</v>
      </c>
      <c r="D118" s="22">
        <v>705.76</v>
      </c>
      <c r="E118" s="23"/>
      <c r="F118" s="23"/>
      <c r="G118" s="56">
        <v>0.38</v>
      </c>
      <c r="H118" s="23"/>
      <c r="I118" s="24">
        <v>2537175</v>
      </c>
      <c r="J118" s="25">
        <f t="shared" si="7"/>
        <v>3594.9543754250735</v>
      </c>
      <c r="K118" s="27">
        <f t="shared" si="8"/>
        <v>5.2383452995511117</v>
      </c>
      <c r="L118" s="23"/>
      <c r="M118" s="25">
        <v>435941</v>
      </c>
      <c r="N118" s="26">
        <f t="shared" si="9"/>
        <v>4.3382853950385689</v>
      </c>
      <c r="O118" s="23"/>
      <c r="P118" s="25">
        <v>1308000</v>
      </c>
      <c r="Q118" s="25">
        <f t="shared" si="10"/>
        <v>2471.0113919746091</v>
      </c>
      <c r="R118" s="27">
        <f t="shared" si="11"/>
        <v>2.7005451542809835</v>
      </c>
      <c r="S118" s="28">
        <f t="shared" si="12"/>
        <v>0.68735542483273715</v>
      </c>
      <c r="T118" s="23"/>
      <c r="U118" s="43">
        <f t="shared" si="13"/>
        <v>3.6006050587935263</v>
      </c>
      <c r="V118" s="23"/>
      <c r="W118" s="57">
        <f>G118-'[7](A) Current Law'!G118</f>
        <v>9.9999999999999978E-2</v>
      </c>
      <c r="X118" s="58">
        <f>I118-'[7](A) Current Law'!I118</f>
        <v>667677</v>
      </c>
      <c r="Y118" s="43">
        <f>N118-'[7](A) Current Law'!N118</f>
        <v>1.1414221599948902</v>
      </c>
      <c r="Z118" s="58">
        <f>P118-'[7](A) Current Law'!P118</f>
        <v>0</v>
      </c>
      <c r="AA118" s="58">
        <f>M118-'[7](A) Current Law'!M118</f>
        <v>114833</v>
      </c>
      <c r="AB118" s="43">
        <f>R118-'[7](A) Current Law'!R118</f>
        <v>0</v>
      </c>
    </row>
    <row r="119" spans="1:28">
      <c r="A119" s="29" t="s">
        <v>244</v>
      </c>
      <c r="B119" s="30" t="s">
        <v>245</v>
      </c>
      <c r="C119" s="31">
        <v>48340321</v>
      </c>
      <c r="D119" s="22">
        <v>119.5</v>
      </c>
      <c r="E119" s="23"/>
      <c r="F119" s="23"/>
      <c r="G119" s="56">
        <v>0.38</v>
      </c>
      <c r="H119" s="23"/>
      <c r="I119" s="24">
        <v>818418</v>
      </c>
      <c r="J119" s="25">
        <f t="shared" si="7"/>
        <v>6848.6861924686191</v>
      </c>
      <c r="K119" s="27">
        <f t="shared" si="8"/>
        <v>16.93033854698648</v>
      </c>
      <c r="L119" s="23"/>
      <c r="M119" s="25">
        <v>326110</v>
      </c>
      <c r="N119" s="26">
        <f t="shared" si="9"/>
        <v>10.18421040274019</v>
      </c>
      <c r="O119" s="23"/>
      <c r="P119" s="25">
        <v>90000</v>
      </c>
      <c r="Q119" s="25">
        <f t="shared" si="10"/>
        <v>3482.0920502092049</v>
      </c>
      <c r="R119" s="27">
        <f t="shared" si="11"/>
        <v>1.8617998006260654</v>
      </c>
      <c r="S119" s="28">
        <f t="shared" si="12"/>
        <v>0.50843212148315409</v>
      </c>
      <c r="T119" s="23"/>
      <c r="U119" s="43">
        <f t="shared" si="13"/>
        <v>8.6079279448723547</v>
      </c>
      <c r="V119" s="23"/>
      <c r="W119" s="57">
        <f>G119-'[7](A) Current Law'!G119</f>
        <v>9.9999999999999978E-2</v>
      </c>
      <c r="X119" s="58">
        <f>I119-'[7](A) Current Law'!I119</f>
        <v>215373</v>
      </c>
      <c r="Y119" s="43">
        <f>N119-'[7](A) Current Law'!N119</f>
        <v>2.6798332596922565</v>
      </c>
      <c r="Z119" s="58">
        <f>P119-'[7](A) Current Law'!P119</f>
        <v>0</v>
      </c>
      <c r="AA119" s="58">
        <f>M119-'[7](A) Current Law'!M119</f>
        <v>85829</v>
      </c>
      <c r="AB119" s="43">
        <f>R119-'[7](A) Current Law'!R119</f>
        <v>0</v>
      </c>
    </row>
    <row r="120" spans="1:28">
      <c r="A120" s="29" t="s">
        <v>246</v>
      </c>
      <c r="B120" s="30" t="s">
        <v>247</v>
      </c>
      <c r="C120" s="31">
        <v>738073155</v>
      </c>
      <c r="D120" s="22">
        <v>594.04999999999995</v>
      </c>
      <c r="E120" s="23"/>
      <c r="F120" s="23"/>
      <c r="G120" s="56">
        <v>0.38</v>
      </c>
      <c r="H120" s="23"/>
      <c r="I120" s="24">
        <v>2272782</v>
      </c>
      <c r="J120" s="25">
        <f t="shared" si="7"/>
        <v>3825.910276912718</v>
      </c>
      <c r="K120" s="27">
        <f t="shared" si="8"/>
        <v>3.0793451632853386</v>
      </c>
      <c r="L120" s="23"/>
      <c r="M120" s="25">
        <v>0</v>
      </c>
      <c r="N120" s="26">
        <f t="shared" si="9"/>
        <v>3.0793451632853386</v>
      </c>
      <c r="O120" s="23"/>
      <c r="P120" s="25">
        <v>1530000</v>
      </c>
      <c r="Q120" s="25">
        <f t="shared" si="10"/>
        <v>2575.5407793956738</v>
      </c>
      <c r="R120" s="27">
        <f t="shared" si="11"/>
        <v>2.072965246920544</v>
      </c>
      <c r="S120" s="28">
        <f t="shared" si="12"/>
        <v>0.67318378973434323</v>
      </c>
      <c r="T120" s="23"/>
      <c r="U120" s="43">
        <f t="shared" si="13"/>
        <v>2.072965246920544</v>
      </c>
      <c r="V120" s="23"/>
      <c r="W120" s="57">
        <f>G120-'[7](A) Current Law'!G120</f>
        <v>9.9999999999999978E-2</v>
      </c>
      <c r="X120" s="58">
        <f>I120-'[7](A) Current Law'!I120</f>
        <v>598100</v>
      </c>
      <c r="Y120" s="43">
        <f>N120-'[7](A) Current Law'!N120</f>
        <v>0.8103532772439066</v>
      </c>
      <c r="Z120" s="58">
        <f>P120-'[7](A) Current Law'!P120</f>
        <v>0</v>
      </c>
      <c r="AA120" s="58">
        <f>M120-'[7](A) Current Law'!M120</f>
        <v>0</v>
      </c>
      <c r="AB120" s="43">
        <f>R120-'[7](A) Current Law'!R120</f>
        <v>0</v>
      </c>
    </row>
    <row r="121" spans="1:28">
      <c r="A121" s="29" t="s">
        <v>248</v>
      </c>
      <c r="B121" s="30" t="s">
        <v>249</v>
      </c>
      <c r="C121" s="31">
        <v>878785186</v>
      </c>
      <c r="D121" s="22">
        <v>1489.6100000000001</v>
      </c>
      <c r="E121" s="23"/>
      <c r="F121" s="23"/>
      <c r="G121" s="56">
        <v>0.38</v>
      </c>
      <c r="H121" s="23"/>
      <c r="I121" s="24">
        <v>4714078</v>
      </c>
      <c r="J121" s="25">
        <f t="shared" si="7"/>
        <v>3164.6390666013249</v>
      </c>
      <c r="K121" s="27">
        <f t="shared" si="8"/>
        <v>5.3643120925345231</v>
      </c>
      <c r="L121" s="23"/>
      <c r="M121" s="25">
        <v>846319</v>
      </c>
      <c r="N121" s="26">
        <f t="shared" si="9"/>
        <v>4.4012564863604791</v>
      </c>
      <c r="O121" s="23"/>
      <c r="P121" s="25">
        <v>2315250</v>
      </c>
      <c r="Q121" s="25">
        <f t="shared" si="10"/>
        <v>2122.4139204221237</v>
      </c>
      <c r="R121" s="27">
        <f t="shared" si="11"/>
        <v>2.6346029005545843</v>
      </c>
      <c r="S121" s="28">
        <f t="shared" si="12"/>
        <v>0.67066539840876627</v>
      </c>
      <c r="T121" s="23"/>
      <c r="U121" s="43">
        <f t="shared" si="13"/>
        <v>3.5976585067286284</v>
      </c>
      <c r="V121" s="23"/>
      <c r="W121" s="57">
        <f>G121-'[7](A) Current Law'!G121</f>
        <v>9.9999999999999978E-2</v>
      </c>
      <c r="X121" s="58">
        <f>I121-'[7](A) Current Law'!I121</f>
        <v>1240547</v>
      </c>
      <c r="Y121" s="43">
        <f>N121-'[7](A) Current Law'!N121</f>
        <v>1.1577232026758359</v>
      </c>
      <c r="Z121" s="58">
        <f>P121-'[7](A) Current Law'!P121</f>
        <v>0</v>
      </c>
      <c r="AA121" s="58">
        <f>M121-'[7](A) Current Law'!M121</f>
        <v>223157</v>
      </c>
      <c r="AB121" s="43">
        <f>R121-'[7](A) Current Law'!R121</f>
        <v>0</v>
      </c>
    </row>
    <row r="122" spans="1:28">
      <c r="A122" s="29" t="s">
        <v>250</v>
      </c>
      <c r="B122" s="30" t="s">
        <v>251</v>
      </c>
      <c r="C122" s="31">
        <v>144962315</v>
      </c>
      <c r="D122" s="22">
        <v>106.96</v>
      </c>
      <c r="E122" s="23"/>
      <c r="F122" s="23"/>
      <c r="G122" s="56">
        <v>0.38</v>
      </c>
      <c r="H122" s="23"/>
      <c r="I122" s="24">
        <v>822824</v>
      </c>
      <c r="J122" s="25">
        <f t="shared" si="7"/>
        <v>7692.8197456993275</v>
      </c>
      <c r="K122" s="27">
        <f t="shared" si="8"/>
        <v>5.676123480781885</v>
      </c>
      <c r="L122" s="23"/>
      <c r="M122" s="25">
        <v>162216</v>
      </c>
      <c r="N122" s="26">
        <f t="shared" si="9"/>
        <v>4.5571016163752622</v>
      </c>
      <c r="O122" s="23"/>
      <c r="P122" s="25">
        <v>498000</v>
      </c>
      <c r="Q122" s="25">
        <f t="shared" si="10"/>
        <v>6172.5504861630516</v>
      </c>
      <c r="R122" s="27">
        <f t="shared" si="11"/>
        <v>3.4353756008932388</v>
      </c>
      <c r="S122" s="28">
        <f t="shared" si="12"/>
        <v>0.8023781513422068</v>
      </c>
      <c r="T122" s="23"/>
      <c r="U122" s="43">
        <f t="shared" si="13"/>
        <v>4.5543974652998607</v>
      </c>
      <c r="V122" s="23"/>
      <c r="W122" s="57">
        <f>G122-'[7](A) Current Law'!G122</f>
        <v>5.2499999999999991E-2</v>
      </c>
      <c r="X122" s="58">
        <f>I122-'[7](A) Current Law'!I122</f>
        <v>113679</v>
      </c>
      <c r="Y122" s="43">
        <f>N122-'[7](A) Current Law'!N122</f>
        <v>0.48925819099950196</v>
      </c>
      <c r="Z122" s="58">
        <f>P122-'[7](A) Current Law'!P122</f>
        <v>0</v>
      </c>
      <c r="AA122" s="58">
        <f>M122-'[7](A) Current Law'!M122</f>
        <v>42755</v>
      </c>
      <c r="AB122" s="43">
        <f>R122-'[7](A) Current Law'!R122</f>
        <v>0</v>
      </c>
    </row>
    <row r="123" spans="1:28">
      <c r="A123" s="29" t="s">
        <v>252</v>
      </c>
      <c r="B123" s="30" t="s">
        <v>253</v>
      </c>
      <c r="C123" s="31">
        <v>3091103621</v>
      </c>
      <c r="D123" s="22">
        <v>1297.6399999999999</v>
      </c>
      <c r="E123" s="23"/>
      <c r="F123" s="23"/>
      <c r="G123" s="56">
        <v>0.38</v>
      </c>
      <c r="H123" s="23"/>
      <c r="I123" s="24">
        <v>5036092</v>
      </c>
      <c r="J123" s="25">
        <f t="shared" si="7"/>
        <v>3880.9623624425885</v>
      </c>
      <c r="K123" s="27">
        <f t="shared" si="8"/>
        <v>1.6292213453429227</v>
      </c>
      <c r="L123" s="23"/>
      <c r="M123" s="25">
        <v>0</v>
      </c>
      <c r="N123" s="26">
        <f t="shared" si="9"/>
        <v>1.6292213453429227</v>
      </c>
      <c r="O123" s="23"/>
      <c r="P123" s="25">
        <v>2687000</v>
      </c>
      <c r="Q123" s="25">
        <f t="shared" si="10"/>
        <v>2070.6821614623473</v>
      </c>
      <c r="R123" s="27">
        <f t="shared" si="11"/>
        <v>0.86926882093028357</v>
      </c>
      <c r="S123" s="28">
        <f t="shared" si="12"/>
        <v>0.53354863255079532</v>
      </c>
      <c r="T123" s="23"/>
      <c r="U123" s="43">
        <f t="shared" si="13"/>
        <v>0.86926882093028357</v>
      </c>
      <c r="V123" s="23"/>
      <c r="W123" s="57">
        <f>G123-'[7](A) Current Law'!G123</f>
        <v>9.9999999999999978E-2</v>
      </c>
      <c r="X123" s="58">
        <f>I123-'[7](A) Current Law'!I123</f>
        <v>1325287</v>
      </c>
      <c r="Y123" s="43">
        <f>N123-'[7](A) Current Law'!N123</f>
        <v>0.42874234011322399</v>
      </c>
      <c r="Z123" s="58">
        <f>P123-'[7](A) Current Law'!P123</f>
        <v>0</v>
      </c>
      <c r="AA123" s="58">
        <f>M123-'[7](A) Current Law'!M123</f>
        <v>0</v>
      </c>
      <c r="AB123" s="43">
        <f>R123-'[7](A) Current Law'!R123</f>
        <v>0</v>
      </c>
    </row>
    <row r="124" spans="1:28">
      <c r="A124" s="29" t="s">
        <v>254</v>
      </c>
      <c r="B124" s="30" t="s">
        <v>255</v>
      </c>
      <c r="C124" s="31">
        <v>4537307905</v>
      </c>
      <c r="D124" s="22">
        <v>7560.9800000000005</v>
      </c>
      <c r="E124" s="23"/>
      <c r="F124" s="23"/>
      <c r="G124" s="56">
        <v>0.38</v>
      </c>
      <c r="H124" s="23"/>
      <c r="I124" s="24">
        <v>23134506</v>
      </c>
      <c r="J124" s="25">
        <f t="shared" si="7"/>
        <v>3059.723210483297</v>
      </c>
      <c r="K124" s="27">
        <f t="shared" si="8"/>
        <v>5.0987295736545351</v>
      </c>
      <c r="L124" s="23"/>
      <c r="M124" s="25">
        <v>3766505</v>
      </c>
      <c r="N124" s="26">
        <f t="shared" si="9"/>
        <v>4.2686106840263029</v>
      </c>
      <c r="O124" s="23"/>
      <c r="P124" s="25">
        <v>12500000</v>
      </c>
      <c r="Q124" s="25">
        <f t="shared" si="10"/>
        <v>2151.3752185563244</v>
      </c>
      <c r="R124" s="27">
        <f t="shared" si="11"/>
        <v>2.7549375668830653</v>
      </c>
      <c r="S124" s="28">
        <f t="shared" si="12"/>
        <v>0.70312739766304067</v>
      </c>
      <c r="T124" s="23"/>
      <c r="U124" s="43">
        <f t="shared" si="13"/>
        <v>3.5850564565112975</v>
      </c>
      <c r="V124" s="23"/>
      <c r="W124" s="57">
        <f>G124-'[7](A) Current Law'!G124</f>
        <v>9.9999999999999978E-2</v>
      </c>
      <c r="X124" s="58">
        <f>I124-'[7](A) Current Law'!I124</f>
        <v>6088028</v>
      </c>
      <c r="Y124" s="43">
        <f>N124-'[7](A) Current Law'!N124</f>
        <v>1.1228080850290021</v>
      </c>
      <c r="Z124" s="58">
        <f>P124-'[7](A) Current Law'!P124</f>
        <v>0</v>
      </c>
      <c r="AA124" s="58">
        <f>M124-'[7](A) Current Law'!M124</f>
        <v>993502</v>
      </c>
      <c r="AB124" s="43">
        <f>R124-'[7](A) Current Law'!R124</f>
        <v>0</v>
      </c>
    </row>
    <row r="125" spans="1:28" ht="31.2">
      <c r="A125" s="29" t="s">
        <v>256</v>
      </c>
      <c r="B125" s="30" t="s">
        <v>257</v>
      </c>
      <c r="C125" s="31">
        <v>42349360881</v>
      </c>
      <c r="D125" s="22">
        <v>23237.829999999998</v>
      </c>
      <c r="E125" s="23"/>
      <c r="F125" s="23"/>
      <c r="G125" s="56">
        <v>0.38</v>
      </c>
      <c r="H125" s="23"/>
      <c r="I125" s="24">
        <v>69464801</v>
      </c>
      <c r="J125" s="25">
        <f t="shared" si="7"/>
        <v>2989.2980971114775</v>
      </c>
      <c r="K125" s="27">
        <f t="shared" si="8"/>
        <v>1.6402797953714885</v>
      </c>
      <c r="L125" s="23"/>
      <c r="M125" s="25">
        <v>0</v>
      </c>
      <c r="N125" s="26">
        <f t="shared" si="9"/>
        <v>1.6402797953714885</v>
      </c>
      <c r="O125" s="23"/>
      <c r="P125" s="25">
        <v>49100000</v>
      </c>
      <c r="Q125" s="25">
        <f t="shared" si="10"/>
        <v>2112.9339529551598</v>
      </c>
      <c r="R125" s="27">
        <f t="shared" si="11"/>
        <v>1.1594035654509409</v>
      </c>
      <c r="S125" s="28">
        <f t="shared" si="12"/>
        <v>0.70683280299039508</v>
      </c>
      <c r="T125" s="23"/>
      <c r="U125" s="43">
        <f t="shared" si="13"/>
        <v>1.1594035654509409</v>
      </c>
      <c r="V125" s="23"/>
      <c r="W125" s="57">
        <f>G125-'[7](A) Current Law'!G125</f>
        <v>9.1100000000000014E-2</v>
      </c>
      <c r="X125" s="58">
        <f>I125-'[7](A) Current Law'!I125</f>
        <v>16653272</v>
      </c>
      <c r="Y125" s="43">
        <f>N125-'[7](A) Current Law'!N125</f>
        <v>0.39323549762167653</v>
      </c>
      <c r="Z125" s="58">
        <f>P125-'[7](A) Current Law'!P125</f>
        <v>0</v>
      </c>
      <c r="AA125" s="58">
        <f>M125-'[7](A) Current Law'!M125</f>
        <v>0</v>
      </c>
      <c r="AB125" s="43">
        <f>R125-'[7](A) Current Law'!R125</f>
        <v>0</v>
      </c>
    </row>
    <row r="126" spans="1:28">
      <c r="A126" s="29" t="s">
        <v>258</v>
      </c>
      <c r="B126" s="30" t="s">
        <v>259</v>
      </c>
      <c r="C126" s="31">
        <v>2159007066</v>
      </c>
      <c r="D126" s="22">
        <v>2415.3500000000004</v>
      </c>
      <c r="E126" s="23"/>
      <c r="F126" s="23"/>
      <c r="G126" s="56">
        <v>0.38</v>
      </c>
      <c r="H126" s="23"/>
      <c r="I126" s="24">
        <v>7552354</v>
      </c>
      <c r="J126" s="25">
        <f t="shared" si="7"/>
        <v>3126.8155753824494</v>
      </c>
      <c r="K126" s="27">
        <f t="shared" si="8"/>
        <v>3.4980682179944291</v>
      </c>
      <c r="L126" s="23"/>
      <c r="M126" s="25">
        <v>64772</v>
      </c>
      <c r="N126" s="26">
        <f t="shared" si="9"/>
        <v>3.4680673898266901</v>
      </c>
      <c r="O126" s="23"/>
      <c r="P126" s="25">
        <v>5197753</v>
      </c>
      <c r="Q126" s="25">
        <f t="shared" si="10"/>
        <v>2178.7836131409522</v>
      </c>
      <c r="R126" s="27">
        <f t="shared" si="11"/>
        <v>2.4074738252848311</v>
      </c>
      <c r="S126" s="28">
        <f t="shared" si="12"/>
        <v>0.69680592302744282</v>
      </c>
      <c r="T126" s="23"/>
      <c r="U126" s="43">
        <f t="shared" si="13"/>
        <v>2.4374746534525702</v>
      </c>
      <c r="V126" s="23"/>
      <c r="W126" s="57">
        <f>G126-'[7](A) Current Law'!G126</f>
        <v>9.9999999999999978E-2</v>
      </c>
      <c r="X126" s="58">
        <f>I126-'[7](A) Current Law'!I126</f>
        <v>1987462</v>
      </c>
      <c r="Y126" s="43">
        <f>N126-'[7](A) Current Law'!N126</f>
        <v>0.91253939416240915</v>
      </c>
      <c r="Z126" s="58">
        <f>P126-'[7](A) Current Law'!P126</f>
        <v>0</v>
      </c>
      <c r="AA126" s="58">
        <f>M126-'[7](A) Current Law'!M126</f>
        <v>17283</v>
      </c>
      <c r="AB126" s="43">
        <f>R126-'[7](A) Current Law'!R126</f>
        <v>0</v>
      </c>
    </row>
    <row r="127" spans="1:28">
      <c r="A127" s="29" t="s">
        <v>260</v>
      </c>
      <c r="B127" s="30" t="s">
        <v>261</v>
      </c>
      <c r="C127" s="31">
        <v>35149153</v>
      </c>
      <c r="D127" s="22">
        <v>36.11</v>
      </c>
      <c r="E127" s="23"/>
      <c r="F127" s="23"/>
      <c r="G127" s="56">
        <v>0.38</v>
      </c>
      <c r="H127" s="23"/>
      <c r="I127" s="24">
        <v>310369</v>
      </c>
      <c r="J127" s="25">
        <f t="shared" si="7"/>
        <v>8595.0983107172524</v>
      </c>
      <c r="K127" s="27">
        <f t="shared" si="8"/>
        <v>8.8300563032059411</v>
      </c>
      <c r="L127" s="23"/>
      <c r="M127" s="25">
        <v>94763</v>
      </c>
      <c r="N127" s="26">
        <f t="shared" si="9"/>
        <v>6.1340311671237142</v>
      </c>
      <c r="O127" s="23"/>
      <c r="P127" s="25">
        <v>135000</v>
      </c>
      <c r="Q127" s="25">
        <f t="shared" si="10"/>
        <v>6362.8634727222379</v>
      </c>
      <c r="R127" s="27">
        <f t="shared" si="11"/>
        <v>3.8407753381710221</v>
      </c>
      <c r="S127" s="28">
        <f t="shared" si="12"/>
        <v>0.74028978409570545</v>
      </c>
      <c r="T127" s="23"/>
      <c r="U127" s="43">
        <f t="shared" si="13"/>
        <v>6.5368004742532486</v>
      </c>
      <c r="V127" s="23"/>
      <c r="W127" s="57">
        <f>G127-'[7](A) Current Law'!G127</f>
        <v>9.1200000000000003E-2</v>
      </c>
      <c r="X127" s="58">
        <f>I127-'[7](A) Current Law'!I127</f>
        <v>74488</v>
      </c>
      <c r="Y127" s="43">
        <f>N127-'[7](A) Current Law'!N127</f>
        <v>1.4092800472318636</v>
      </c>
      <c r="Z127" s="58">
        <f>P127-'[7](A) Current Law'!P127</f>
        <v>0</v>
      </c>
      <c r="AA127" s="58">
        <f>M127-'[7](A) Current Law'!M127</f>
        <v>24953</v>
      </c>
      <c r="AB127" s="43">
        <f>R127-'[7](A) Current Law'!R127</f>
        <v>0</v>
      </c>
    </row>
    <row r="128" spans="1:28">
      <c r="A128" s="29" t="s">
        <v>262</v>
      </c>
      <c r="B128" s="30" t="s">
        <v>263</v>
      </c>
      <c r="C128" s="31">
        <v>523609346</v>
      </c>
      <c r="D128" s="22">
        <v>447.18</v>
      </c>
      <c r="E128" s="23"/>
      <c r="F128" s="23"/>
      <c r="G128" s="56">
        <v>0.38</v>
      </c>
      <c r="H128" s="23"/>
      <c r="I128" s="24">
        <v>1946410</v>
      </c>
      <c r="J128" s="25">
        <f t="shared" si="7"/>
        <v>4352.6320497338875</v>
      </c>
      <c r="K128" s="27">
        <f t="shared" si="8"/>
        <v>3.7172942287397595</v>
      </c>
      <c r="L128" s="23"/>
      <c r="M128" s="25">
        <v>73291</v>
      </c>
      <c r="N128" s="26">
        <f t="shared" si="9"/>
        <v>3.5773215552955389</v>
      </c>
      <c r="O128" s="23"/>
      <c r="P128" s="25">
        <v>1255092</v>
      </c>
      <c r="Q128" s="25">
        <f t="shared" si="10"/>
        <v>2970.5778433740329</v>
      </c>
      <c r="R128" s="27">
        <f t="shared" si="11"/>
        <v>2.3970007594173079</v>
      </c>
      <c r="S128" s="28">
        <f t="shared" si="12"/>
        <v>0.68247851172157969</v>
      </c>
      <c r="T128" s="23"/>
      <c r="U128" s="43">
        <f t="shared" si="13"/>
        <v>2.536973432861529</v>
      </c>
      <c r="V128" s="23"/>
      <c r="W128" s="57">
        <f>G128-'[7](A) Current Law'!G128</f>
        <v>9.9999999999999978E-2</v>
      </c>
      <c r="X128" s="58">
        <f>I128-'[7](A) Current Law'!I128</f>
        <v>512214</v>
      </c>
      <c r="Y128" s="43">
        <f>N128-'[7](A) Current Law'!N128</f>
        <v>0.94122842490286596</v>
      </c>
      <c r="Z128" s="58">
        <f>P128-'[7](A) Current Law'!P128</f>
        <v>0</v>
      </c>
      <c r="AA128" s="58">
        <f>M128-'[7](A) Current Law'!M128</f>
        <v>19378</v>
      </c>
      <c r="AB128" s="43">
        <f>R128-'[7](A) Current Law'!R128</f>
        <v>0</v>
      </c>
    </row>
    <row r="129" spans="1:28">
      <c r="A129" s="29" t="s">
        <v>264</v>
      </c>
      <c r="B129" s="30" t="s">
        <v>265</v>
      </c>
      <c r="C129" s="31">
        <v>212492372</v>
      </c>
      <c r="D129" s="22">
        <v>202.98</v>
      </c>
      <c r="E129" s="23"/>
      <c r="F129" s="23"/>
      <c r="G129" s="56">
        <v>0.38</v>
      </c>
      <c r="H129" s="23"/>
      <c r="I129" s="24">
        <v>1151120</v>
      </c>
      <c r="J129" s="25">
        <f t="shared" si="7"/>
        <v>5671.100601044438</v>
      </c>
      <c r="K129" s="27">
        <f t="shared" si="8"/>
        <v>5.4172297535461649</v>
      </c>
      <c r="L129" s="23"/>
      <c r="M129" s="25">
        <v>210338</v>
      </c>
      <c r="N129" s="26">
        <f t="shared" si="9"/>
        <v>4.4273683386620579</v>
      </c>
      <c r="O129" s="23"/>
      <c r="P129" s="25">
        <v>597879</v>
      </c>
      <c r="Q129" s="25">
        <f t="shared" si="10"/>
        <v>3981.7568233323482</v>
      </c>
      <c r="R129" s="27">
        <f t="shared" si="11"/>
        <v>2.8136492353711406</v>
      </c>
      <c r="S129" s="28">
        <f t="shared" si="12"/>
        <v>0.70211359371742299</v>
      </c>
      <c r="T129" s="23"/>
      <c r="U129" s="43">
        <f t="shared" si="13"/>
        <v>3.8035106502552476</v>
      </c>
      <c r="V129" s="23"/>
      <c r="W129" s="57">
        <f>G129-'[7](A) Current Law'!G129</f>
        <v>8.8000000000000023E-2</v>
      </c>
      <c r="X129" s="58">
        <f>I129-'[7](A) Current Law'!I129</f>
        <v>266575</v>
      </c>
      <c r="Y129" s="43">
        <f>N129-'[7](A) Current Law'!N129</f>
        <v>0.99358860750069633</v>
      </c>
      <c r="Z129" s="58">
        <f>P129-'[7](A) Current Law'!P129</f>
        <v>0</v>
      </c>
      <c r="AA129" s="58">
        <f>M129-'[7](A) Current Law'!M129</f>
        <v>55445</v>
      </c>
      <c r="AB129" s="43">
        <f>R129-'[7](A) Current Law'!R129</f>
        <v>0</v>
      </c>
    </row>
    <row r="130" spans="1:28">
      <c r="A130" s="29" t="s">
        <v>266</v>
      </c>
      <c r="B130" s="30" t="s">
        <v>267</v>
      </c>
      <c r="C130" s="31">
        <v>5056913047</v>
      </c>
      <c r="D130" s="22">
        <v>6618.35</v>
      </c>
      <c r="E130" s="23"/>
      <c r="F130" s="23"/>
      <c r="G130" s="56">
        <v>0.38</v>
      </c>
      <c r="H130" s="23"/>
      <c r="I130" s="24">
        <v>23591844</v>
      </c>
      <c r="J130" s="25">
        <f t="shared" si="7"/>
        <v>3564.6111190855727</v>
      </c>
      <c r="K130" s="27">
        <f t="shared" si="8"/>
        <v>4.6652659005073849</v>
      </c>
      <c r="L130" s="23"/>
      <c r="M130" s="25">
        <v>3104457</v>
      </c>
      <c r="N130" s="26">
        <f t="shared" si="9"/>
        <v>4.0513623251153357</v>
      </c>
      <c r="O130" s="23"/>
      <c r="P130" s="25">
        <v>14154000</v>
      </c>
      <c r="Q130" s="25">
        <f t="shared" si="10"/>
        <v>2607.6676210838045</v>
      </c>
      <c r="R130" s="27">
        <f t="shared" si="11"/>
        <v>2.7989407507010275</v>
      </c>
      <c r="S130" s="28">
        <f t="shared" si="12"/>
        <v>0.73154336727557201</v>
      </c>
      <c r="T130" s="23"/>
      <c r="U130" s="43">
        <f t="shared" si="13"/>
        <v>3.4128443260930763</v>
      </c>
      <c r="V130" s="23"/>
      <c r="W130" s="57">
        <f>G130-'[7](A) Current Law'!G130</f>
        <v>9.9999999999999978E-2</v>
      </c>
      <c r="X130" s="58">
        <f>I130-'[7](A) Current Law'!I130</f>
        <v>6208380</v>
      </c>
      <c r="Y130" s="43">
        <f>N130-'[7](A) Current Law'!N130</f>
        <v>1.0657406900039974</v>
      </c>
      <c r="Z130" s="58">
        <f>P130-'[7](A) Current Law'!P130</f>
        <v>0</v>
      </c>
      <c r="AA130" s="58">
        <f>M130-'[7](A) Current Law'!M130</f>
        <v>819022</v>
      </c>
      <c r="AB130" s="43">
        <f>R130-'[7](A) Current Law'!R130</f>
        <v>0</v>
      </c>
    </row>
    <row r="131" spans="1:28">
      <c r="A131" s="29" t="s">
        <v>268</v>
      </c>
      <c r="B131" s="30" t="s">
        <v>269</v>
      </c>
      <c r="C131" s="31">
        <v>399498058</v>
      </c>
      <c r="D131" s="22">
        <v>393.14</v>
      </c>
      <c r="E131" s="23"/>
      <c r="F131" s="23"/>
      <c r="G131" s="56">
        <v>0.38</v>
      </c>
      <c r="H131" s="23"/>
      <c r="I131" s="24">
        <v>1407883</v>
      </c>
      <c r="J131" s="25">
        <f t="shared" si="7"/>
        <v>3581.1237727018365</v>
      </c>
      <c r="K131" s="27">
        <f t="shared" si="8"/>
        <v>3.5241297718648736</v>
      </c>
      <c r="L131" s="23"/>
      <c r="M131" s="25">
        <v>17179</v>
      </c>
      <c r="N131" s="26">
        <f t="shared" si="9"/>
        <v>3.4811283112670353</v>
      </c>
      <c r="O131" s="23"/>
      <c r="P131" s="25">
        <v>226000</v>
      </c>
      <c r="Q131" s="25">
        <f t="shared" si="10"/>
        <v>618.55573078292718</v>
      </c>
      <c r="R131" s="27">
        <f t="shared" si="11"/>
        <v>0.5657098838763317</v>
      </c>
      <c r="S131" s="28">
        <f t="shared" si="12"/>
        <v>0.17272671095538478</v>
      </c>
      <c r="T131" s="23"/>
      <c r="U131" s="43">
        <f t="shared" si="13"/>
        <v>0.60871134447417019</v>
      </c>
      <c r="V131" s="23"/>
      <c r="W131" s="57">
        <f>G131-'[7](A) Current Law'!G131</f>
        <v>6.9900000000000018E-2</v>
      </c>
      <c r="X131" s="58">
        <f>I131-'[7](A) Current Law'!I131</f>
        <v>258977</v>
      </c>
      <c r="Y131" s="43">
        <f>N131-'[7](A) Current Law'!N131</f>
        <v>0.63626341833181099</v>
      </c>
      <c r="Z131" s="58">
        <f>P131-'[7](A) Current Law'!P131</f>
        <v>0</v>
      </c>
      <c r="AA131" s="58">
        <f>M131-'[7](A) Current Law'!M131</f>
        <v>4791</v>
      </c>
      <c r="AB131" s="43">
        <f>R131-'[7](A) Current Law'!R131</f>
        <v>0</v>
      </c>
    </row>
    <row r="132" spans="1:28">
      <c r="A132" s="29" t="s">
        <v>270</v>
      </c>
      <c r="B132" s="30" t="s">
        <v>271</v>
      </c>
      <c r="C132" s="31">
        <v>1470513190</v>
      </c>
      <c r="D132" s="22">
        <v>213</v>
      </c>
      <c r="E132" s="23"/>
      <c r="F132" s="23"/>
      <c r="G132" s="56">
        <v>0.38</v>
      </c>
      <c r="H132" s="23"/>
      <c r="I132" s="24">
        <v>1105457</v>
      </c>
      <c r="J132" s="25">
        <f t="shared" si="7"/>
        <v>5189.9389671361505</v>
      </c>
      <c r="K132" s="27">
        <f t="shared" si="8"/>
        <v>0.75174912235911329</v>
      </c>
      <c r="L132" s="23"/>
      <c r="M132" s="25">
        <v>0</v>
      </c>
      <c r="N132" s="26">
        <f t="shared" si="9"/>
        <v>0.75174912235911329</v>
      </c>
      <c r="O132" s="23"/>
      <c r="P132" s="25">
        <v>941986</v>
      </c>
      <c r="Q132" s="25">
        <f t="shared" si="10"/>
        <v>4422.4694835680748</v>
      </c>
      <c r="R132" s="27">
        <f t="shared" si="11"/>
        <v>0.64058316947160465</v>
      </c>
      <c r="S132" s="28">
        <f t="shared" si="12"/>
        <v>0.85212360137029297</v>
      </c>
      <c r="T132" s="23"/>
      <c r="U132" s="43">
        <f t="shared" si="13"/>
        <v>0.64058316947160465</v>
      </c>
      <c r="V132" s="23"/>
      <c r="W132" s="57">
        <f>G132-'[7](A) Current Law'!G132</f>
        <v>9.9999999999999978E-2</v>
      </c>
      <c r="X132" s="58">
        <f>I132-'[7](A) Current Law'!I132</f>
        <v>290910</v>
      </c>
      <c r="Y132" s="43">
        <f>N132-'[7](A) Current Law'!N132</f>
        <v>0.1978288953667936</v>
      </c>
      <c r="Z132" s="58">
        <f>P132-'[7](A) Current Law'!P132</f>
        <v>127439</v>
      </c>
      <c r="AA132" s="58">
        <f>M132-'[7](A) Current Law'!M132</f>
        <v>0</v>
      </c>
      <c r="AB132" s="43">
        <f>R132-'[7](A) Current Law'!R132</f>
        <v>8.6662942479284966E-2</v>
      </c>
    </row>
    <row r="133" spans="1:28">
      <c r="A133" s="29" t="s">
        <v>272</v>
      </c>
      <c r="B133" s="30" t="s">
        <v>273</v>
      </c>
      <c r="C133" s="31">
        <v>360458699</v>
      </c>
      <c r="D133" s="22">
        <v>297.04000000000002</v>
      </c>
      <c r="E133" s="23"/>
      <c r="F133" s="23"/>
      <c r="G133" s="56">
        <v>0.38</v>
      </c>
      <c r="H133" s="23"/>
      <c r="I133" s="24">
        <v>1447189</v>
      </c>
      <c r="J133" s="25">
        <f t="shared" si="7"/>
        <v>4872.0340694855904</v>
      </c>
      <c r="K133" s="27">
        <f t="shared" si="8"/>
        <v>4.0148538626335109</v>
      </c>
      <c r="L133" s="23"/>
      <c r="M133" s="25">
        <v>103834</v>
      </c>
      <c r="N133" s="26">
        <f t="shared" si="9"/>
        <v>3.7267931214499557</v>
      </c>
      <c r="O133" s="23"/>
      <c r="P133" s="25">
        <v>377000</v>
      </c>
      <c r="Q133" s="25">
        <f t="shared" si="10"/>
        <v>1618.7516832749798</v>
      </c>
      <c r="R133" s="27">
        <f t="shared" si="11"/>
        <v>1.0458895874780929</v>
      </c>
      <c r="S133" s="28">
        <f t="shared" si="12"/>
        <v>0.33225376920360783</v>
      </c>
      <c r="T133" s="23"/>
      <c r="U133" s="43">
        <f t="shared" si="13"/>
        <v>1.3339503286616479</v>
      </c>
      <c r="V133" s="23"/>
      <c r="W133" s="57">
        <f>G133-'[7](A) Current Law'!G133</f>
        <v>9.9999999999999978E-2</v>
      </c>
      <c r="X133" s="58">
        <f>I133-'[7](A) Current Law'!I133</f>
        <v>380840</v>
      </c>
      <c r="Y133" s="43">
        <f>N133-'[7](A) Current Law'!N133</f>
        <v>0.98050345568161745</v>
      </c>
      <c r="Z133" s="58">
        <f>P133-'[7](A) Current Law'!P133</f>
        <v>0</v>
      </c>
      <c r="AA133" s="58">
        <f>M133-'[7](A) Current Law'!M133</f>
        <v>27409</v>
      </c>
      <c r="AB133" s="43">
        <f>R133-'[7](A) Current Law'!R133</f>
        <v>0</v>
      </c>
    </row>
    <row r="134" spans="1:28">
      <c r="A134" s="29" t="s">
        <v>274</v>
      </c>
      <c r="B134" s="30" t="s">
        <v>275</v>
      </c>
      <c r="C134" s="31">
        <v>2246561835</v>
      </c>
      <c r="D134" s="22">
        <v>2702.25</v>
      </c>
      <c r="E134" s="23"/>
      <c r="F134" s="23"/>
      <c r="G134" s="56">
        <v>0.38</v>
      </c>
      <c r="H134" s="23"/>
      <c r="I134" s="24">
        <v>8929390</v>
      </c>
      <c r="J134" s="25">
        <f t="shared" si="7"/>
        <v>3304.4277916551023</v>
      </c>
      <c r="K134" s="27">
        <f t="shared" si="8"/>
        <v>3.9746913977108491</v>
      </c>
      <c r="L134" s="23"/>
      <c r="M134" s="25">
        <v>602183</v>
      </c>
      <c r="N134" s="26">
        <f t="shared" si="9"/>
        <v>3.7066449141383191</v>
      </c>
      <c r="O134" s="23"/>
      <c r="P134" s="25">
        <v>4500000</v>
      </c>
      <c r="Q134" s="25">
        <f t="shared" si="10"/>
        <v>1888.1239707651032</v>
      </c>
      <c r="R134" s="27">
        <f t="shared" si="11"/>
        <v>2.0030608238299394</v>
      </c>
      <c r="S134" s="28">
        <f t="shared" si="12"/>
        <v>0.57139211077128449</v>
      </c>
      <c r="T134" s="23"/>
      <c r="U134" s="43">
        <f t="shared" si="13"/>
        <v>2.271107307402469</v>
      </c>
      <c r="V134" s="23"/>
      <c r="W134" s="57">
        <f>G134-'[7](A) Current Law'!G134</f>
        <v>9.9999999999999978E-2</v>
      </c>
      <c r="X134" s="58">
        <f>I134-'[7](A) Current Law'!I134</f>
        <v>2349839</v>
      </c>
      <c r="Y134" s="43">
        <f>N134-'[7](A) Current Law'!N134</f>
        <v>0.97497294126337719</v>
      </c>
      <c r="Z134" s="58">
        <f>P134-'[7](A) Current Law'!P134</f>
        <v>0</v>
      </c>
      <c r="AA134" s="58">
        <f>M134-'[7](A) Current Law'!M134</f>
        <v>159502</v>
      </c>
      <c r="AB134" s="43">
        <f>R134-'[7](A) Current Law'!R134</f>
        <v>0</v>
      </c>
    </row>
    <row r="135" spans="1:28">
      <c r="A135" s="29" t="s">
        <v>276</v>
      </c>
      <c r="B135" s="30" t="s">
        <v>277</v>
      </c>
      <c r="C135" s="31">
        <v>170519704</v>
      </c>
      <c r="D135" s="22">
        <v>904.06</v>
      </c>
      <c r="E135" s="23"/>
      <c r="F135" s="23"/>
      <c r="G135" s="56">
        <v>0.38</v>
      </c>
      <c r="H135" s="23"/>
      <c r="I135" s="24">
        <v>3702580</v>
      </c>
      <c r="J135" s="25">
        <f t="shared" si="7"/>
        <v>4095.502510895295</v>
      </c>
      <c r="K135" s="27">
        <f t="shared" si="8"/>
        <v>21.713502387970365</v>
      </c>
      <c r="L135" s="23"/>
      <c r="M135" s="25">
        <v>1558173</v>
      </c>
      <c r="N135" s="26">
        <f t="shared" si="9"/>
        <v>12.575713830701934</v>
      </c>
      <c r="O135" s="23"/>
      <c r="P135" s="25">
        <v>195000</v>
      </c>
      <c r="Q135" s="25">
        <f t="shared" si="10"/>
        <v>1939.2219542950691</v>
      </c>
      <c r="R135" s="27">
        <f t="shared" si="11"/>
        <v>1.1435628576976651</v>
      </c>
      <c r="S135" s="28">
        <f t="shared" si="12"/>
        <v>0.4735003700122617</v>
      </c>
      <c r="T135" s="23"/>
      <c r="U135" s="43">
        <f t="shared" si="13"/>
        <v>10.281351414966098</v>
      </c>
      <c r="V135" s="23"/>
      <c r="W135" s="57">
        <f>G135-'[7](A) Current Law'!G135</f>
        <v>9.9999999999999978E-2</v>
      </c>
      <c r="X135" s="58">
        <f>I135-'[7](A) Current Law'!I135</f>
        <v>974363</v>
      </c>
      <c r="Y135" s="43">
        <f>N135-'[7](A) Current Law'!N135</f>
        <v>3.3090486715834313</v>
      </c>
      <c r="Z135" s="58">
        <f>P135-'[7](A) Current Law'!P135</f>
        <v>0</v>
      </c>
      <c r="AA135" s="58">
        <f>M135-'[7](A) Current Law'!M135</f>
        <v>410105</v>
      </c>
      <c r="AB135" s="43">
        <f>R135-'[7](A) Current Law'!R135</f>
        <v>0</v>
      </c>
    </row>
    <row r="136" spans="1:28">
      <c r="A136" s="29" t="s">
        <v>278</v>
      </c>
      <c r="B136" s="30" t="s">
        <v>279</v>
      </c>
      <c r="C136" s="31">
        <v>56020840</v>
      </c>
      <c r="D136" s="22">
        <v>79.84</v>
      </c>
      <c r="E136" s="23"/>
      <c r="F136" s="23"/>
      <c r="G136" s="56">
        <v>0.38</v>
      </c>
      <c r="H136" s="23"/>
      <c r="I136" s="24">
        <v>764952</v>
      </c>
      <c r="J136" s="25">
        <f t="shared" ref="J136:J199" si="14">I136/D136</f>
        <v>9581.0621242484958</v>
      </c>
      <c r="K136" s="27">
        <f t="shared" ref="K136:K199" si="15">I136/C136*1000</f>
        <v>13.654775615645891</v>
      </c>
      <c r="L136" s="23"/>
      <c r="M136" s="25">
        <v>286171</v>
      </c>
      <c r="N136" s="26">
        <f t="shared" ref="N136:N199" si="16">(I136-M136)/C136*1000</f>
        <v>8.5464802027245579</v>
      </c>
      <c r="O136" s="23"/>
      <c r="P136" s="25">
        <v>125000</v>
      </c>
      <c r="Q136" s="25">
        <f t="shared" ref="Q136:Q199" si="17">(M136+P136)/D136</f>
        <v>5149.9373747494992</v>
      </c>
      <c r="R136" s="27">
        <f t="shared" ref="R136:R199" si="18">P136/C136*1000</f>
        <v>2.2313124901375989</v>
      </c>
      <c r="S136" s="28">
        <f t="shared" ref="S136:S199" si="19">(M136+P136)/I136</f>
        <v>0.53751215762557647</v>
      </c>
      <c r="T136" s="23"/>
      <c r="U136" s="43">
        <f t="shared" ref="U136:U199" si="20">(P136+M136)/C136*1000</f>
        <v>7.3396079030589325</v>
      </c>
      <c r="V136" s="23"/>
      <c r="W136" s="57">
        <f>G136-'[7](A) Current Law'!G136</f>
        <v>0.06</v>
      </c>
      <c r="X136" s="58">
        <f>I136-'[7](A) Current Law'!I136</f>
        <v>120782</v>
      </c>
      <c r="Y136" s="43">
        <f>N136-'[7](A) Current Law'!N136</f>
        <v>0.81150157691316327</v>
      </c>
      <c r="Z136" s="58">
        <f>P136-'[7](A) Current Law'!P136</f>
        <v>0</v>
      </c>
      <c r="AA136" s="58">
        <f>M136-'[7](A) Current Law'!M136</f>
        <v>75321</v>
      </c>
      <c r="AB136" s="43">
        <f>R136-'[7](A) Current Law'!R136</f>
        <v>0</v>
      </c>
    </row>
    <row r="137" spans="1:28">
      <c r="A137" s="29" t="s">
        <v>280</v>
      </c>
      <c r="B137" s="30" t="s">
        <v>281</v>
      </c>
      <c r="C137" s="31">
        <v>1087160696</v>
      </c>
      <c r="D137" s="22">
        <v>577.05000000000007</v>
      </c>
      <c r="E137" s="23"/>
      <c r="F137" s="23"/>
      <c r="G137" s="56">
        <v>0.38</v>
      </c>
      <c r="H137" s="23"/>
      <c r="I137" s="24">
        <v>2526946</v>
      </c>
      <c r="J137" s="25">
        <f t="shared" si="14"/>
        <v>4379.0763365392941</v>
      </c>
      <c r="K137" s="27">
        <f t="shared" si="15"/>
        <v>2.3243537126548217</v>
      </c>
      <c r="L137" s="23"/>
      <c r="M137" s="25">
        <v>0</v>
      </c>
      <c r="N137" s="26">
        <f t="shared" si="16"/>
        <v>2.3243537126548217</v>
      </c>
      <c r="O137" s="23"/>
      <c r="P137" s="25">
        <v>1043811</v>
      </c>
      <c r="Q137" s="25">
        <f t="shared" si="17"/>
        <v>1808.8744476215231</v>
      </c>
      <c r="R137" s="27">
        <f t="shared" si="18"/>
        <v>0.96012576966818519</v>
      </c>
      <c r="S137" s="28">
        <f t="shared" si="19"/>
        <v>0.41307214321160801</v>
      </c>
      <c r="T137" s="23"/>
      <c r="U137" s="43">
        <f t="shared" si="20"/>
        <v>0.96012576966818519</v>
      </c>
      <c r="V137" s="23"/>
      <c r="W137" s="57">
        <f>G137-'[7](A) Current Law'!G137</f>
        <v>9.9999999999999978E-2</v>
      </c>
      <c r="X137" s="58">
        <f>I137-'[7](A) Current Law'!I137</f>
        <v>664986</v>
      </c>
      <c r="Y137" s="43">
        <f>N137-'[7](A) Current Law'!N137</f>
        <v>0.61167222329384141</v>
      </c>
      <c r="Z137" s="58">
        <f>P137-'[7](A) Current Law'!P137</f>
        <v>0</v>
      </c>
      <c r="AA137" s="58">
        <f>M137-'[7](A) Current Law'!M137</f>
        <v>0</v>
      </c>
      <c r="AB137" s="43">
        <f>R137-'[7](A) Current Law'!R137</f>
        <v>0</v>
      </c>
    </row>
    <row r="138" spans="1:28">
      <c r="A138" s="29" t="s">
        <v>282</v>
      </c>
      <c r="B138" s="30" t="s">
        <v>283</v>
      </c>
      <c r="C138" s="31">
        <v>202643814</v>
      </c>
      <c r="D138" s="22">
        <v>180.6</v>
      </c>
      <c r="E138" s="23"/>
      <c r="F138" s="23"/>
      <c r="G138" s="56">
        <v>0.38</v>
      </c>
      <c r="H138" s="23"/>
      <c r="I138" s="24">
        <v>925442</v>
      </c>
      <c r="J138" s="25">
        <f t="shared" si="14"/>
        <v>5124.2635658914733</v>
      </c>
      <c r="K138" s="27">
        <f t="shared" si="15"/>
        <v>4.5668406142414986</v>
      </c>
      <c r="L138" s="23"/>
      <c r="M138" s="25">
        <v>114312</v>
      </c>
      <c r="N138" s="26">
        <f t="shared" si="16"/>
        <v>4.0027375323680001</v>
      </c>
      <c r="O138" s="23"/>
      <c r="P138" s="25">
        <v>485000</v>
      </c>
      <c r="Q138" s="25">
        <f t="shared" si="17"/>
        <v>3318.4496124031007</v>
      </c>
      <c r="R138" s="27">
        <f t="shared" si="18"/>
        <v>2.3933619804451571</v>
      </c>
      <c r="S138" s="28">
        <f t="shared" si="19"/>
        <v>0.64759541926992725</v>
      </c>
      <c r="T138" s="23"/>
      <c r="U138" s="43">
        <f t="shared" si="20"/>
        <v>2.9574650623186551</v>
      </c>
      <c r="V138" s="23"/>
      <c r="W138" s="57">
        <f>G138-'[7](A) Current Law'!G138</f>
        <v>9.9999999999999978E-2</v>
      </c>
      <c r="X138" s="58">
        <f>I138-'[7](A) Current Law'!I138</f>
        <v>243538</v>
      </c>
      <c r="Y138" s="43">
        <f>N138-'[7](A) Current Law'!N138</f>
        <v>1.0535826176268079</v>
      </c>
      <c r="Z138" s="58">
        <f>P138-'[7](A) Current Law'!P138</f>
        <v>0</v>
      </c>
      <c r="AA138" s="58">
        <f>M138-'[7](A) Current Law'!M138</f>
        <v>30036</v>
      </c>
      <c r="AB138" s="43">
        <f>R138-'[7](A) Current Law'!R138</f>
        <v>0</v>
      </c>
    </row>
    <row r="139" spans="1:28">
      <c r="A139" s="29" t="s">
        <v>284</v>
      </c>
      <c r="B139" s="30" t="s">
        <v>285</v>
      </c>
      <c r="C139" s="31">
        <v>173498884</v>
      </c>
      <c r="D139" s="22">
        <v>514.67000000000007</v>
      </c>
      <c r="E139" s="23"/>
      <c r="F139" s="23"/>
      <c r="G139" s="56">
        <v>0.38</v>
      </c>
      <c r="H139" s="23"/>
      <c r="I139" s="24">
        <v>2161656</v>
      </c>
      <c r="J139" s="25">
        <f t="shared" si="14"/>
        <v>4200.0816056890817</v>
      </c>
      <c r="K139" s="27">
        <f t="shared" si="15"/>
        <v>12.459192532904131</v>
      </c>
      <c r="L139" s="23"/>
      <c r="M139" s="25">
        <v>782603</v>
      </c>
      <c r="N139" s="26">
        <f t="shared" si="16"/>
        <v>7.9484834035013163</v>
      </c>
      <c r="O139" s="23"/>
      <c r="P139" s="25">
        <v>225000</v>
      </c>
      <c r="Q139" s="25">
        <f t="shared" si="17"/>
        <v>1957.7651699147023</v>
      </c>
      <c r="R139" s="27">
        <f t="shared" si="18"/>
        <v>1.2968383128043637</v>
      </c>
      <c r="S139" s="28">
        <f t="shared" si="19"/>
        <v>0.46612550748130138</v>
      </c>
      <c r="T139" s="23"/>
      <c r="U139" s="43">
        <f t="shared" si="20"/>
        <v>5.8075474422071789</v>
      </c>
      <c r="V139" s="23"/>
      <c r="W139" s="57">
        <f>G139-'[7](A) Current Law'!G139</f>
        <v>9.9999999999999978E-2</v>
      </c>
      <c r="X139" s="58">
        <f>I139-'[7](A) Current Law'!I139</f>
        <v>568857</v>
      </c>
      <c r="Y139" s="43">
        <f>N139-'[7](A) Current Law'!N139</f>
        <v>2.0911950073407963</v>
      </c>
      <c r="Z139" s="58">
        <f>P139-'[7](A) Current Law'!P139</f>
        <v>0</v>
      </c>
      <c r="AA139" s="58">
        <f>M139-'[7](A) Current Law'!M139</f>
        <v>206037</v>
      </c>
      <c r="AB139" s="43">
        <f>R139-'[7](A) Current Law'!R139</f>
        <v>0</v>
      </c>
    </row>
    <row r="140" spans="1:28">
      <c r="A140" s="29" t="s">
        <v>286</v>
      </c>
      <c r="B140" s="30" t="s">
        <v>287</v>
      </c>
      <c r="C140" s="31">
        <v>7398014349</v>
      </c>
      <c r="D140" s="22">
        <v>11025.439999999999</v>
      </c>
      <c r="E140" s="23"/>
      <c r="F140" s="23"/>
      <c r="G140" s="56">
        <v>0.38</v>
      </c>
      <c r="H140" s="23"/>
      <c r="I140" s="24">
        <v>37265857</v>
      </c>
      <c r="J140" s="25">
        <f t="shared" si="14"/>
        <v>3379.9881909474821</v>
      </c>
      <c r="K140" s="27">
        <f t="shared" si="15"/>
        <v>5.0372782806290823</v>
      </c>
      <c r="L140" s="23"/>
      <c r="M140" s="25">
        <v>5917563</v>
      </c>
      <c r="N140" s="26">
        <f t="shared" si="16"/>
        <v>4.2373929707553746</v>
      </c>
      <c r="O140" s="23"/>
      <c r="P140" s="25">
        <v>21225000</v>
      </c>
      <c r="Q140" s="25">
        <f t="shared" si="17"/>
        <v>2461.8122269950227</v>
      </c>
      <c r="R140" s="27">
        <f t="shared" si="18"/>
        <v>2.8690130890147589</v>
      </c>
      <c r="S140" s="28">
        <f t="shared" si="19"/>
        <v>0.72834935742924145</v>
      </c>
      <c r="T140" s="23"/>
      <c r="U140" s="43">
        <f t="shared" si="20"/>
        <v>3.6688983988884663</v>
      </c>
      <c r="V140" s="23"/>
      <c r="W140" s="57">
        <f>G140-'[7](A) Current Law'!G140</f>
        <v>9.9999999999999978E-2</v>
      </c>
      <c r="X140" s="58">
        <f>I140-'[7](A) Current Law'!I140</f>
        <v>9806804</v>
      </c>
      <c r="Y140" s="43">
        <f>N140-'[7](A) Current Law'!N140</f>
        <v>1.1146631529735629</v>
      </c>
      <c r="Z140" s="58">
        <f>P140-'[7](A) Current Law'!P140</f>
        <v>0</v>
      </c>
      <c r="AA140" s="58">
        <f>M140-'[7](A) Current Law'!M140</f>
        <v>1560510</v>
      </c>
      <c r="AB140" s="43">
        <f>R140-'[7](A) Current Law'!R140</f>
        <v>0</v>
      </c>
    </row>
    <row r="141" spans="1:28">
      <c r="A141" s="29" t="s">
        <v>288</v>
      </c>
      <c r="B141" s="30" t="s">
        <v>289</v>
      </c>
      <c r="C141" s="31">
        <v>221875062</v>
      </c>
      <c r="D141" s="22">
        <v>401.07999999999993</v>
      </c>
      <c r="E141" s="23"/>
      <c r="F141" s="23"/>
      <c r="G141" s="56">
        <v>0.38</v>
      </c>
      <c r="H141" s="23"/>
      <c r="I141" s="24">
        <v>1330906</v>
      </c>
      <c r="J141" s="25">
        <f t="shared" si="14"/>
        <v>3318.3055749476421</v>
      </c>
      <c r="K141" s="27">
        <f t="shared" si="15"/>
        <v>5.9984479012787837</v>
      </c>
      <c r="L141" s="23"/>
      <c r="M141" s="25">
        <v>284021</v>
      </c>
      <c r="N141" s="26">
        <f t="shared" si="16"/>
        <v>4.7183536110966813</v>
      </c>
      <c r="O141" s="23"/>
      <c r="P141" s="25">
        <v>512000</v>
      </c>
      <c r="Q141" s="25">
        <f t="shared" si="17"/>
        <v>1984.6938266679967</v>
      </c>
      <c r="R141" s="27">
        <f t="shared" si="18"/>
        <v>2.3076049889734791</v>
      </c>
      <c r="S141" s="28">
        <f t="shared" si="19"/>
        <v>0.59810459942325001</v>
      </c>
      <c r="T141" s="23"/>
      <c r="U141" s="43">
        <f t="shared" si="20"/>
        <v>3.5876992791555815</v>
      </c>
      <c r="V141" s="23"/>
      <c r="W141" s="57">
        <f>G141-'[7](A) Current Law'!G141</f>
        <v>9.9999999999999978E-2</v>
      </c>
      <c r="X141" s="58">
        <f>I141-'[7](A) Current Law'!I141</f>
        <v>350239</v>
      </c>
      <c r="Y141" s="43">
        <f>N141-'[7](A) Current Law'!N141</f>
        <v>1.2414283854938146</v>
      </c>
      <c r="Z141" s="58">
        <f>P141-'[7](A) Current Law'!P141</f>
        <v>0</v>
      </c>
      <c r="AA141" s="58">
        <f>M141-'[7](A) Current Law'!M141</f>
        <v>74797</v>
      </c>
      <c r="AB141" s="43">
        <f>R141-'[7](A) Current Law'!R141</f>
        <v>0</v>
      </c>
    </row>
    <row r="142" spans="1:28">
      <c r="A142" s="29" t="s">
        <v>290</v>
      </c>
      <c r="B142" s="30" t="s">
        <v>291</v>
      </c>
      <c r="C142" s="31">
        <v>5100102205</v>
      </c>
      <c r="D142" s="22">
        <v>9094.39</v>
      </c>
      <c r="E142" s="23"/>
      <c r="F142" s="23"/>
      <c r="G142" s="56">
        <v>0.38</v>
      </c>
      <c r="H142" s="23"/>
      <c r="I142" s="24">
        <v>27658336</v>
      </c>
      <c r="J142" s="25">
        <f t="shared" si="14"/>
        <v>3041.2524644313694</v>
      </c>
      <c r="K142" s="27">
        <f t="shared" si="15"/>
        <v>5.4230944573786246</v>
      </c>
      <c r="L142" s="23"/>
      <c r="M142" s="25">
        <v>5063555</v>
      </c>
      <c r="N142" s="26">
        <f t="shared" si="16"/>
        <v>4.4302604323985308</v>
      </c>
      <c r="O142" s="23"/>
      <c r="P142" s="25">
        <v>15400000</v>
      </c>
      <c r="Q142" s="25">
        <f t="shared" si="17"/>
        <v>2250.1294754238602</v>
      </c>
      <c r="R142" s="27">
        <f t="shared" si="18"/>
        <v>3.0195473308166769</v>
      </c>
      <c r="S142" s="28">
        <f t="shared" si="19"/>
        <v>0.73986934716535369</v>
      </c>
      <c r="T142" s="23"/>
      <c r="U142" s="43">
        <f t="shared" si="20"/>
        <v>4.0123813557967711</v>
      </c>
      <c r="V142" s="23"/>
      <c r="W142" s="57">
        <f>G142-'[7](A) Current Law'!G142</f>
        <v>9.9999999999999978E-2</v>
      </c>
      <c r="X142" s="58">
        <f>I142-'[7](A) Current Law'!I142</f>
        <v>7278509</v>
      </c>
      <c r="Y142" s="43">
        <f>N142-'[7](A) Current Law'!N142</f>
        <v>1.1652895885446282</v>
      </c>
      <c r="Z142" s="58">
        <f>P142-'[7](A) Current Law'!P142</f>
        <v>0</v>
      </c>
      <c r="AA142" s="58">
        <f>M142-'[7](A) Current Law'!M142</f>
        <v>1335413</v>
      </c>
      <c r="AB142" s="43">
        <f>R142-'[7](A) Current Law'!R142</f>
        <v>0</v>
      </c>
    </row>
    <row r="143" spans="1:28">
      <c r="A143" s="29" t="s">
        <v>292</v>
      </c>
      <c r="B143" s="30" t="s">
        <v>293</v>
      </c>
      <c r="C143" s="31">
        <v>571495591</v>
      </c>
      <c r="D143" s="22">
        <v>1963.1100000000001</v>
      </c>
      <c r="E143" s="23"/>
      <c r="F143" s="23"/>
      <c r="G143" s="56">
        <v>0.38</v>
      </c>
      <c r="H143" s="23"/>
      <c r="I143" s="24">
        <v>6417350</v>
      </c>
      <c r="J143" s="25">
        <f t="shared" si="14"/>
        <v>3268.9711732913588</v>
      </c>
      <c r="K143" s="27">
        <f t="shared" si="15"/>
        <v>11.229045509819164</v>
      </c>
      <c r="L143" s="23"/>
      <c r="M143" s="25">
        <v>2226357</v>
      </c>
      <c r="N143" s="26">
        <f t="shared" si="16"/>
        <v>7.3333776603011449</v>
      </c>
      <c r="O143" s="23"/>
      <c r="P143" s="25">
        <v>940979</v>
      </c>
      <c r="Q143" s="25">
        <f t="shared" si="17"/>
        <v>1613.4276734365369</v>
      </c>
      <c r="R143" s="27">
        <f t="shared" si="18"/>
        <v>1.6465201391203732</v>
      </c>
      <c r="S143" s="28">
        <f t="shared" si="19"/>
        <v>0.49355824444669527</v>
      </c>
      <c r="T143" s="23"/>
      <c r="U143" s="43">
        <f t="shared" si="20"/>
        <v>5.5421879886383936</v>
      </c>
      <c r="V143" s="23"/>
      <c r="W143" s="57">
        <f>G143-'[7](A) Current Law'!G143</f>
        <v>9.9999999999999978E-2</v>
      </c>
      <c r="X143" s="58">
        <f>I143-'[7](A) Current Law'!I143</f>
        <v>1688776</v>
      </c>
      <c r="Y143" s="43">
        <f>N143-'[7](A) Current Law'!N143</f>
        <v>1.9293552170203885</v>
      </c>
      <c r="Z143" s="58">
        <f>P143-'[7](A) Current Law'!P143</f>
        <v>0</v>
      </c>
      <c r="AA143" s="58">
        <f>M143-'[7](A) Current Law'!M143</f>
        <v>586158</v>
      </c>
      <c r="AB143" s="43">
        <f>R143-'[7](A) Current Law'!R143</f>
        <v>0</v>
      </c>
    </row>
    <row r="144" spans="1:28">
      <c r="A144" s="29" t="s">
        <v>294</v>
      </c>
      <c r="B144" s="30" t="s">
        <v>295</v>
      </c>
      <c r="C144" s="31">
        <v>10244684686</v>
      </c>
      <c r="D144" s="22">
        <v>3957.46</v>
      </c>
      <c r="E144" s="23"/>
      <c r="F144" s="23"/>
      <c r="G144" s="56">
        <v>0.38</v>
      </c>
      <c r="H144" s="23"/>
      <c r="I144" s="24">
        <v>11828369</v>
      </c>
      <c r="J144" s="25">
        <f t="shared" si="14"/>
        <v>2988.8789779302888</v>
      </c>
      <c r="K144" s="27">
        <f t="shared" si="15"/>
        <v>1.1545859499379423</v>
      </c>
      <c r="L144" s="23"/>
      <c r="M144" s="25">
        <v>0</v>
      </c>
      <c r="N144" s="26">
        <f t="shared" si="16"/>
        <v>1.1545859499379423</v>
      </c>
      <c r="O144" s="23"/>
      <c r="P144" s="25">
        <v>11828369</v>
      </c>
      <c r="Q144" s="25">
        <f t="shared" si="17"/>
        <v>2988.8789779302888</v>
      </c>
      <c r="R144" s="27">
        <f t="shared" si="18"/>
        <v>1.1545859499379423</v>
      </c>
      <c r="S144" s="28">
        <f t="shared" si="19"/>
        <v>1</v>
      </c>
      <c r="T144" s="23"/>
      <c r="U144" s="43">
        <f t="shared" si="20"/>
        <v>1.1545859499379423</v>
      </c>
      <c r="V144" s="23"/>
      <c r="W144" s="57">
        <f>G144-'[7](A) Current Law'!G144</f>
        <v>3.2999999999999696E-3</v>
      </c>
      <c r="X144" s="58">
        <f>I144-'[7](A) Current Law'!I144</f>
        <v>102719</v>
      </c>
      <c r="Y144" s="43">
        <f>N144-'[7](A) Current Law'!N144</f>
        <v>1.0026565301748169E-2</v>
      </c>
      <c r="Z144" s="58">
        <f>P144-'[7](A) Current Law'!P144</f>
        <v>102719</v>
      </c>
      <c r="AA144" s="58">
        <f>M144-'[7](A) Current Law'!M144</f>
        <v>0</v>
      </c>
      <c r="AB144" s="43">
        <f>R144-'[7](A) Current Law'!R144</f>
        <v>1.0026565301748169E-2</v>
      </c>
    </row>
    <row r="145" spans="1:28">
      <c r="A145" s="29" t="s">
        <v>296</v>
      </c>
      <c r="B145" s="30" t="s">
        <v>297</v>
      </c>
      <c r="C145" s="31">
        <v>1228332944</v>
      </c>
      <c r="D145" s="22">
        <v>2071.1999999999998</v>
      </c>
      <c r="E145" s="23"/>
      <c r="F145" s="23"/>
      <c r="G145" s="56">
        <v>0.38</v>
      </c>
      <c r="H145" s="23"/>
      <c r="I145" s="24">
        <v>6285991</v>
      </c>
      <c r="J145" s="25">
        <f t="shared" si="14"/>
        <v>3034.9512359984551</v>
      </c>
      <c r="K145" s="27">
        <f t="shared" si="15"/>
        <v>5.1174976871743008</v>
      </c>
      <c r="L145" s="23"/>
      <c r="M145" s="25">
        <v>1031698</v>
      </c>
      <c r="N145" s="26">
        <f t="shared" si="16"/>
        <v>4.2775804603022998</v>
      </c>
      <c r="O145" s="23"/>
      <c r="P145" s="25">
        <v>2740000</v>
      </c>
      <c r="Q145" s="25">
        <f t="shared" si="17"/>
        <v>1821.0206643491697</v>
      </c>
      <c r="R145" s="27">
        <f t="shared" si="18"/>
        <v>2.2306655645637394</v>
      </c>
      <c r="S145" s="28">
        <f t="shared" si="19"/>
        <v>0.60001644927585807</v>
      </c>
      <c r="T145" s="23"/>
      <c r="U145" s="43">
        <f t="shared" si="20"/>
        <v>3.0705827914357395</v>
      </c>
      <c r="V145" s="23"/>
      <c r="W145" s="57">
        <f>G145-'[7](A) Current Law'!G145</f>
        <v>9.9999999999999978E-2</v>
      </c>
      <c r="X145" s="58">
        <f>I145-'[7](A) Current Law'!I145</f>
        <v>1654209</v>
      </c>
      <c r="Y145" s="43">
        <f>N145-'[7](A) Current Law'!N145</f>
        <v>1.124922201874933</v>
      </c>
      <c r="Z145" s="58">
        <f>P145-'[7](A) Current Law'!P145</f>
        <v>0</v>
      </c>
      <c r="AA145" s="58">
        <f>M145-'[7](A) Current Law'!M145</f>
        <v>272430</v>
      </c>
      <c r="AB145" s="43">
        <f>R145-'[7](A) Current Law'!R145</f>
        <v>0</v>
      </c>
    </row>
    <row r="146" spans="1:28">
      <c r="A146" s="29" t="s">
        <v>298</v>
      </c>
      <c r="B146" s="30" t="s">
        <v>299</v>
      </c>
      <c r="C146" s="31">
        <v>1337620937</v>
      </c>
      <c r="D146" s="22">
        <v>509.51</v>
      </c>
      <c r="E146" s="23"/>
      <c r="F146" s="23"/>
      <c r="G146" s="56">
        <v>0.38</v>
      </c>
      <c r="H146" s="23"/>
      <c r="I146" s="24">
        <v>2080106</v>
      </c>
      <c r="J146" s="25">
        <f t="shared" si="14"/>
        <v>4082.5616769052622</v>
      </c>
      <c r="K146" s="27">
        <f t="shared" si="15"/>
        <v>1.5550788287339734</v>
      </c>
      <c r="L146" s="23"/>
      <c r="M146" s="25">
        <v>0</v>
      </c>
      <c r="N146" s="26">
        <f t="shared" si="16"/>
        <v>1.5550788287339734</v>
      </c>
      <c r="O146" s="23"/>
      <c r="P146" s="25">
        <v>1600000</v>
      </c>
      <c r="Q146" s="25">
        <f t="shared" si="17"/>
        <v>3140.2720260642577</v>
      </c>
      <c r="R146" s="27">
        <f t="shared" si="18"/>
        <v>1.1961535258176061</v>
      </c>
      <c r="S146" s="28">
        <f t="shared" si="19"/>
        <v>0.76919157004498806</v>
      </c>
      <c r="T146" s="23"/>
      <c r="U146" s="43">
        <f t="shared" si="20"/>
        <v>1.1961535258176061</v>
      </c>
      <c r="V146" s="23"/>
      <c r="W146" s="57">
        <f>G146-'[7](A) Current Law'!G146</f>
        <v>9.9999999999999978E-2</v>
      </c>
      <c r="X146" s="58">
        <f>I146-'[7](A) Current Law'!I146</f>
        <v>547396</v>
      </c>
      <c r="Y146" s="43">
        <f>N146-'[7](A) Current Law'!N146</f>
        <v>0.40923103463653399</v>
      </c>
      <c r="Z146" s="58">
        <f>P146-'[7](A) Current Law'!P146</f>
        <v>67290</v>
      </c>
      <c r="AA146" s="58">
        <f>M146-'[7](A) Current Law'!M146</f>
        <v>0</v>
      </c>
      <c r="AB146" s="43">
        <f>R146-'[7](A) Current Law'!R146</f>
        <v>5.0305731720166724E-2</v>
      </c>
    </row>
    <row r="147" spans="1:28">
      <c r="A147" s="29" t="s">
        <v>300</v>
      </c>
      <c r="B147" s="30" t="s">
        <v>301</v>
      </c>
      <c r="C147" s="31">
        <v>54610069</v>
      </c>
      <c r="D147" s="22">
        <v>71.39</v>
      </c>
      <c r="E147" s="23"/>
      <c r="F147" s="23"/>
      <c r="G147" s="56">
        <v>0.38</v>
      </c>
      <c r="H147" s="23"/>
      <c r="I147" s="24">
        <v>361884</v>
      </c>
      <c r="J147" s="25">
        <f t="shared" si="14"/>
        <v>5069.1133211934448</v>
      </c>
      <c r="K147" s="27">
        <f t="shared" si="15"/>
        <v>6.6266900340301715</v>
      </c>
      <c r="L147" s="23"/>
      <c r="M147" s="25">
        <v>87058</v>
      </c>
      <c r="N147" s="26">
        <f t="shared" si="16"/>
        <v>5.0325151575985005</v>
      </c>
      <c r="O147" s="23"/>
      <c r="P147" s="25">
        <v>0</v>
      </c>
      <c r="Q147" s="25">
        <f t="shared" si="17"/>
        <v>1219.4705140776018</v>
      </c>
      <c r="R147" s="27">
        <f t="shared" si="18"/>
        <v>0</v>
      </c>
      <c r="S147" s="28">
        <f t="shared" si="19"/>
        <v>0.24056880105227088</v>
      </c>
      <c r="T147" s="23"/>
      <c r="U147" s="43">
        <f t="shared" si="20"/>
        <v>1.5941748764316706</v>
      </c>
      <c r="V147" s="23"/>
      <c r="W147" s="57">
        <f>G147-'[7](A) Current Law'!G147</f>
        <v>9.9999999999999978E-2</v>
      </c>
      <c r="X147" s="58">
        <f>I147-'[7](A) Current Law'!I147</f>
        <v>95233</v>
      </c>
      <c r="Y147" s="43">
        <f>N147-'[7](A) Current Law'!N147</f>
        <v>1.3238950494642299</v>
      </c>
      <c r="Z147" s="58">
        <f>P147-'[7](A) Current Law'!P147</f>
        <v>0</v>
      </c>
      <c r="AA147" s="58">
        <f>M147-'[7](A) Current Law'!M147</f>
        <v>22935</v>
      </c>
      <c r="AB147" s="43">
        <f>R147-'[7](A) Current Law'!R147</f>
        <v>0</v>
      </c>
    </row>
    <row r="148" spans="1:28">
      <c r="A148" s="29" t="s">
        <v>302</v>
      </c>
      <c r="B148" s="30" t="s">
        <v>303</v>
      </c>
      <c r="C148" s="31">
        <v>5359103969</v>
      </c>
      <c r="D148" s="22">
        <v>7679.9</v>
      </c>
      <c r="E148" s="23"/>
      <c r="F148" s="23"/>
      <c r="G148" s="56">
        <v>0.38</v>
      </c>
      <c r="H148" s="23"/>
      <c r="I148" s="24">
        <v>22578370</v>
      </c>
      <c r="J148" s="25">
        <f t="shared" si="14"/>
        <v>2939.9302074245761</v>
      </c>
      <c r="K148" s="27">
        <f t="shared" si="15"/>
        <v>4.2130867642437408</v>
      </c>
      <c r="L148" s="23"/>
      <c r="M148" s="25">
        <v>2078882</v>
      </c>
      <c r="N148" s="26">
        <f t="shared" si="16"/>
        <v>3.8251707969429765</v>
      </c>
      <c r="O148" s="23"/>
      <c r="P148" s="25">
        <v>13700000</v>
      </c>
      <c r="Q148" s="25">
        <f t="shared" si="17"/>
        <v>2054.5686792796782</v>
      </c>
      <c r="R148" s="27">
        <f t="shared" si="18"/>
        <v>2.5563975021287741</v>
      </c>
      <c r="S148" s="28">
        <f t="shared" si="19"/>
        <v>0.69884947407629516</v>
      </c>
      <c r="T148" s="23"/>
      <c r="U148" s="43">
        <f t="shared" si="20"/>
        <v>2.9443134694295385</v>
      </c>
      <c r="V148" s="23"/>
      <c r="W148" s="57">
        <f>G148-'[7](A) Current Law'!G148</f>
        <v>9.9999999999999978E-2</v>
      </c>
      <c r="X148" s="58">
        <f>I148-'[7](A) Current Law'!I148</f>
        <v>5941676</v>
      </c>
      <c r="Y148" s="43">
        <f>N148-'[7](A) Current Law'!N148</f>
        <v>1.0058257931140351</v>
      </c>
      <c r="Z148" s="58">
        <f>P148-'[7](A) Current Law'!P148</f>
        <v>0</v>
      </c>
      <c r="AA148" s="58">
        <f>M148-'[7](A) Current Law'!M148</f>
        <v>551351</v>
      </c>
      <c r="AB148" s="43">
        <f>R148-'[7](A) Current Law'!R148</f>
        <v>0</v>
      </c>
    </row>
    <row r="149" spans="1:28">
      <c r="A149" s="29" t="s">
        <v>304</v>
      </c>
      <c r="B149" s="30" t="s">
        <v>305</v>
      </c>
      <c r="C149" s="31">
        <v>703636030</v>
      </c>
      <c r="D149" s="22">
        <v>1208.19</v>
      </c>
      <c r="E149" s="23"/>
      <c r="F149" s="23"/>
      <c r="G149" s="56">
        <v>0.38</v>
      </c>
      <c r="H149" s="23"/>
      <c r="I149" s="24">
        <v>3918330</v>
      </c>
      <c r="J149" s="25">
        <f t="shared" si="14"/>
        <v>3243.14056563951</v>
      </c>
      <c r="K149" s="27">
        <f t="shared" si="15"/>
        <v>5.568688686962207</v>
      </c>
      <c r="L149" s="23"/>
      <c r="M149" s="25">
        <v>749465</v>
      </c>
      <c r="N149" s="26">
        <f t="shared" si="16"/>
        <v>4.5035570449682627</v>
      </c>
      <c r="O149" s="23"/>
      <c r="P149" s="25">
        <v>2018000</v>
      </c>
      <c r="Q149" s="25">
        <f t="shared" si="17"/>
        <v>2290.5875731466076</v>
      </c>
      <c r="R149" s="27">
        <f t="shared" si="18"/>
        <v>2.8679600162032637</v>
      </c>
      <c r="S149" s="28">
        <f t="shared" si="19"/>
        <v>0.7062868620049868</v>
      </c>
      <c r="T149" s="23"/>
      <c r="U149" s="43">
        <f t="shared" si="20"/>
        <v>3.9330916581972075</v>
      </c>
      <c r="V149" s="23"/>
      <c r="W149" s="57">
        <f>G149-'[7](A) Current Law'!G149</f>
        <v>9.9999999999999978E-2</v>
      </c>
      <c r="X149" s="58">
        <f>I149-'[7](A) Current Law'!I149</f>
        <v>1031140</v>
      </c>
      <c r="Y149" s="43">
        <f>N149-'[7](A) Current Law'!N149</f>
        <v>1.185168133018998</v>
      </c>
      <c r="Z149" s="58">
        <f>P149-'[7](A) Current Law'!P149</f>
        <v>0</v>
      </c>
      <c r="AA149" s="58">
        <f>M149-'[7](A) Current Law'!M149</f>
        <v>197213</v>
      </c>
      <c r="AB149" s="43">
        <f>R149-'[7](A) Current Law'!R149</f>
        <v>0</v>
      </c>
    </row>
    <row r="150" spans="1:28">
      <c r="A150" s="29" t="s">
        <v>306</v>
      </c>
      <c r="B150" s="30" t="s">
        <v>307</v>
      </c>
      <c r="C150" s="31">
        <v>332922891</v>
      </c>
      <c r="D150" s="22">
        <v>316.79999999999995</v>
      </c>
      <c r="E150" s="23"/>
      <c r="F150" s="23"/>
      <c r="G150" s="56">
        <v>0.38</v>
      </c>
      <c r="H150" s="23"/>
      <c r="I150" s="24">
        <v>1414725</v>
      </c>
      <c r="J150" s="25">
        <f t="shared" si="14"/>
        <v>4465.672348484849</v>
      </c>
      <c r="K150" s="27">
        <f t="shared" si="15"/>
        <v>4.249407410078029</v>
      </c>
      <c r="L150" s="23"/>
      <c r="M150" s="25">
        <v>135148</v>
      </c>
      <c r="N150" s="26">
        <f t="shared" si="16"/>
        <v>3.843463560455505</v>
      </c>
      <c r="O150" s="23"/>
      <c r="P150" s="25">
        <v>665000</v>
      </c>
      <c r="Q150" s="25">
        <f t="shared" si="17"/>
        <v>2525.7196969696975</v>
      </c>
      <c r="R150" s="27">
        <f t="shared" si="18"/>
        <v>1.9974595258455807</v>
      </c>
      <c r="S150" s="28">
        <f t="shared" si="19"/>
        <v>0.56558553782537246</v>
      </c>
      <c r="T150" s="23"/>
      <c r="U150" s="43">
        <f t="shared" si="20"/>
        <v>2.403403375468105</v>
      </c>
      <c r="V150" s="23"/>
      <c r="W150" s="57">
        <f>G150-'[7](A) Current Law'!G150</f>
        <v>9.9999999999999978E-2</v>
      </c>
      <c r="X150" s="58">
        <f>I150-'[7](A) Current Law'!I150</f>
        <v>372296</v>
      </c>
      <c r="Y150" s="43">
        <f>N150-'[7](A) Current Law'!N150</f>
        <v>1.0112401673215072</v>
      </c>
      <c r="Z150" s="58">
        <f>P150-'[7](A) Current Law'!P150</f>
        <v>0</v>
      </c>
      <c r="AA150" s="58">
        <f>M150-'[7](A) Current Law'!M150</f>
        <v>35631</v>
      </c>
      <c r="AB150" s="43">
        <f>R150-'[7](A) Current Law'!R150</f>
        <v>0</v>
      </c>
    </row>
    <row r="151" spans="1:28">
      <c r="A151" s="29" t="s">
        <v>308</v>
      </c>
      <c r="B151" s="30" t="s">
        <v>309</v>
      </c>
      <c r="C151" s="31">
        <v>5000620217</v>
      </c>
      <c r="D151" s="22">
        <v>7268.13</v>
      </c>
      <c r="E151" s="23"/>
      <c r="F151" s="23"/>
      <c r="G151" s="56">
        <v>0.38</v>
      </c>
      <c r="H151" s="23"/>
      <c r="I151" s="24">
        <v>25235207</v>
      </c>
      <c r="J151" s="25">
        <f t="shared" si="14"/>
        <v>3472.0357230814529</v>
      </c>
      <c r="K151" s="27">
        <f t="shared" si="15"/>
        <v>5.0464154254728122</v>
      </c>
      <c r="L151" s="23"/>
      <c r="M151" s="25">
        <v>4020830</v>
      </c>
      <c r="N151" s="26">
        <f t="shared" si="16"/>
        <v>4.2423491645856384</v>
      </c>
      <c r="O151" s="23"/>
      <c r="P151" s="25">
        <v>10309658</v>
      </c>
      <c r="Q151" s="25">
        <f t="shared" si="17"/>
        <v>1971.6884535637089</v>
      </c>
      <c r="R151" s="27">
        <f t="shared" si="18"/>
        <v>2.0616758627162906</v>
      </c>
      <c r="S151" s="28">
        <f t="shared" si="19"/>
        <v>0.56787677628322997</v>
      </c>
      <c r="T151" s="23"/>
      <c r="U151" s="43">
        <f t="shared" si="20"/>
        <v>2.8657421236034648</v>
      </c>
      <c r="V151" s="23"/>
      <c r="W151" s="57">
        <f>G151-'[7](A) Current Law'!G151</f>
        <v>9.9999999999999978E-2</v>
      </c>
      <c r="X151" s="58">
        <f>I151-'[7](A) Current Law'!I151</f>
        <v>6640844</v>
      </c>
      <c r="Y151" s="43">
        <f>N151-'[7](A) Current Law'!N151</f>
        <v>1.1160033671479281</v>
      </c>
      <c r="Z151" s="58">
        <f>P151-'[7](A) Current Law'!P151</f>
        <v>0</v>
      </c>
      <c r="AA151" s="58">
        <f>M151-'[7](A) Current Law'!M151</f>
        <v>1060135</v>
      </c>
      <c r="AB151" s="43">
        <f>R151-'[7](A) Current Law'!R151</f>
        <v>0</v>
      </c>
    </row>
    <row r="152" spans="1:28">
      <c r="A152" s="29" t="s">
        <v>310</v>
      </c>
      <c r="B152" s="30" t="s">
        <v>311</v>
      </c>
      <c r="C152" s="31">
        <v>480953270</v>
      </c>
      <c r="D152" s="22">
        <v>579.32000000000005</v>
      </c>
      <c r="E152" s="23"/>
      <c r="F152" s="23"/>
      <c r="G152" s="56">
        <v>0.38</v>
      </c>
      <c r="H152" s="23"/>
      <c r="I152" s="24">
        <v>2176245</v>
      </c>
      <c r="J152" s="25">
        <f t="shared" si="14"/>
        <v>3756.5507836774145</v>
      </c>
      <c r="K152" s="27">
        <f t="shared" si="15"/>
        <v>4.5248574773179113</v>
      </c>
      <c r="L152" s="23"/>
      <c r="M152" s="25">
        <v>261207</v>
      </c>
      <c r="N152" s="26">
        <f t="shared" si="16"/>
        <v>3.981754817884906</v>
      </c>
      <c r="O152" s="23"/>
      <c r="P152" s="25">
        <v>550000</v>
      </c>
      <c r="Q152" s="25">
        <f t="shared" si="17"/>
        <v>1400.2744597113856</v>
      </c>
      <c r="R152" s="27">
        <f t="shared" si="18"/>
        <v>1.1435622425438547</v>
      </c>
      <c r="S152" s="28">
        <f t="shared" si="19"/>
        <v>0.37275536531962167</v>
      </c>
      <c r="T152" s="23"/>
      <c r="U152" s="43">
        <f t="shared" si="20"/>
        <v>1.6866649019768594</v>
      </c>
      <c r="V152" s="23"/>
      <c r="W152" s="57">
        <f>G152-'[7](A) Current Law'!G152</f>
        <v>9.9999999999999978E-2</v>
      </c>
      <c r="X152" s="58">
        <f>I152-'[7](A) Current Law'!I152</f>
        <v>572696</v>
      </c>
      <c r="Y152" s="43">
        <f>N152-'[7](A) Current Law'!N152</f>
        <v>1.0476631128841269</v>
      </c>
      <c r="Z152" s="58">
        <f>P152-'[7](A) Current Law'!P152</f>
        <v>0</v>
      </c>
      <c r="AA152" s="58">
        <f>M152-'[7](A) Current Law'!M152</f>
        <v>68819</v>
      </c>
      <c r="AB152" s="43">
        <f>R152-'[7](A) Current Law'!R152</f>
        <v>0</v>
      </c>
    </row>
    <row r="153" spans="1:28">
      <c r="A153" s="29" t="s">
        <v>312</v>
      </c>
      <c r="B153" s="30" t="s">
        <v>313</v>
      </c>
      <c r="C153" s="31">
        <v>162242568</v>
      </c>
      <c r="D153" s="22">
        <v>944.76</v>
      </c>
      <c r="E153" s="23"/>
      <c r="F153" s="23"/>
      <c r="G153" s="56">
        <v>0.38</v>
      </c>
      <c r="H153" s="23"/>
      <c r="I153" s="24">
        <v>4050639</v>
      </c>
      <c r="J153" s="25">
        <f t="shared" si="14"/>
        <v>4287.479359837419</v>
      </c>
      <c r="K153" s="27">
        <f t="shared" si="15"/>
        <v>24.966561180170668</v>
      </c>
      <c r="L153" s="23"/>
      <c r="M153" s="25">
        <v>1746419</v>
      </c>
      <c r="N153" s="26">
        <f t="shared" si="16"/>
        <v>14.20231464778097</v>
      </c>
      <c r="O153" s="23"/>
      <c r="P153" s="25">
        <v>114000</v>
      </c>
      <c r="Q153" s="25">
        <f t="shared" si="17"/>
        <v>1969.1974681400568</v>
      </c>
      <c r="R153" s="27">
        <f t="shared" si="18"/>
        <v>0.70265160004124194</v>
      </c>
      <c r="S153" s="28">
        <f t="shared" si="19"/>
        <v>0.45929025025434261</v>
      </c>
      <c r="T153" s="23"/>
      <c r="U153" s="43">
        <f t="shared" si="20"/>
        <v>11.466898132430941</v>
      </c>
      <c r="V153" s="23"/>
      <c r="W153" s="57">
        <f>G153-'[7](A) Current Law'!G153</f>
        <v>9.9999999999999978E-2</v>
      </c>
      <c r="X153" s="58">
        <f>I153-'[7](A) Current Law'!I153</f>
        <v>1065958</v>
      </c>
      <c r="Y153" s="43">
        <f>N153-'[7](A) Current Law'!N153</f>
        <v>3.7370833528719789</v>
      </c>
      <c r="Z153" s="58">
        <f>P153-'[7](A) Current Law'!P153</f>
        <v>0</v>
      </c>
      <c r="AA153" s="58">
        <f>M153-'[7](A) Current Law'!M153</f>
        <v>459644</v>
      </c>
      <c r="AB153" s="43">
        <f>R153-'[7](A) Current Law'!R153</f>
        <v>0</v>
      </c>
    </row>
    <row r="154" spans="1:28">
      <c r="A154" s="29" t="s">
        <v>314</v>
      </c>
      <c r="B154" s="30" t="s">
        <v>315</v>
      </c>
      <c r="C154" s="31">
        <v>1859263786</v>
      </c>
      <c r="D154" s="22">
        <v>2040.52</v>
      </c>
      <c r="E154" s="23"/>
      <c r="F154" s="23"/>
      <c r="G154" s="56">
        <v>0.38</v>
      </c>
      <c r="H154" s="23"/>
      <c r="I154" s="24">
        <v>7352749</v>
      </c>
      <c r="J154" s="25">
        <f t="shared" si="14"/>
        <v>3603.3702193558506</v>
      </c>
      <c r="K154" s="27">
        <f t="shared" si="15"/>
        <v>3.954656168406649</v>
      </c>
      <c r="L154" s="23"/>
      <c r="M154" s="25">
        <v>479770</v>
      </c>
      <c r="N154" s="26">
        <f t="shared" si="16"/>
        <v>3.6966131711662351</v>
      </c>
      <c r="O154" s="23"/>
      <c r="P154" s="25">
        <v>4164000</v>
      </c>
      <c r="Q154" s="25">
        <f t="shared" si="17"/>
        <v>2275.7777429282733</v>
      </c>
      <c r="R154" s="27">
        <f t="shared" si="18"/>
        <v>2.2395961408780969</v>
      </c>
      <c r="S154" s="28">
        <f t="shared" si="19"/>
        <v>0.63156922669330884</v>
      </c>
      <c r="T154" s="23"/>
      <c r="U154" s="43">
        <f t="shared" si="20"/>
        <v>2.4976391381185112</v>
      </c>
      <c r="V154" s="23"/>
      <c r="W154" s="57">
        <f>G154-'[7](A) Current Law'!G154</f>
        <v>9.9999999999999978E-2</v>
      </c>
      <c r="X154" s="58">
        <f>I154-'[7](A) Current Law'!I154</f>
        <v>1934934</v>
      </c>
      <c r="Y154" s="43">
        <f>N154-'[7](A) Current Law'!N154</f>
        <v>0.97265326933012197</v>
      </c>
      <c r="Z154" s="58">
        <f>P154-'[7](A) Current Law'!P154</f>
        <v>0</v>
      </c>
      <c r="AA154" s="58">
        <f>M154-'[7](A) Current Law'!M154</f>
        <v>126515</v>
      </c>
      <c r="AB154" s="43">
        <f>R154-'[7](A) Current Law'!R154</f>
        <v>0</v>
      </c>
    </row>
    <row r="155" spans="1:28">
      <c r="A155" s="29" t="s">
        <v>316</v>
      </c>
      <c r="B155" s="30" t="s">
        <v>317</v>
      </c>
      <c r="C155" s="31">
        <v>50039043.5</v>
      </c>
      <c r="D155" s="22">
        <v>66.17</v>
      </c>
      <c r="E155" s="23"/>
      <c r="F155" s="23"/>
      <c r="G155" s="56">
        <v>0.38</v>
      </c>
      <c r="H155" s="23"/>
      <c r="I155" s="24">
        <v>229528</v>
      </c>
      <c r="J155" s="25">
        <f t="shared" si="14"/>
        <v>3468.7622789783891</v>
      </c>
      <c r="K155" s="27">
        <f t="shared" si="15"/>
        <v>4.5869781663592351</v>
      </c>
      <c r="L155" s="23"/>
      <c r="M155" s="25">
        <v>28729</v>
      </c>
      <c r="N155" s="26">
        <f t="shared" si="16"/>
        <v>4.0128464885624764</v>
      </c>
      <c r="O155" s="23"/>
      <c r="P155" s="25">
        <v>0</v>
      </c>
      <c r="Q155" s="25">
        <f t="shared" si="17"/>
        <v>434.16956324618405</v>
      </c>
      <c r="R155" s="27">
        <f t="shared" si="18"/>
        <v>0</v>
      </c>
      <c r="S155" s="28">
        <f t="shared" si="19"/>
        <v>0.12516555714335506</v>
      </c>
      <c r="T155" s="23"/>
      <c r="U155" s="43">
        <f t="shared" si="20"/>
        <v>0.57413167779675878</v>
      </c>
      <c r="V155" s="23"/>
      <c r="W155" s="57">
        <f>G155-'[7](A) Current Law'!G155</f>
        <v>5.4000000000000159E-3</v>
      </c>
      <c r="X155" s="58">
        <f>I155-'[7](A) Current Law'!I155</f>
        <v>3262</v>
      </c>
      <c r="Y155" s="43">
        <f>N155-'[7](A) Current Law'!N155</f>
        <v>-8.5952881973053508E-2</v>
      </c>
      <c r="Z155" s="58">
        <f>P155-'[7](A) Current Law'!P155</f>
        <v>0</v>
      </c>
      <c r="AA155" s="58">
        <f>M155-'[7](A) Current Law'!M155</f>
        <v>7563</v>
      </c>
      <c r="AB155" s="43">
        <f>R155-'[7](A) Current Law'!R155</f>
        <v>0</v>
      </c>
    </row>
    <row r="156" spans="1:28">
      <c r="A156" s="29" t="s">
        <v>318</v>
      </c>
      <c r="B156" s="30" t="s">
        <v>319</v>
      </c>
      <c r="C156" s="31">
        <v>3766367403</v>
      </c>
      <c r="D156" s="22">
        <v>5703</v>
      </c>
      <c r="E156" s="23"/>
      <c r="F156" s="23"/>
      <c r="G156" s="56">
        <v>0.38</v>
      </c>
      <c r="H156" s="23"/>
      <c r="I156" s="24">
        <v>21474421</v>
      </c>
      <c r="J156" s="25">
        <f t="shared" si="14"/>
        <v>3765.4604594073294</v>
      </c>
      <c r="K156" s="27">
        <f t="shared" si="15"/>
        <v>5.7016267140840062</v>
      </c>
      <c r="L156" s="23"/>
      <c r="M156" s="25">
        <v>4263249</v>
      </c>
      <c r="N156" s="26">
        <f t="shared" si="16"/>
        <v>4.5697007642671554</v>
      </c>
      <c r="O156" s="23"/>
      <c r="P156" s="25">
        <v>11110584</v>
      </c>
      <c r="Q156" s="25">
        <f t="shared" si="17"/>
        <v>2695.7448711204629</v>
      </c>
      <c r="R156" s="27">
        <f t="shared" si="18"/>
        <v>2.949946941222505</v>
      </c>
      <c r="S156" s="28">
        <f t="shared" si="19"/>
        <v>0.71591373755781351</v>
      </c>
      <c r="T156" s="23"/>
      <c r="U156" s="43">
        <f t="shared" si="20"/>
        <v>4.0818728910393558</v>
      </c>
      <c r="V156" s="23"/>
      <c r="W156" s="57">
        <f>G156-'[7](A) Current Law'!G156</f>
        <v>9.9999999999999978E-2</v>
      </c>
      <c r="X156" s="58">
        <f>I156-'[7](A) Current Law'!I156</f>
        <v>5651163</v>
      </c>
      <c r="Y156" s="43">
        <f>N156-'[7](A) Current Law'!N156</f>
        <v>1.2023428719123297</v>
      </c>
      <c r="Z156" s="58">
        <f>P156-'[7](A) Current Law'!P156</f>
        <v>0</v>
      </c>
      <c r="AA156" s="58">
        <f>M156-'[7](A) Current Law'!M156</f>
        <v>1122698</v>
      </c>
      <c r="AB156" s="43">
        <f>R156-'[7](A) Current Law'!R156</f>
        <v>0</v>
      </c>
    </row>
    <row r="157" spans="1:28">
      <c r="A157" s="29" t="s">
        <v>320</v>
      </c>
      <c r="B157" s="30" t="s">
        <v>321</v>
      </c>
      <c r="C157" s="31">
        <v>14906928148</v>
      </c>
      <c r="D157" s="22">
        <v>13662.96</v>
      </c>
      <c r="E157" s="23"/>
      <c r="F157" s="23"/>
      <c r="G157" s="56">
        <v>0.38</v>
      </c>
      <c r="H157" s="23"/>
      <c r="I157" s="24">
        <v>45260237</v>
      </c>
      <c r="J157" s="25">
        <f t="shared" si="14"/>
        <v>3312.623106559633</v>
      </c>
      <c r="K157" s="27">
        <f t="shared" si="15"/>
        <v>3.036188042945144</v>
      </c>
      <c r="L157" s="23"/>
      <c r="M157" s="25">
        <v>0</v>
      </c>
      <c r="N157" s="26">
        <f t="shared" si="16"/>
        <v>3.036188042945144</v>
      </c>
      <c r="O157" s="23"/>
      <c r="P157" s="25">
        <v>32000000</v>
      </c>
      <c r="Q157" s="25">
        <f t="shared" si="17"/>
        <v>2342.0986374841177</v>
      </c>
      <c r="R157" s="27">
        <f t="shared" si="18"/>
        <v>2.1466528638425957</v>
      </c>
      <c r="S157" s="28">
        <f t="shared" si="19"/>
        <v>0.70702236932608198</v>
      </c>
      <c r="T157" s="23"/>
      <c r="U157" s="43">
        <f t="shared" si="20"/>
        <v>2.1466528638425957</v>
      </c>
      <c r="V157" s="23"/>
      <c r="W157" s="57">
        <f>G157-'[7](A) Current Law'!G157</f>
        <v>9.9999999999999978E-2</v>
      </c>
      <c r="X157" s="58">
        <f>I157-'[7](A) Current Law'!I157</f>
        <v>11910589</v>
      </c>
      <c r="Y157" s="43">
        <f>N157-'[7](A) Current Law'!N157</f>
        <v>0.79899687459069124</v>
      </c>
      <c r="Z157" s="58">
        <f>P157-'[7](A) Current Law'!P157</f>
        <v>0</v>
      </c>
      <c r="AA157" s="58">
        <f>M157-'[7](A) Current Law'!M157</f>
        <v>0</v>
      </c>
      <c r="AB157" s="43">
        <f>R157-'[7](A) Current Law'!R157</f>
        <v>0</v>
      </c>
    </row>
    <row r="158" spans="1:28">
      <c r="A158" s="29" t="s">
        <v>322</v>
      </c>
      <c r="B158" s="30" t="s">
        <v>323</v>
      </c>
      <c r="C158" s="31">
        <v>830044577</v>
      </c>
      <c r="D158" s="22">
        <v>1416.94</v>
      </c>
      <c r="E158" s="23"/>
      <c r="F158" s="23"/>
      <c r="G158" s="56">
        <v>0.38</v>
      </c>
      <c r="H158" s="23"/>
      <c r="I158" s="24">
        <v>4539009</v>
      </c>
      <c r="J158" s="25">
        <f t="shared" si="14"/>
        <v>3203.3882874363062</v>
      </c>
      <c r="K158" s="27">
        <f t="shared" si="15"/>
        <v>5.4683918499957871</v>
      </c>
      <c r="L158" s="23"/>
      <c r="M158" s="25">
        <v>842556</v>
      </c>
      <c r="N158" s="26">
        <f t="shared" si="16"/>
        <v>4.453318655920814</v>
      </c>
      <c r="O158" s="23"/>
      <c r="P158" s="25">
        <v>2328205</v>
      </c>
      <c r="Q158" s="25">
        <f t="shared" si="17"/>
        <v>2237.7524806978417</v>
      </c>
      <c r="R158" s="27">
        <f t="shared" si="18"/>
        <v>2.8049156208149046</v>
      </c>
      <c r="S158" s="28">
        <f t="shared" si="19"/>
        <v>0.69855798919984513</v>
      </c>
      <c r="T158" s="23"/>
      <c r="U158" s="43">
        <f t="shared" si="20"/>
        <v>3.8199888148898782</v>
      </c>
      <c r="V158" s="23"/>
      <c r="W158" s="57">
        <f>G158-'[7](A) Current Law'!G158</f>
        <v>9.9999999999999978E-2</v>
      </c>
      <c r="X158" s="58">
        <f>I158-'[7](A) Current Law'!I158</f>
        <v>1194476</v>
      </c>
      <c r="Y158" s="43">
        <f>N158-'[7](A) Current Law'!N158</f>
        <v>1.1718551351971551</v>
      </c>
      <c r="Z158" s="58">
        <f>P158-'[7](A) Current Law'!P158</f>
        <v>0</v>
      </c>
      <c r="AA158" s="58">
        <f>M158-'[7](A) Current Law'!M158</f>
        <v>221784</v>
      </c>
      <c r="AB158" s="43">
        <f>R158-'[7](A) Current Law'!R158</f>
        <v>0</v>
      </c>
    </row>
    <row r="159" spans="1:28">
      <c r="A159" s="29" t="s">
        <v>324</v>
      </c>
      <c r="B159" s="30" t="s">
        <v>325</v>
      </c>
      <c r="C159" s="31">
        <v>376455528</v>
      </c>
      <c r="D159" s="22">
        <v>718.4799999999999</v>
      </c>
      <c r="E159" s="23"/>
      <c r="F159" s="23"/>
      <c r="G159" s="56">
        <v>0.38</v>
      </c>
      <c r="H159" s="23"/>
      <c r="I159" s="24">
        <v>2505885</v>
      </c>
      <c r="J159" s="25">
        <f t="shared" si="14"/>
        <v>3487.7588798574775</v>
      </c>
      <c r="K159" s="27">
        <f t="shared" si="15"/>
        <v>6.6565233171446483</v>
      </c>
      <c r="L159" s="23"/>
      <c r="M159" s="25">
        <v>605765</v>
      </c>
      <c r="N159" s="26">
        <f t="shared" si="16"/>
        <v>5.0473956647543243</v>
      </c>
      <c r="O159" s="23"/>
      <c r="P159" s="25">
        <v>800000</v>
      </c>
      <c r="Q159" s="25">
        <f t="shared" si="17"/>
        <v>1956.5819507849908</v>
      </c>
      <c r="R159" s="27">
        <f t="shared" si="18"/>
        <v>2.1250850113695234</v>
      </c>
      <c r="S159" s="28">
        <f t="shared" si="19"/>
        <v>0.56098544027359598</v>
      </c>
      <c r="T159" s="23"/>
      <c r="U159" s="43">
        <f t="shared" si="20"/>
        <v>3.7342126637598483</v>
      </c>
      <c r="V159" s="23"/>
      <c r="W159" s="57">
        <f>G159-'[7](A) Current Law'!G159</f>
        <v>9.9999999999999978E-2</v>
      </c>
      <c r="X159" s="58">
        <f>I159-'[7](A) Current Law'!I159</f>
        <v>659444</v>
      </c>
      <c r="Y159" s="43">
        <f>N159-'[7](A) Current Law'!N159</f>
        <v>1.3277849913788491</v>
      </c>
      <c r="Z159" s="58">
        <f>P159-'[7](A) Current Law'!P159</f>
        <v>0</v>
      </c>
      <c r="AA159" s="58">
        <f>M159-'[7](A) Current Law'!M159</f>
        <v>159592</v>
      </c>
      <c r="AB159" s="43">
        <f>R159-'[7](A) Current Law'!R159</f>
        <v>0</v>
      </c>
    </row>
    <row r="160" spans="1:28" ht="31.2">
      <c r="A160" s="29" t="s">
        <v>326</v>
      </c>
      <c r="B160" s="30" t="s">
        <v>327</v>
      </c>
      <c r="C160" s="31">
        <v>230130640</v>
      </c>
      <c r="D160" s="22">
        <v>311.64999999999998</v>
      </c>
      <c r="E160" s="23"/>
      <c r="F160" s="23"/>
      <c r="G160" s="56">
        <v>0.38</v>
      </c>
      <c r="H160" s="23"/>
      <c r="I160" s="24">
        <v>1441976</v>
      </c>
      <c r="J160" s="25">
        <f t="shared" si="14"/>
        <v>4626.9083908230386</v>
      </c>
      <c r="K160" s="27">
        <f t="shared" si="15"/>
        <v>6.2659018373216195</v>
      </c>
      <c r="L160" s="23"/>
      <c r="M160" s="25">
        <v>325400</v>
      </c>
      <c r="N160" s="26">
        <f t="shared" si="16"/>
        <v>4.8519223689639936</v>
      </c>
      <c r="O160" s="23"/>
      <c r="P160" s="25">
        <v>695000</v>
      </c>
      <c r="Q160" s="25">
        <f t="shared" si="17"/>
        <v>3274.1857853361143</v>
      </c>
      <c r="R160" s="27">
        <f t="shared" si="18"/>
        <v>3.0200237569408399</v>
      </c>
      <c r="S160" s="28">
        <f t="shared" si="19"/>
        <v>0.70764007167941767</v>
      </c>
      <c r="T160" s="23"/>
      <c r="U160" s="43">
        <f t="shared" si="20"/>
        <v>4.4340032252984658</v>
      </c>
      <c r="V160" s="23"/>
      <c r="W160" s="57">
        <f>G160-'[7](A) Current Law'!G160</f>
        <v>9.9999999999999978E-2</v>
      </c>
      <c r="X160" s="58">
        <f>I160-'[7](A) Current Law'!I160</f>
        <v>379467</v>
      </c>
      <c r="Y160" s="43">
        <f>N160-'[7](A) Current Law'!N160</f>
        <v>1.276162096450955</v>
      </c>
      <c r="Z160" s="58">
        <f>P160-'[7](A) Current Law'!P160</f>
        <v>0</v>
      </c>
      <c r="AA160" s="58">
        <f>M160-'[7](A) Current Law'!M160</f>
        <v>85783</v>
      </c>
      <c r="AB160" s="43">
        <f>R160-'[7](A) Current Law'!R160</f>
        <v>0</v>
      </c>
    </row>
    <row r="161" spans="1:28">
      <c r="A161" s="29" t="s">
        <v>328</v>
      </c>
      <c r="B161" s="30" t="s">
        <v>329</v>
      </c>
      <c r="C161" s="31">
        <v>15281273</v>
      </c>
      <c r="D161" s="22">
        <v>213.46</v>
      </c>
      <c r="E161" s="23"/>
      <c r="F161" s="23"/>
      <c r="G161" s="56">
        <v>0.38</v>
      </c>
      <c r="H161" s="23"/>
      <c r="I161" s="24">
        <v>954402</v>
      </c>
      <c r="J161" s="25">
        <f t="shared" si="14"/>
        <v>4471.1046566101377</v>
      </c>
      <c r="K161" s="27">
        <f t="shared" si="15"/>
        <v>62.455660598433127</v>
      </c>
      <c r="L161" s="23"/>
      <c r="M161" s="25">
        <v>450933</v>
      </c>
      <c r="N161" s="26">
        <f t="shared" si="16"/>
        <v>32.94679703713166</v>
      </c>
      <c r="O161" s="23"/>
      <c r="P161" s="25">
        <v>13000</v>
      </c>
      <c r="Q161" s="25">
        <f t="shared" si="17"/>
        <v>2173.3954839314156</v>
      </c>
      <c r="R161" s="27">
        <f t="shared" si="18"/>
        <v>0.85071446600031286</v>
      </c>
      <c r="S161" s="28">
        <f t="shared" si="19"/>
        <v>0.48609810121940228</v>
      </c>
      <c r="T161" s="23"/>
      <c r="U161" s="43">
        <f t="shared" si="20"/>
        <v>30.359578027301783</v>
      </c>
      <c r="V161" s="23"/>
      <c r="W161" s="57">
        <f>G161-'[7](A) Current Law'!G161</f>
        <v>9.9999999999999978E-2</v>
      </c>
      <c r="X161" s="58">
        <f>I161-'[7](A) Current Law'!I161</f>
        <v>251158</v>
      </c>
      <c r="Y161" s="43">
        <f>N161-'[7](A) Current Law'!N161</f>
        <v>8.6698274417321137</v>
      </c>
      <c r="Z161" s="58">
        <f>P161-'[7](A) Current Law'!P161</f>
        <v>0</v>
      </c>
      <c r="AA161" s="58">
        <f>M161-'[7](A) Current Law'!M161</f>
        <v>118672</v>
      </c>
      <c r="AB161" s="43">
        <f>R161-'[7](A) Current Law'!R161</f>
        <v>0</v>
      </c>
    </row>
    <row r="162" spans="1:28">
      <c r="A162" s="29" t="s">
        <v>330</v>
      </c>
      <c r="B162" s="30" t="s">
        <v>331</v>
      </c>
      <c r="C162" s="31">
        <v>890219825</v>
      </c>
      <c r="D162" s="22">
        <v>1056.43</v>
      </c>
      <c r="E162" s="23"/>
      <c r="F162" s="23"/>
      <c r="G162" s="56">
        <v>0.38</v>
      </c>
      <c r="H162" s="23"/>
      <c r="I162" s="24">
        <v>4157403</v>
      </c>
      <c r="J162" s="25">
        <f t="shared" si="14"/>
        <v>3935.3322037427938</v>
      </c>
      <c r="K162" s="27">
        <f t="shared" si="15"/>
        <v>4.6700858408764372</v>
      </c>
      <c r="L162" s="23"/>
      <c r="M162" s="25">
        <v>548386</v>
      </c>
      <c r="N162" s="26">
        <f t="shared" si="16"/>
        <v>4.0540739474095622</v>
      </c>
      <c r="O162" s="23"/>
      <c r="P162" s="25">
        <v>1114690</v>
      </c>
      <c r="Q162" s="25">
        <f t="shared" si="17"/>
        <v>1574.2415493691014</v>
      </c>
      <c r="R162" s="27">
        <f t="shared" si="18"/>
        <v>1.2521513997961122</v>
      </c>
      <c r="S162" s="28">
        <f t="shared" si="19"/>
        <v>0.40002761339230286</v>
      </c>
      <c r="T162" s="23"/>
      <c r="U162" s="43">
        <f t="shared" si="20"/>
        <v>1.868163293262987</v>
      </c>
      <c r="V162" s="23"/>
      <c r="W162" s="57">
        <f>G162-'[7](A) Current Law'!G162</f>
        <v>9.9999999999999978E-2</v>
      </c>
      <c r="X162" s="58">
        <f>I162-'[7](A) Current Law'!I162</f>
        <v>1094054</v>
      </c>
      <c r="Y162" s="43">
        <f>N162-'[7](A) Current Law'!N162</f>
        <v>1.0668421139688724</v>
      </c>
      <c r="Z162" s="58">
        <f>P162-'[7](A) Current Law'!P162</f>
        <v>0</v>
      </c>
      <c r="AA162" s="58">
        <f>M162-'[7](A) Current Law'!M162</f>
        <v>144330</v>
      </c>
      <c r="AB162" s="43">
        <f>R162-'[7](A) Current Law'!R162</f>
        <v>0</v>
      </c>
    </row>
    <row r="163" spans="1:28">
      <c r="A163" s="29" t="s">
        <v>332</v>
      </c>
      <c r="B163" s="30" t="s">
        <v>333</v>
      </c>
      <c r="C163" s="31">
        <v>894546478</v>
      </c>
      <c r="D163" s="22">
        <v>1631.51</v>
      </c>
      <c r="E163" s="23"/>
      <c r="F163" s="23"/>
      <c r="G163" s="56">
        <v>0.38</v>
      </c>
      <c r="H163" s="23"/>
      <c r="I163" s="24">
        <v>5096034</v>
      </c>
      <c r="J163" s="25">
        <f t="shared" si="14"/>
        <v>3123.5076708080246</v>
      </c>
      <c r="K163" s="27">
        <f t="shared" si="15"/>
        <v>5.6967794578919575</v>
      </c>
      <c r="L163" s="23"/>
      <c r="M163" s="25">
        <v>1010081</v>
      </c>
      <c r="N163" s="26">
        <f t="shared" si="16"/>
        <v>4.5676251603329208</v>
      </c>
      <c r="O163" s="23"/>
      <c r="P163" s="25">
        <v>2320000</v>
      </c>
      <c r="Q163" s="25">
        <f t="shared" si="17"/>
        <v>2041.1036401860854</v>
      </c>
      <c r="R163" s="27">
        <f t="shared" si="18"/>
        <v>2.5934929677292855</v>
      </c>
      <c r="S163" s="28">
        <f t="shared" si="19"/>
        <v>0.65346522413312003</v>
      </c>
      <c r="T163" s="23"/>
      <c r="U163" s="43">
        <f t="shared" si="20"/>
        <v>3.7226472652883222</v>
      </c>
      <c r="V163" s="23"/>
      <c r="W163" s="57">
        <f>G163-'[7](A) Current Law'!G163</f>
        <v>9.9999999999999978E-2</v>
      </c>
      <c r="X163" s="58">
        <f>I163-'[7](A) Current Law'!I163</f>
        <v>1341061</v>
      </c>
      <c r="Y163" s="43">
        <f>N163-'[7](A) Current Law'!N163</f>
        <v>1.2019241330018402</v>
      </c>
      <c r="Z163" s="58">
        <f>P163-'[7](A) Current Law'!P163</f>
        <v>0</v>
      </c>
      <c r="AA163" s="58">
        <f>M163-'[7](A) Current Law'!M163</f>
        <v>265884</v>
      </c>
      <c r="AB163" s="43">
        <f>R163-'[7](A) Current Law'!R163</f>
        <v>0</v>
      </c>
    </row>
    <row r="164" spans="1:28">
      <c r="A164" s="29" t="s">
        <v>334</v>
      </c>
      <c r="B164" s="30" t="s">
        <v>335</v>
      </c>
      <c r="C164" s="31">
        <v>1013755195</v>
      </c>
      <c r="D164" s="22">
        <v>1542.04</v>
      </c>
      <c r="E164" s="23"/>
      <c r="F164" s="23"/>
      <c r="G164" s="56">
        <v>0.38</v>
      </c>
      <c r="H164" s="23"/>
      <c r="I164" s="24">
        <v>5567228</v>
      </c>
      <c r="J164" s="25">
        <f t="shared" si="14"/>
        <v>3610.3006407097091</v>
      </c>
      <c r="K164" s="27">
        <f t="shared" si="15"/>
        <v>5.4916887503594989</v>
      </c>
      <c r="L164" s="23"/>
      <c r="M164" s="25">
        <v>1041067</v>
      </c>
      <c r="N164" s="26">
        <f t="shared" si="16"/>
        <v>4.4647475271384431</v>
      </c>
      <c r="O164" s="23"/>
      <c r="P164" s="25">
        <v>2800000</v>
      </c>
      <c r="Q164" s="25">
        <f t="shared" si="17"/>
        <v>2490.8997172576587</v>
      </c>
      <c r="R164" s="27">
        <f t="shared" si="18"/>
        <v>2.7620080408071299</v>
      </c>
      <c r="S164" s="28">
        <f t="shared" si="19"/>
        <v>0.68994246328693565</v>
      </c>
      <c r="T164" s="23"/>
      <c r="U164" s="43">
        <f t="shared" si="20"/>
        <v>3.7889492640281857</v>
      </c>
      <c r="V164" s="23"/>
      <c r="W164" s="57">
        <f>G164-'[7](A) Current Law'!G164</f>
        <v>9.9999999999999978E-2</v>
      </c>
      <c r="X164" s="58">
        <f>I164-'[7](A) Current Law'!I164</f>
        <v>1465060</v>
      </c>
      <c r="Y164" s="43">
        <f>N164-'[7](A) Current Law'!N164</f>
        <v>1.1743347958872854</v>
      </c>
      <c r="Z164" s="58">
        <f>P164-'[7](A) Current Law'!P164</f>
        <v>0</v>
      </c>
      <c r="AA164" s="58">
        <f>M164-'[7](A) Current Law'!M164</f>
        <v>274572</v>
      </c>
      <c r="AB164" s="43">
        <f>R164-'[7](A) Current Law'!R164</f>
        <v>0</v>
      </c>
    </row>
    <row r="165" spans="1:28">
      <c r="A165" s="29" t="s">
        <v>336</v>
      </c>
      <c r="B165" s="30" t="s">
        <v>337</v>
      </c>
      <c r="C165" s="31">
        <v>1920200131</v>
      </c>
      <c r="D165" s="22">
        <v>641.89</v>
      </c>
      <c r="E165" s="23"/>
      <c r="F165" s="23"/>
      <c r="G165" s="56">
        <v>0.38</v>
      </c>
      <c r="H165" s="23"/>
      <c r="I165" s="24">
        <v>2283790</v>
      </c>
      <c r="J165" s="25">
        <f t="shared" si="14"/>
        <v>3557.9149075386749</v>
      </c>
      <c r="K165" s="27">
        <f t="shared" si="15"/>
        <v>1.1893499865613748</v>
      </c>
      <c r="L165" s="23"/>
      <c r="M165" s="25">
        <v>0</v>
      </c>
      <c r="N165" s="26">
        <f t="shared" si="16"/>
        <v>1.1893499865613748</v>
      </c>
      <c r="O165" s="23"/>
      <c r="P165" s="25">
        <v>1469840</v>
      </c>
      <c r="Q165" s="25">
        <f t="shared" si="17"/>
        <v>2289.8627490691551</v>
      </c>
      <c r="R165" s="27">
        <f t="shared" si="18"/>
        <v>0.76546187882746264</v>
      </c>
      <c r="S165" s="28">
        <f t="shared" si="19"/>
        <v>0.64359682807963958</v>
      </c>
      <c r="T165" s="23"/>
      <c r="U165" s="43">
        <f t="shared" si="20"/>
        <v>0.76546187882746264</v>
      </c>
      <c r="V165" s="23"/>
      <c r="W165" s="57">
        <f>G165-'[7](A) Current Law'!G165</f>
        <v>9.9999999999999978E-2</v>
      </c>
      <c r="X165" s="58">
        <f>I165-'[7](A) Current Law'!I165</f>
        <v>600998</v>
      </c>
      <c r="Y165" s="43">
        <f>N165-'[7](A) Current Law'!N165</f>
        <v>0.31298716748186717</v>
      </c>
      <c r="Z165" s="58">
        <f>P165-'[7](A) Current Law'!P165</f>
        <v>0</v>
      </c>
      <c r="AA165" s="58">
        <f>M165-'[7](A) Current Law'!M165</f>
        <v>0</v>
      </c>
      <c r="AB165" s="43">
        <f>R165-'[7](A) Current Law'!R165</f>
        <v>0</v>
      </c>
    </row>
    <row r="166" spans="1:28">
      <c r="A166" s="29" t="s">
        <v>338</v>
      </c>
      <c r="B166" s="30" t="s">
        <v>339</v>
      </c>
      <c r="C166" s="31">
        <v>701150330</v>
      </c>
      <c r="D166" s="22">
        <v>1851.5700000000002</v>
      </c>
      <c r="E166" s="23"/>
      <c r="F166" s="23"/>
      <c r="G166" s="56">
        <v>0.38</v>
      </c>
      <c r="H166" s="23"/>
      <c r="I166" s="24">
        <v>7227712</v>
      </c>
      <c r="J166" s="25">
        <f t="shared" si="14"/>
        <v>3903.558601619166</v>
      </c>
      <c r="K166" s="27">
        <f t="shared" si="15"/>
        <v>10.3083628299797</v>
      </c>
      <c r="L166" s="23"/>
      <c r="M166" s="25">
        <v>2408536</v>
      </c>
      <c r="N166" s="26">
        <f t="shared" si="16"/>
        <v>6.8732421476575505</v>
      </c>
      <c r="O166" s="23"/>
      <c r="P166" s="25">
        <v>1700000</v>
      </c>
      <c r="Q166" s="25">
        <f t="shared" si="17"/>
        <v>2218.9471637583238</v>
      </c>
      <c r="R166" s="27">
        <f t="shared" si="18"/>
        <v>2.4245870354222041</v>
      </c>
      <c r="S166" s="28">
        <f t="shared" si="19"/>
        <v>0.56844212940415995</v>
      </c>
      <c r="T166" s="23"/>
      <c r="U166" s="43">
        <f t="shared" si="20"/>
        <v>5.8597077177443531</v>
      </c>
      <c r="V166" s="23"/>
      <c r="W166" s="57">
        <f>G166-'[7](A) Current Law'!G166</f>
        <v>2.2999999999999965E-2</v>
      </c>
      <c r="X166" s="58">
        <f>I166-'[7](A) Current Law'!I166</f>
        <v>437467</v>
      </c>
      <c r="Y166" s="43">
        <f>N166-'[7](A) Current Law'!N166</f>
        <v>-0.28031506453116783</v>
      </c>
      <c r="Z166" s="58">
        <f>P166-'[7](A) Current Law'!P166</f>
        <v>0</v>
      </c>
      <c r="AA166" s="58">
        <f>M166-'[7](A) Current Law'!M166</f>
        <v>634010</v>
      </c>
      <c r="AB166" s="43">
        <f>R166-'[7](A) Current Law'!R166</f>
        <v>0</v>
      </c>
    </row>
    <row r="167" spans="1:28">
      <c r="A167" s="29" t="s">
        <v>340</v>
      </c>
      <c r="B167" s="30" t="s">
        <v>341</v>
      </c>
      <c r="C167" s="31">
        <v>7738380352</v>
      </c>
      <c r="D167" s="22">
        <v>6453.75</v>
      </c>
      <c r="E167" s="23"/>
      <c r="F167" s="23"/>
      <c r="G167" s="56">
        <v>0.38</v>
      </c>
      <c r="H167" s="23"/>
      <c r="I167" s="24">
        <v>21084287</v>
      </c>
      <c r="J167" s="25">
        <f t="shared" si="14"/>
        <v>3266.9822971140811</v>
      </c>
      <c r="K167" s="27">
        <f t="shared" si="15"/>
        <v>2.7246382370634863</v>
      </c>
      <c r="L167" s="23"/>
      <c r="M167" s="25">
        <v>0</v>
      </c>
      <c r="N167" s="26">
        <f t="shared" si="16"/>
        <v>2.7246382370634863</v>
      </c>
      <c r="O167" s="23"/>
      <c r="P167" s="25">
        <v>13200000</v>
      </c>
      <c r="Q167" s="25">
        <f t="shared" si="17"/>
        <v>2045.3224869262058</v>
      </c>
      <c r="R167" s="27">
        <f t="shared" si="18"/>
        <v>1.7057833034258174</v>
      </c>
      <c r="S167" s="28">
        <f t="shared" si="19"/>
        <v>0.62605863788517013</v>
      </c>
      <c r="T167" s="23"/>
      <c r="U167" s="43">
        <f t="shared" si="20"/>
        <v>1.7057833034258174</v>
      </c>
      <c r="V167" s="23"/>
      <c r="W167" s="57">
        <f>G167-'[7](A) Current Law'!G167</f>
        <v>9.9999999999999978E-2</v>
      </c>
      <c r="X167" s="58">
        <f>I167-'[7](A) Current Law'!I167</f>
        <v>5548497</v>
      </c>
      <c r="Y167" s="43">
        <f>N167-'[7](A) Current Law'!N167</f>
        <v>0.71701011679607873</v>
      </c>
      <c r="Z167" s="58">
        <f>P167-'[7](A) Current Law'!P167</f>
        <v>0</v>
      </c>
      <c r="AA167" s="58">
        <f>M167-'[7](A) Current Law'!M167</f>
        <v>0</v>
      </c>
      <c r="AB167" s="43">
        <f>R167-'[7](A) Current Law'!R167</f>
        <v>0</v>
      </c>
    </row>
    <row r="168" spans="1:28">
      <c r="A168" s="29" t="s">
        <v>342</v>
      </c>
      <c r="B168" s="30" t="s">
        <v>343</v>
      </c>
      <c r="C168" s="31">
        <v>2008981116</v>
      </c>
      <c r="D168" s="22">
        <v>2043.0800000000002</v>
      </c>
      <c r="E168" s="23"/>
      <c r="F168" s="23"/>
      <c r="G168" s="56">
        <v>0.38</v>
      </c>
      <c r="H168" s="23"/>
      <c r="I168" s="24">
        <v>7065832</v>
      </c>
      <c r="J168" s="25">
        <f t="shared" si="14"/>
        <v>3458.4215987626521</v>
      </c>
      <c r="K168" s="27">
        <f t="shared" si="15"/>
        <v>3.5171221589521404</v>
      </c>
      <c r="L168" s="23"/>
      <c r="M168" s="25">
        <v>80339</v>
      </c>
      <c r="N168" s="26">
        <f t="shared" si="16"/>
        <v>3.4771322360204806</v>
      </c>
      <c r="O168" s="23"/>
      <c r="P168" s="25">
        <v>3533292</v>
      </c>
      <c r="Q168" s="25">
        <f t="shared" si="17"/>
        <v>1768.7173287389626</v>
      </c>
      <c r="R168" s="27">
        <f t="shared" si="18"/>
        <v>1.7587482390252593</v>
      </c>
      <c r="S168" s="28">
        <f t="shared" si="19"/>
        <v>0.51142328320288399</v>
      </c>
      <c r="T168" s="23"/>
      <c r="U168" s="43">
        <f t="shared" si="20"/>
        <v>1.7987381619569189</v>
      </c>
      <c r="V168" s="23"/>
      <c r="W168" s="57">
        <f>G168-'[7](A) Current Law'!G168</f>
        <v>9.9999999999999978E-2</v>
      </c>
      <c r="X168" s="58">
        <f>I168-'[7](A) Current Law'!I168</f>
        <v>1859429</v>
      </c>
      <c r="Y168" s="43">
        <f>N168-'[7](A) Current Law'!N168</f>
        <v>0.91456359911349239</v>
      </c>
      <c r="Z168" s="58">
        <f>P168-'[7](A) Current Law'!P168</f>
        <v>0</v>
      </c>
      <c r="AA168" s="58">
        <f>M168-'[7](A) Current Law'!M168</f>
        <v>22088</v>
      </c>
      <c r="AB168" s="43">
        <f>R168-'[7](A) Current Law'!R168</f>
        <v>0</v>
      </c>
    </row>
    <row r="169" spans="1:28">
      <c r="A169" s="29" t="s">
        <v>344</v>
      </c>
      <c r="B169" s="30" t="s">
        <v>345</v>
      </c>
      <c r="C169" s="31">
        <v>52709625</v>
      </c>
      <c r="D169" s="22">
        <v>41.89</v>
      </c>
      <c r="E169" s="23"/>
      <c r="F169" s="23"/>
      <c r="G169" s="56">
        <v>0.38</v>
      </c>
      <c r="H169" s="23"/>
      <c r="I169" s="24">
        <v>603709</v>
      </c>
      <c r="J169" s="25">
        <f t="shared" si="14"/>
        <v>14411.768918596323</v>
      </c>
      <c r="K169" s="27">
        <f t="shared" si="15"/>
        <v>11.453486910597446</v>
      </c>
      <c r="L169" s="23"/>
      <c r="M169" s="25">
        <v>211251</v>
      </c>
      <c r="N169" s="26">
        <f t="shared" si="16"/>
        <v>7.4456610154217566</v>
      </c>
      <c r="O169" s="23"/>
      <c r="P169" s="25">
        <v>0</v>
      </c>
      <c r="Q169" s="25">
        <f t="shared" si="17"/>
        <v>5042.9935545476246</v>
      </c>
      <c r="R169" s="27">
        <f t="shared" si="18"/>
        <v>0</v>
      </c>
      <c r="S169" s="28">
        <f t="shared" si="19"/>
        <v>0.34992189945818269</v>
      </c>
      <c r="T169" s="23"/>
      <c r="U169" s="43">
        <f t="shared" si="20"/>
        <v>4.0078258951756913</v>
      </c>
      <c r="V169" s="23"/>
      <c r="W169" s="57">
        <f>G169-'[7](A) Current Law'!G169</f>
        <v>9.9999999999999978E-2</v>
      </c>
      <c r="X169" s="58">
        <f>I169-'[7](A) Current Law'!I169</f>
        <v>158871</v>
      </c>
      <c r="Y169" s="43">
        <f>N169-'[7](A) Current Law'!N169</f>
        <v>1.9590539678474279</v>
      </c>
      <c r="Z169" s="58">
        <f>P169-'[7](A) Current Law'!P169</f>
        <v>0</v>
      </c>
      <c r="AA169" s="58">
        <f>M169-'[7](A) Current Law'!M169</f>
        <v>55610</v>
      </c>
      <c r="AB169" s="43">
        <f>R169-'[7](A) Current Law'!R169</f>
        <v>0</v>
      </c>
    </row>
    <row r="170" spans="1:28">
      <c r="A170" s="29" t="s">
        <v>346</v>
      </c>
      <c r="B170" s="30" t="s">
        <v>347</v>
      </c>
      <c r="C170" s="31">
        <v>11367474204</v>
      </c>
      <c r="D170" s="22">
        <v>13316.62</v>
      </c>
      <c r="E170" s="23"/>
      <c r="F170" s="23"/>
      <c r="G170" s="56">
        <v>0.38</v>
      </c>
      <c r="H170" s="23"/>
      <c r="I170" s="24">
        <v>42771039</v>
      </c>
      <c r="J170" s="25">
        <f t="shared" si="14"/>
        <v>3211.8539839689047</v>
      </c>
      <c r="K170" s="27">
        <f t="shared" si="15"/>
        <v>3.7625806958022108</v>
      </c>
      <c r="L170" s="23"/>
      <c r="M170" s="25">
        <v>1841815</v>
      </c>
      <c r="N170" s="26">
        <f t="shared" si="16"/>
        <v>3.6005556964974486</v>
      </c>
      <c r="O170" s="23"/>
      <c r="P170" s="25">
        <v>27500000</v>
      </c>
      <c r="Q170" s="25">
        <f t="shared" si="17"/>
        <v>2203.3980844989192</v>
      </c>
      <c r="R170" s="27">
        <f t="shared" si="18"/>
        <v>2.4191829694518479</v>
      </c>
      <c r="S170" s="28">
        <f t="shared" si="19"/>
        <v>0.68602062718186485</v>
      </c>
      <c r="T170" s="23"/>
      <c r="U170" s="43">
        <f t="shared" si="20"/>
        <v>2.5812079687566101</v>
      </c>
      <c r="V170" s="23"/>
      <c r="W170" s="57">
        <f>G170-'[7](A) Current Law'!G170</f>
        <v>9.9999999999999978E-2</v>
      </c>
      <c r="X170" s="58">
        <f>I170-'[7](A) Current Law'!I170</f>
        <v>11255537</v>
      </c>
      <c r="Y170" s="43">
        <f>N170-'[7](A) Current Law'!N170</f>
        <v>0.94714620035921593</v>
      </c>
      <c r="Z170" s="58">
        <f>P170-'[7](A) Current Law'!P170</f>
        <v>0</v>
      </c>
      <c r="AA170" s="58">
        <f>M170-'[7](A) Current Law'!M170</f>
        <v>488877</v>
      </c>
      <c r="AB170" s="43">
        <f>R170-'[7](A) Current Law'!R170</f>
        <v>0</v>
      </c>
    </row>
    <row r="171" spans="1:28">
      <c r="A171" s="29" t="s">
        <v>348</v>
      </c>
      <c r="B171" s="30" t="s">
        <v>349</v>
      </c>
      <c r="C171" s="31">
        <v>166273135</v>
      </c>
      <c r="D171" s="22">
        <v>342.51000000000005</v>
      </c>
      <c r="E171" s="23"/>
      <c r="F171" s="23"/>
      <c r="G171" s="56">
        <v>0.38</v>
      </c>
      <c r="H171" s="23"/>
      <c r="I171" s="24">
        <v>1368820</v>
      </c>
      <c r="J171" s="25">
        <f t="shared" si="14"/>
        <v>3996.4380602026213</v>
      </c>
      <c r="K171" s="27">
        <f t="shared" si="15"/>
        <v>8.2323581617679853</v>
      </c>
      <c r="L171" s="23"/>
      <c r="M171" s="25">
        <v>398574</v>
      </c>
      <c r="N171" s="26">
        <f t="shared" si="16"/>
        <v>5.8352541437316372</v>
      </c>
      <c r="O171" s="23"/>
      <c r="P171" s="25">
        <v>250000</v>
      </c>
      <c r="Q171" s="25">
        <f t="shared" si="17"/>
        <v>1893.5914279875037</v>
      </c>
      <c r="R171" s="27">
        <f t="shared" si="18"/>
        <v>1.5035501676202834</v>
      </c>
      <c r="S171" s="28">
        <f t="shared" si="19"/>
        <v>0.47381978638535382</v>
      </c>
      <c r="T171" s="23"/>
      <c r="U171" s="43">
        <f t="shared" si="20"/>
        <v>3.9006541856566308</v>
      </c>
      <c r="V171" s="23"/>
      <c r="W171" s="57">
        <f>G171-'[7](A) Current Law'!G171</f>
        <v>9.9999999999999978E-2</v>
      </c>
      <c r="X171" s="58">
        <f>I171-'[7](A) Current Law'!I171</f>
        <v>360216</v>
      </c>
      <c r="Y171" s="43">
        <f>N171-'[7](A) Current Law'!N171</f>
        <v>1.5352931187590819</v>
      </c>
      <c r="Z171" s="58">
        <f>P171-'[7](A) Current Law'!P171</f>
        <v>0</v>
      </c>
      <c r="AA171" s="58">
        <f>M171-'[7](A) Current Law'!M171</f>
        <v>104938</v>
      </c>
      <c r="AB171" s="43">
        <f>R171-'[7](A) Current Law'!R171</f>
        <v>0</v>
      </c>
    </row>
    <row r="172" spans="1:28">
      <c r="A172" s="29" t="s">
        <v>350</v>
      </c>
      <c r="B172" s="30" t="s">
        <v>351</v>
      </c>
      <c r="C172" s="31">
        <v>23667332954</v>
      </c>
      <c r="D172" s="22">
        <v>18681.169999999998</v>
      </c>
      <c r="E172" s="23"/>
      <c r="F172" s="23"/>
      <c r="G172" s="56">
        <v>0.38</v>
      </c>
      <c r="H172" s="23"/>
      <c r="I172" s="24">
        <v>58574815</v>
      </c>
      <c r="J172" s="25">
        <f t="shared" si="14"/>
        <v>3135.5003460704015</v>
      </c>
      <c r="K172" s="27">
        <f t="shared" si="15"/>
        <v>2.4749225066401199</v>
      </c>
      <c r="L172" s="23"/>
      <c r="M172" s="25">
        <v>0</v>
      </c>
      <c r="N172" s="26">
        <f t="shared" si="16"/>
        <v>2.4749225066401199</v>
      </c>
      <c r="O172" s="23"/>
      <c r="P172" s="25">
        <v>44500000</v>
      </c>
      <c r="Q172" s="25">
        <f t="shared" si="17"/>
        <v>2382.0777820661128</v>
      </c>
      <c r="R172" s="27">
        <f t="shared" si="18"/>
        <v>1.8802287560871571</v>
      </c>
      <c r="S172" s="28">
        <f t="shared" si="19"/>
        <v>0.75971217322666751</v>
      </c>
      <c r="T172" s="23"/>
      <c r="U172" s="43">
        <f t="shared" si="20"/>
        <v>1.8802287560871571</v>
      </c>
      <c r="V172" s="23"/>
      <c r="W172" s="57">
        <f>G172-'[7](A) Current Law'!G172</f>
        <v>9.1000000000000025E-2</v>
      </c>
      <c r="X172" s="58">
        <f>I172-'[7](A) Current Law'!I172</f>
        <v>14027127</v>
      </c>
      <c r="Y172" s="43">
        <f>N172-'[7](A) Current Law'!N172</f>
        <v>0.59267882136374306</v>
      </c>
      <c r="Z172" s="58">
        <f>P172-'[7](A) Current Law'!P172</f>
        <v>0</v>
      </c>
      <c r="AA172" s="58">
        <f>M172-'[7](A) Current Law'!M172</f>
        <v>0</v>
      </c>
      <c r="AB172" s="43">
        <f>R172-'[7](A) Current Law'!R172</f>
        <v>0</v>
      </c>
    </row>
    <row r="173" spans="1:28">
      <c r="A173" s="29" t="s">
        <v>352</v>
      </c>
      <c r="B173" s="30" t="s">
        <v>353</v>
      </c>
      <c r="C173" s="31">
        <v>3998286107</v>
      </c>
      <c r="D173" s="22">
        <v>5344.88</v>
      </c>
      <c r="E173" s="23"/>
      <c r="F173" s="23"/>
      <c r="G173" s="56">
        <v>0.38</v>
      </c>
      <c r="H173" s="23"/>
      <c r="I173" s="24">
        <v>17581572</v>
      </c>
      <c r="J173" s="25">
        <f t="shared" si="14"/>
        <v>3289.423148882669</v>
      </c>
      <c r="K173" s="27">
        <f t="shared" si="15"/>
        <v>4.3972771156168786</v>
      </c>
      <c r="L173" s="23"/>
      <c r="M173" s="25">
        <v>1918862</v>
      </c>
      <c r="N173" s="26">
        <f t="shared" si="16"/>
        <v>3.9173559822491213</v>
      </c>
      <c r="O173" s="23"/>
      <c r="P173" s="25">
        <v>3200000</v>
      </c>
      <c r="Q173" s="25">
        <f t="shared" si="17"/>
        <v>957.71317597401628</v>
      </c>
      <c r="R173" s="27">
        <f t="shared" si="18"/>
        <v>0.80034292553441821</v>
      </c>
      <c r="S173" s="28">
        <f t="shared" si="19"/>
        <v>0.29114927834666887</v>
      </c>
      <c r="T173" s="23"/>
      <c r="U173" s="43">
        <f t="shared" si="20"/>
        <v>1.2802640589021761</v>
      </c>
      <c r="V173" s="23"/>
      <c r="W173" s="57">
        <f>G173-'[7](A) Current Law'!G173</f>
        <v>9.9999999999999978E-2</v>
      </c>
      <c r="X173" s="58">
        <f>I173-'[7](A) Current Law'!I173</f>
        <v>4626730</v>
      </c>
      <c r="Y173" s="43">
        <f>N173-'[7](A) Current Law'!N173</f>
        <v>1.0302679422535883</v>
      </c>
      <c r="Z173" s="58">
        <f>P173-'[7](A) Current Law'!P173</f>
        <v>0</v>
      </c>
      <c r="AA173" s="58">
        <f>M173-'[7](A) Current Law'!M173</f>
        <v>507424</v>
      </c>
      <c r="AB173" s="43">
        <f>R173-'[7](A) Current Law'!R173</f>
        <v>0</v>
      </c>
    </row>
    <row r="174" spans="1:28">
      <c r="A174" s="29" t="s">
        <v>354</v>
      </c>
      <c r="B174" s="30" t="s">
        <v>355</v>
      </c>
      <c r="C174" s="31">
        <v>94451689</v>
      </c>
      <c r="D174" s="22">
        <v>111.46000000000001</v>
      </c>
      <c r="E174" s="23"/>
      <c r="F174" s="23"/>
      <c r="G174" s="56">
        <v>0.38</v>
      </c>
      <c r="H174" s="23"/>
      <c r="I174" s="24">
        <v>840414</v>
      </c>
      <c r="J174" s="25">
        <f t="shared" si="14"/>
        <v>7540.0502422393674</v>
      </c>
      <c r="K174" s="27">
        <f t="shared" si="15"/>
        <v>8.8978186509719279</v>
      </c>
      <c r="L174" s="23"/>
      <c r="M174" s="25">
        <v>257848</v>
      </c>
      <c r="N174" s="26">
        <f t="shared" si="16"/>
        <v>6.1678727629740955</v>
      </c>
      <c r="O174" s="23"/>
      <c r="P174" s="25">
        <v>333000</v>
      </c>
      <c r="Q174" s="25">
        <f t="shared" si="17"/>
        <v>5300.98690113045</v>
      </c>
      <c r="R174" s="27">
        <f t="shared" si="18"/>
        <v>3.5256119136207293</v>
      </c>
      <c r="S174" s="28">
        <f t="shared" si="19"/>
        <v>0.70304397594518897</v>
      </c>
      <c r="T174" s="23"/>
      <c r="U174" s="43">
        <f t="shared" si="20"/>
        <v>6.2555578016185605</v>
      </c>
      <c r="V174" s="23"/>
      <c r="W174" s="57">
        <f>G174-'[7](A) Current Law'!G174</f>
        <v>9.9999999999999978E-2</v>
      </c>
      <c r="X174" s="58">
        <f>I174-'[7](A) Current Law'!I174</f>
        <v>221161</v>
      </c>
      <c r="Y174" s="43">
        <f>N174-'[7](A) Current Law'!N174</f>
        <v>1.6226708238113137</v>
      </c>
      <c r="Z174" s="58">
        <f>P174-'[7](A) Current Law'!P174</f>
        <v>0</v>
      </c>
      <c r="AA174" s="58">
        <f>M174-'[7](A) Current Law'!M174</f>
        <v>67897</v>
      </c>
      <c r="AB174" s="43">
        <f>R174-'[7](A) Current Law'!R174</f>
        <v>0</v>
      </c>
    </row>
    <row r="175" spans="1:28">
      <c r="A175" s="29" t="s">
        <v>356</v>
      </c>
      <c r="B175" s="30" t="s">
        <v>357</v>
      </c>
      <c r="C175" s="31">
        <v>147599910</v>
      </c>
      <c r="D175" s="22">
        <v>274.53999999999996</v>
      </c>
      <c r="E175" s="23"/>
      <c r="F175" s="23"/>
      <c r="G175" s="56">
        <v>0.38</v>
      </c>
      <c r="H175" s="23"/>
      <c r="I175" s="24">
        <v>1364144</v>
      </c>
      <c r="J175" s="25">
        <f t="shared" si="14"/>
        <v>4968.8351424200491</v>
      </c>
      <c r="K175" s="27">
        <f t="shared" si="15"/>
        <v>9.2421736571519588</v>
      </c>
      <c r="L175" s="23"/>
      <c r="M175" s="25">
        <v>428343</v>
      </c>
      <c r="N175" s="26">
        <f t="shared" si="16"/>
        <v>6.3401190420780065</v>
      </c>
      <c r="O175" s="23"/>
      <c r="P175" s="25">
        <v>306400</v>
      </c>
      <c r="Q175" s="25">
        <f t="shared" si="17"/>
        <v>2676.2693960807173</v>
      </c>
      <c r="R175" s="27">
        <f t="shared" si="18"/>
        <v>2.0758820245893106</v>
      </c>
      <c r="S175" s="28">
        <f t="shared" si="19"/>
        <v>0.53861102640190484</v>
      </c>
      <c r="T175" s="23"/>
      <c r="U175" s="43">
        <f t="shared" si="20"/>
        <v>4.9779366396632634</v>
      </c>
      <c r="V175" s="23"/>
      <c r="W175" s="57">
        <f>G175-'[7](A) Current Law'!G175</f>
        <v>9.9999999999999978E-2</v>
      </c>
      <c r="X175" s="58">
        <f>I175-'[7](A) Current Law'!I175</f>
        <v>358985</v>
      </c>
      <c r="Y175" s="43">
        <f>N175-'[7](A) Current Law'!N175</f>
        <v>1.6681039981663943</v>
      </c>
      <c r="Z175" s="58">
        <f>P175-'[7](A) Current Law'!P175</f>
        <v>0</v>
      </c>
      <c r="AA175" s="58">
        <f>M175-'[7](A) Current Law'!M175</f>
        <v>112773</v>
      </c>
      <c r="AB175" s="43">
        <f>R175-'[7](A) Current Law'!R175</f>
        <v>0</v>
      </c>
    </row>
    <row r="176" spans="1:28">
      <c r="A176" s="29" t="s">
        <v>358</v>
      </c>
      <c r="B176" s="30" t="s">
        <v>359</v>
      </c>
      <c r="C176" s="31">
        <v>2119596716</v>
      </c>
      <c r="D176" s="22">
        <v>877.66</v>
      </c>
      <c r="E176" s="23"/>
      <c r="F176" s="23"/>
      <c r="G176" s="56">
        <v>0.38</v>
      </c>
      <c r="H176" s="23"/>
      <c r="I176" s="24">
        <v>3525690</v>
      </c>
      <c r="J176" s="25">
        <f t="shared" si="14"/>
        <v>4017.1478704737601</v>
      </c>
      <c r="K176" s="27">
        <f t="shared" si="15"/>
        <v>1.6633777422780267</v>
      </c>
      <c r="L176" s="23"/>
      <c r="M176" s="25">
        <v>0</v>
      </c>
      <c r="N176" s="26">
        <f t="shared" si="16"/>
        <v>1.6633777422780267</v>
      </c>
      <c r="O176" s="23"/>
      <c r="P176" s="25">
        <v>2588182</v>
      </c>
      <c r="Q176" s="25">
        <f t="shared" si="17"/>
        <v>2948.957455050931</v>
      </c>
      <c r="R176" s="27">
        <f t="shared" si="18"/>
        <v>1.2210728486522151</v>
      </c>
      <c r="S176" s="28">
        <f t="shared" si="19"/>
        <v>0.73409233369921911</v>
      </c>
      <c r="T176" s="23"/>
      <c r="U176" s="43">
        <f t="shared" si="20"/>
        <v>1.2210728486522151</v>
      </c>
      <c r="V176" s="23"/>
      <c r="W176" s="57">
        <f>G176-'[7](A) Current Law'!G176</f>
        <v>9.9999999999999978E-2</v>
      </c>
      <c r="X176" s="58">
        <f>I176-'[7](A) Current Law'!I176</f>
        <v>927814</v>
      </c>
      <c r="Y176" s="43">
        <f>N176-'[7](A) Current Law'!N176</f>
        <v>0.43773138210504747</v>
      </c>
      <c r="Z176" s="58">
        <f>P176-'[7](A) Current Law'!P176</f>
        <v>0</v>
      </c>
      <c r="AA176" s="58">
        <f>M176-'[7](A) Current Law'!M176</f>
        <v>0</v>
      </c>
      <c r="AB176" s="43">
        <f>R176-'[7](A) Current Law'!R176</f>
        <v>0</v>
      </c>
    </row>
    <row r="177" spans="1:28">
      <c r="A177" s="29" t="s">
        <v>360</v>
      </c>
      <c r="B177" s="30" t="s">
        <v>361</v>
      </c>
      <c r="C177" s="31">
        <v>852125247</v>
      </c>
      <c r="D177" s="22">
        <v>651.16</v>
      </c>
      <c r="E177" s="23"/>
      <c r="F177" s="23"/>
      <c r="G177" s="56">
        <v>0.38</v>
      </c>
      <c r="H177" s="23"/>
      <c r="I177" s="24">
        <v>2662946</v>
      </c>
      <c r="J177" s="25">
        <f t="shared" si="14"/>
        <v>4089.5417408931753</v>
      </c>
      <c r="K177" s="27">
        <f t="shared" si="15"/>
        <v>3.1250640787550799</v>
      </c>
      <c r="L177" s="23"/>
      <c r="M177" s="25">
        <v>0</v>
      </c>
      <c r="N177" s="26">
        <f t="shared" si="16"/>
        <v>3.1250640787550799</v>
      </c>
      <c r="O177" s="23"/>
      <c r="P177" s="25">
        <v>1493197</v>
      </c>
      <c r="Q177" s="25">
        <f t="shared" si="17"/>
        <v>2293.133792001966</v>
      </c>
      <c r="R177" s="27">
        <f t="shared" si="18"/>
        <v>1.7523210411344614</v>
      </c>
      <c r="S177" s="28">
        <f t="shared" si="19"/>
        <v>0.56073123525599089</v>
      </c>
      <c r="T177" s="23"/>
      <c r="U177" s="43">
        <f t="shared" si="20"/>
        <v>1.7523210411344614</v>
      </c>
      <c r="V177" s="23"/>
      <c r="W177" s="57">
        <f>G177-'[7](A) Current Law'!G177</f>
        <v>9.9999999999999978E-2</v>
      </c>
      <c r="X177" s="58">
        <f>I177-'[7](A) Current Law'!I177</f>
        <v>700775</v>
      </c>
      <c r="Y177" s="43">
        <f>N177-'[7](A) Current Law'!N177</f>
        <v>0.82238497505754582</v>
      </c>
      <c r="Z177" s="58">
        <f>P177-'[7](A) Current Law'!P177</f>
        <v>0</v>
      </c>
      <c r="AA177" s="58">
        <f>M177-'[7](A) Current Law'!M177</f>
        <v>0</v>
      </c>
      <c r="AB177" s="43">
        <f>R177-'[7](A) Current Law'!R177</f>
        <v>0</v>
      </c>
    </row>
    <row r="178" spans="1:28">
      <c r="A178" s="29" t="s">
        <v>362</v>
      </c>
      <c r="B178" s="30" t="s">
        <v>363</v>
      </c>
      <c r="C178" s="31">
        <v>175393298</v>
      </c>
      <c r="D178" s="22">
        <v>206.97</v>
      </c>
      <c r="E178" s="23"/>
      <c r="F178" s="23"/>
      <c r="G178" s="56">
        <v>0.38</v>
      </c>
      <c r="H178" s="23"/>
      <c r="I178" s="24">
        <v>1173820</v>
      </c>
      <c r="J178" s="25">
        <f t="shared" si="14"/>
        <v>5671.449968594482</v>
      </c>
      <c r="K178" s="27">
        <f t="shared" si="15"/>
        <v>6.69250201338936</v>
      </c>
      <c r="L178" s="23"/>
      <c r="M178" s="25">
        <v>285386</v>
      </c>
      <c r="N178" s="26">
        <f t="shared" si="16"/>
        <v>5.0653816886435425</v>
      </c>
      <c r="O178" s="23"/>
      <c r="P178" s="25">
        <v>698000</v>
      </c>
      <c r="Q178" s="25">
        <f t="shared" si="17"/>
        <v>4751.3456056433297</v>
      </c>
      <c r="R178" s="27">
        <f t="shared" si="18"/>
        <v>3.9796275454037016</v>
      </c>
      <c r="S178" s="28">
        <f t="shared" si="19"/>
        <v>0.83776558586495375</v>
      </c>
      <c r="T178" s="23"/>
      <c r="U178" s="43">
        <f t="shared" si="20"/>
        <v>5.6067478701495199</v>
      </c>
      <c r="V178" s="23"/>
      <c r="W178" s="57">
        <f>G178-'[7](A) Current Law'!G178</f>
        <v>3.2999999999999696E-3</v>
      </c>
      <c r="X178" s="58">
        <f>I178-'[7](A) Current Law'!I178</f>
        <v>10193</v>
      </c>
      <c r="Y178" s="43">
        <f>N178-'[7](A) Current Law'!N178</f>
        <v>-0.37017377938808149</v>
      </c>
      <c r="Z178" s="58">
        <f>P178-'[7](A) Current Law'!P178</f>
        <v>0</v>
      </c>
      <c r="AA178" s="58">
        <f>M178-'[7](A) Current Law'!M178</f>
        <v>75119</v>
      </c>
      <c r="AB178" s="43">
        <f>R178-'[7](A) Current Law'!R178</f>
        <v>0</v>
      </c>
    </row>
    <row r="179" spans="1:28">
      <c r="A179" s="29" t="s">
        <v>364</v>
      </c>
      <c r="B179" s="30" t="s">
        <v>365</v>
      </c>
      <c r="C179" s="31">
        <v>344643227</v>
      </c>
      <c r="D179" s="22">
        <v>1011.8399999999999</v>
      </c>
      <c r="E179" s="23"/>
      <c r="F179" s="23"/>
      <c r="G179" s="56">
        <v>0.38</v>
      </c>
      <c r="H179" s="23"/>
      <c r="I179" s="24">
        <v>3815290</v>
      </c>
      <c r="J179" s="25">
        <f t="shared" si="14"/>
        <v>3770.6455566097411</v>
      </c>
      <c r="K179" s="27">
        <f t="shared" si="15"/>
        <v>11.070259622423974</v>
      </c>
      <c r="L179" s="23"/>
      <c r="M179" s="25">
        <v>1315189</v>
      </c>
      <c r="N179" s="26">
        <f t="shared" si="16"/>
        <v>7.2541712824665492</v>
      </c>
      <c r="O179" s="23"/>
      <c r="P179" s="25">
        <v>814579</v>
      </c>
      <c r="Q179" s="25">
        <f t="shared" si="17"/>
        <v>2104.8466160657813</v>
      </c>
      <c r="R179" s="27">
        <f t="shared" si="18"/>
        <v>2.3635427485130878</v>
      </c>
      <c r="S179" s="28">
        <f t="shared" si="19"/>
        <v>0.55821916551559647</v>
      </c>
      <c r="T179" s="23"/>
      <c r="U179" s="43">
        <f t="shared" si="20"/>
        <v>6.1796310884705123</v>
      </c>
      <c r="V179" s="23"/>
      <c r="W179" s="57">
        <f>G179-'[7](A) Current Law'!G179</f>
        <v>9.9999999999999978E-2</v>
      </c>
      <c r="X179" s="58">
        <f>I179-'[7](A) Current Law'!I179</f>
        <v>1004024</v>
      </c>
      <c r="Y179" s="43">
        <f>N179-'[7](A) Current Law'!N179</f>
        <v>1.9088058271924204</v>
      </c>
      <c r="Z179" s="58">
        <f>P179-'[7](A) Current Law'!P179</f>
        <v>0</v>
      </c>
      <c r="AA179" s="58">
        <f>M179-'[7](A) Current Law'!M179</f>
        <v>346167</v>
      </c>
      <c r="AB179" s="43">
        <f>R179-'[7](A) Current Law'!R179</f>
        <v>0</v>
      </c>
    </row>
    <row r="180" spans="1:28">
      <c r="A180" s="29" t="s">
        <v>366</v>
      </c>
      <c r="B180" s="30" t="s">
        <v>367</v>
      </c>
      <c r="C180" s="31">
        <v>8952915230</v>
      </c>
      <c r="D180" s="22">
        <v>8662.7799999999988</v>
      </c>
      <c r="E180" s="23"/>
      <c r="F180" s="23"/>
      <c r="G180" s="56">
        <v>0.38</v>
      </c>
      <c r="H180" s="23"/>
      <c r="I180" s="24">
        <v>27677367</v>
      </c>
      <c r="J180" s="25">
        <f t="shared" si="14"/>
        <v>3194.9751696337671</v>
      </c>
      <c r="K180" s="27">
        <f t="shared" si="15"/>
        <v>3.0914362851618331</v>
      </c>
      <c r="L180" s="23"/>
      <c r="M180" s="25">
        <v>0</v>
      </c>
      <c r="N180" s="26">
        <f t="shared" si="16"/>
        <v>3.0914362851618331</v>
      </c>
      <c r="O180" s="23"/>
      <c r="P180" s="25">
        <v>21348400</v>
      </c>
      <c r="Q180" s="25">
        <f t="shared" si="17"/>
        <v>2464.3821036664908</v>
      </c>
      <c r="R180" s="27">
        <f t="shared" si="18"/>
        <v>2.3845193941370537</v>
      </c>
      <c r="S180" s="28">
        <f t="shared" si="19"/>
        <v>0.77133059658456671</v>
      </c>
      <c r="T180" s="23"/>
      <c r="U180" s="43">
        <f t="shared" si="20"/>
        <v>2.3845193941370537</v>
      </c>
      <c r="V180" s="23"/>
      <c r="W180" s="57">
        <f>G180-'[7](A) Current Law'!G180</f>
        <v>9.6600000000000019E-2</v>
      </c>
      <c r="X180" s="58">
        <f>I180-'[7](A) Current Law'!I180</f>
        <v>7035877</v>
      </c>
      <c r="Y180" s="43">
        <f>N180-'[7](A) Current Law'!N180</f>
        <v>0.78587552984124454</v>
      </c>
      <c r="Z180" s="58">
        <f>P180-'[7](A) Current Law'!P180</f>
        <v>706910</v>
      </c>
      <c r="AA180" s="58">
        <f>M180-'[7](A) Current Law'!M180</f>
        <v>0</v>
      </c>
      <c r="AB180" s="43">
        <f>R180-'[7](A) Current Law'!R180</f>
        <v>7.8958638816465143E-2</v>
      </c>
    </row>
    <row r="181" spans="1:28">
      <c r="A181" s="29" t="s">
        <v>368</v>
      </c>
      <c r="B181" s="30" t="s">
        <v>369</v>
      </c>
      <c r="C181" s="31">
        <v>798934874</v>
      </c>
      <c r="D181" s="22">
        <v>1617.32</v>
      </c>
      <c r="E181" s="23"/>
      <c r="F181" s="23"/>
      <c r="G181" s="56">
        <v>0.38</v>
      </c>
      <c r="H181" s="23"/>
      <c r="I181" s="24">
        <v>6059872</v>
      </c>
      <c r="J181" s="25">
        <f t="shared" si="14"/>
        <v>3746.8602379244676</v>
      </c>
      <c r="K181" s="27">
        <f t="shared" si="15"/>
        <v>7.5849386441979254</v>
      </c>
      <c r="L181" s="23"/>
      <c r="M181" s="25">
        <v>1656397</v>
      </c>
      <c r="N181" s="26">
        <f t="shared" si="16"/>
        <v>5.511682044812078</v>
      </c>
      <c r="O181" s="23"/>
      <c r="P181" s="25">
        <v>1488093</v>
      </c>
      <c r="Q181" s="25">
        <f t="shared" si="17"/>
        <v>1944.2596394034576</v>
      </c>
      <c r="R181" s="27">
        <f t="shared" si="18"/>
        <v>1.862596124449563</v>
      </c>
      <c r="S181" s="28">
        <f t="shared" si="19"/>
        <v>0.5189036996160975</v>
      </c>
      <c r="T181" s="23"/>
      <c r="U181" s="43">
        <f t="shared" si="20"/>
        <v>3.93585272383541</v>
      </c>
      <c r="V181" s="23"/>
      <c r="W181" s="57">
        <f>G181-'[7](A) Current Law'!G181</f>
        <v>9.9999999999999978E-2</v>
      </c>
      <c r="X181" s="58">
        <f>I181-'[7](A) Current Law'!I181</f>
        <v>1594703</v>
      </c>
      <c r="Y181" s="43">
        <f>N181-'[7](A) Current Law'!N181</f>
        <v>1.4500268265921257</v>
      </c>
      <c r="Z181" s="58">
        <f>P181-'[7](A) Current Law'!P181</f>
        <v>0</v>
      </c>
      <c r="AA181" s="58">
        <f>M181-'[7](A) Current Law'!M181</f>
        <v>436226</v>
      </c>
      <c r="AB181" s="43">
        <f>R181-'[7](A) Current Law'!R181</f>
        <v>0</v>
      </c>
    </row>
    <row r="182" spans="1:28">
      <c r="A182" s="29" t="s">
        <v>370</v>
      </c>
      <c r="B182" s="30" t="s">
        <v>371</v>
      </c>
      <c r="C182" s="31">
        <v>470629818</v>
      </c>
      <c r="D182" s="22">
        <v>872.18999999999994</v>
      </c>
      <c r="E182" s="23"/>
      <c r="F182" s="23"/>
      <c r="G182" s="56">
        <v>0.38</v>
      </c>
      <c r="H182" s="23"/>
      <c r="I182" s="24">
        <v>3037385</v>
      </c>
      <c r="J182" s="25">
        <f t="shared" si="14"/>
        <v>3482.4808814593152</v>
      </c>
      <c r="K182" s="27">
        <f t="shared" si="15"/>
        <v>6.4538728398207867</v>
      </c>
      <c r="L182" s="23"/>
      <c r="M182" s="25">
        <v>709696</v>
      </c>
      <c r="N182" s="26">
        <f t="shared" si="16"/>
        <v>4.9459020890172321</v>
      </c>
      <c r="O182" s="23"/>
      <c r="P182" s="25">
        <v>970000</v>
      </c>
      <c r="Q182" s="25">
        <f t="shared" si="17"/>
        <v>1925.837260229996</v>
      </c>
      <c r="R182" s="27">
        <f t="shared" si="18"/>
        <v>2.0610678773438873</v>
      </c>
      <c r="S182" s="28">
        <f t="shared" si="19"/>
        <v>0.55300727434948149</v>
      </c>
      <c r="T182" s="23"/>
      <c r="U182" s="43">
        <f t="shared" si="20"/>
        <v>3.5690386281474411</v>
      </c>
      <c r="V182" s="23"/>
      <c r="W182" s="57">
        <f>G182-'[7](A) Current Law'!G182</f>
        <v>9.9999999999999978E-2</v>
      </c>
      <c r="X182" s="58">
        <f>I182-'[7](A) Current Law'!I182</f>
        <v>799312</v>
      </c>
      <c r="Y182" s="43">
        <f>N182-'[7](A) Current Law'!N182</f>
        <v>1.3012966381998341</v>
      </c>
      <c r="Z182" s="58">
        <f>P182-'[7](A) Current Law'!P182</f>
        <v>0</v>
      </c>
      <c r="AA182" s="58">
        <f>M182-'[7](A) Current Law'!M182</f>
        <v>186883</v>
      </c>
      <c r="AB182" s="43">
        <f>R182-'[7](A) Current Law'!R182</f>
        <v>0</v>
      </c>
    </row>
    <row r="183" spans="1:28">
      <c r="A183" s="29" t="s">
        <v>372</v>
      </c>
      <c r="B183" s="30" t="s">
        <v>373</v>
      </c>
      <c r="C183" s="31">
        <v>26423176</v>
      </c>
      <c r="D183" s="22">
        <v>61.22</v>
      </c>
      <c r="E183" s="23"/>
      <c r="F183" s="23"/>
      <c r="G183" s="56">
        <v>0.38</v>
      </c>
      <c r="H183" s="23"/>
      <c r="I183" s="24">
        <v>386732</v>
      </c>
      <c r="J183" s="25">
        <f t="shared" si="14"/>
        <v>6317.0859196341062</v>
      </c>
      <c r="K183" s="27">
        <f t="shared" si="15"/>
        <v>14.636090680393606</v>
      </c>
      <c r="L183" s="23"/>
      <c r="M183" s="25">
        <v>147944</v>
      </c>
      <c r="N183" s="26">
        <f t="shared" si="16"/>
        <v>9.0370665509702537</v>
      </c>
      <c r="O183" s="23"/>
      <c r="P183" s="25">
        <v>50000</v>
      </c>
      <c r="Q183" s="25">
        <f t="shared" si="17"/>
        <v>3233.3224436458672</v>
      </c>
      <c r="R183" s="27">
        <f t="shared" si="18"/>
        <v>1.892278203044176</v>
      </c>
      <c r="S183" s="28">
        <f t="shared" si="19"/>
        <v>0.51183765501691092</v>
      </c>
      <c r="T183" s="23"/>
      <c r="U183" s="43">
        <f t="shared" si="20"/>
        <v>7.4913023324675274</v>
      </c>
      <c r="V183" s="23"/>
      <c r="W183" s="57">
        <f>G183-'[7](A) Current Law'!G183</f>
        <v>9.9999999999999978E-2</v>
      </c>
      <c r="X183" s="58">
        <f>I183-'[7](A) Current Law'!I183</f>
        <v>101772</v>
      </c>
      <c r="Y183" s="43">
        <f>N183-'[7](A) Current Law'!N183</f>
        <v>2.3777610988171896</v>
      </c>
      <c r="Z183" s="58">
        <f>P183-'[7](A) Current Law'!P183</f>
        <v>0</v>
      </c>
      <c r="AA183" s="58">
        <f>M183-'[7](A) Current Law'!M183</f>
        <v>38944</v>
      </c>
      <c r="AB183" s="43">
        <f>R183-'[7](A) Current Law'!R183</f>
        <v>0</v>
      </c>
    </row>
    <row r="184" spans="1:28">
      <c r="A184" s="29" t="s">
        <v>374</v>
      </c>
      <c r="B184" s="30" t="s">
        <v>375</v>
      </c>
      <c r="C184" s="31">
        <v>3231379698</v>
      </c>
      <c r="D184" s="22">
        <v>518.79</v>
      </c>
      <c r="E184" s="23"/>
      <c r="F184" s="23"/>
      <c r="G184" s="56">
        <v>0.38</v>
      </c>
      <c r="H184" s="23"/>
      <c r="I184" s="24">
        <v>1923448</v>
      </c>
      <c r="J184" s="25">
        <f t="shared" si="14"/>
        <v>3707.5656816823766</v>
      </c>
      <c r="K184" s="27">
        <f t="shared" si="15"/>
        <v>0.59524047922640633</v>
      </c>
      <c r="L184" s="23"/>
      <c r="M184" s="25">
        <v>0</v>
      </c>
      <c r="N184" s="26">
        <f t="shared" si="16"/>
        <v>0.59524047922640633</v>
      </c>
      <c r="O184" s="23"/>
      <c r="P184" s="25">
        <v>1790000</v>
      </c>
      <c r="Q184" s="25">
        <f t="shared" si="17"/>
        <v>3450.3363596060067</v>
      </c>
      <c r="R184" s="27">
        <f t="shared" si="18"/>
        <v>0.55394294923245513</v>
      </c>
      <c r="S184" s="28">
        <f t="shared" si="19"/>
        <v>0.930620427482313</v>
      </c>
      <c r="T184" s="23"/>
      <c r="U184" s="43">
        <f t="shared" si="20"/>
        <v>0.55394294923245513</v>
      </c>
      <c r="V184" s="23"/>
      <c r="W184" s="57">
        <f>G184-'[7](A) Current Law'!G184</f>
        <v>9.9999999999999978E-2</v>
      </c>
      <c r="X184" s="58">
        <f>I184-'[7](A) Current Law'!I184</f>
        <v>506171</v>
      </c>
      <c r="Y184" s="43">
        <f>N184-'[7](A) Current Law'!N184</f>
        <v>0.15664237796421293</v>
      </c>
      <c r="Z184" s="58">
        <f>P184-'[7](A) Current Law'!P184</f>
        <v>372723</v>
      </c>
      <c r="AA184" s="58">
        <f>M184-'[7](A) Current Law'!M184</f>
        <v>0</v>
      </c>
      <c r="AB184" s="43">
        <f>R184-'[7](A) Current Law'!R184</f>
        <v>0.11534484797026173</v>
      </c>
    </row>
    <row r="185" spans="1:28">
      <c r="A185" s="29" t="s">
        <v>376</v>
      </c>
      <c r="B185" s="30" t="s">
        <v>377</v>
      </c>
      <c r="C185" s="31">
        <v>96291930</v>
      </c>
      <c r="D185" s="22">
        <v>95.699999999999989</v>
      </c>
      <c r="E185" s="23"/>
      <c r="F185" s="23"/>
      <c r="G185" s="56">
        <v>0.38</v>
      </c>
      <c r="H185" s="23"/>
      <c r="I185" s="24">
        <v>373784</v>
      </c>
      <c r="J185" s="25">
        <f t="shared" si="14"/>
        <v>3905.7889237199588</v>
      </c>
      <c r="K185" s="27">
        <f t="shared" si="15"/>
        <v>3.8817790857447765</v>
      </c>
      <c r="L185" s="23"/>
      <c r="M185" s="25">
        <v>21376</v>
      </c>
      <c r="N185" s="26">
        <f t="shared" si="16"/>
        <v>3.6597874816716209</v>
      </c>
      <c r="O185" s="23"/>
      <c r="P185" s="25">
        <v>105000</v>
      </c>
      <c r="Q185" s="25">
        <f t="shared" si="17"/>
        <v>1320.5433646812958</v>
      </c>
      <c r="R185" s="27">
        <f t="shared" si="18"/>
        <v>1.0904340581811995</v>
      </c>
      <c r="S185" s="28">
        <f t="shared" si="19"/>
        <v>0.33809900905335699</v>
      </c>
      <c r="T185" s="23"/>
      <c r="U185" s="43">
        <f t="shared" si="20"/>
        <v>1.3124256622543549</v>
      </c>
      <c r="V185" s="23"/>
      <c r="W185" s="57">
        <f>G185-'[7](A) Current Law'!G185</f>
        <v>9.9999999999999978E-2</v>
      </c>
      <c r="X185" s="58">
        <f>I185-'[7](A) Current Law'!I185</f>
        <v>98364</v>
      </c>
      <c r="Y185" s="43">
        <f>N185-'[7](A) Current Law'!N185</f>
        <v>0.96254172078594724</v>
      </c>
      <c r="Z185" s="58">
        <f>P185-'[7](A) Current Law'!P185</f>
        <v>0</v>
      </c>
      <c r="AA185" s="58">
        <f>M185-'[7](A) Current Law'!M185</f>
        <v>5679</v>
      </c>
      <c r="AB185" s="43">
        <f>R185-'[7](A) Current Law'!R185</f>
        <v>0</v>
      </c>
    </row>
    <row r="186" spans="1:28">
      <c r="A186" s="29" t="s">
        <v>378</v>
      </c>
      <c r="B186" s="30" t="s">
        <v>379</v>
      </c>
      <c r="C186" s="31">
        <v>97048133</v>
      </c>
      <c r="D186" s="22">
        <v>230.54999999999998</v>
      </c>
      <c r="E186" s="23"/>
      <c r="F186" s="23"/>
      <c r="G186" s="56">
        <v>0.38</v>
      </c>
      <c r="H186" s="23"/>
      <c r="I186" s="24">
        <v>916882</v>
      </c>
      <c r="J186" s="25">
        <f t="shared" si="14"/>
        <v>3976.9334200824119</v>
      </c>
      <c r="K186" s="27">
        <f t="shared" si="15"/>
        <v>9.4477036461896695</v>
      </c>
      <c r="L186" s="23"/>
      <c r="M186" s="25">
        <v>291621</v>
      </c>
      <c r="N186" s="26">
        <f t="shared" si="16"/>
        <v>6.4427926707255665</v>
      </c>
      <c r="O186" s="23"/>
      <c r="P186" s="25">
        <v>75000</v>
      </c>
      <c r="Q186" s="25">
        <f t="shared" si="17"/>
        <v>1590.2016916070268</v>
      </c>
      <c r="R186" s="27">
        <f t="shared" si="18"/>
        <v>0.77281239403132052</v>
      </c>
      <c r="S186" s="28">
        <f t="shared" si="19"/>
        <v>0.39985625194954205</v>
      </c>
      <c r="T186" s="23"/>
      <c r="U186" s="43">
        <f t="shared" si="20"/>
        <v>3.7777233694954235</v>
      </c>
      <c r="V186" s="23"/>
      <c r="W186" s="57">
        <f>G186-'[7](A) Current Law'!G186</f>
        <v>9.9999999999999978E-2</v>
      </c>
      <c r="X186" s="58">
        <f>I186-'[7](A) Current Law'!I186</f>
        <v>241284</v>
      </c>
      <c r="Y186" s="43">
        <f>N186-'[7](A) Current Law'!N186</f>
        <v>1.6951485300598206</v>
      </c>
      <c r="Z186" s="58">
        <f>P186-'[7](A) Current Law'!P186</f>
        <v>0</v>
      </c>
      <c r="AA186" s="58">
        <f>M186-'[7](A) Current Law'!M186</f>
        <v>76773</v>
      </c>
      <c r="AB186" s="43">
        <f>R186-'[7](A) Current Law'!R186</f>
        <v>0</v>
      </c>
    </row>
    <row r="187" spans="1:28">
      <c r="A187" s="29" t="s">
        <v>380</v>
      </c>
      <c r="B187" s="30" t="s">
        <v>381</v>
      </c>
      <c r="C187" s="31">
        <v>362861621</v>
      </c>
      <c r="D187" s="22">
        <v>275.64999999999998</v>
      </c>
      <c r="E187" s="23"/>
      <c r="F187" s="23"/>
      <c r="G187" s="56">
        <v>0.38</v>
      </c>
      <c r="H187" s="23"/>
      <c r="I187" s="24">
        <v>1208719</v>
      </c>
      <c r="J187" s="25">
        <f t="shared" si="14"/>
        <v>4384.9773263196084</v>
      </c>
      <c r="K187" s="27">
        <f t="shared" si="15"/>
        <v>3.3310742444156145</v>
      </c>
      <c r="L187" s="23"/>
      <c r="M187" s="25">
        <v>0</v>
      </c>
      <c r="N187" s="26">
        <f t="shared" si="16"/>
        <v>3.3310742444156145</v>
      </c>
      <c r="O187" s="23"/>
      <c r="P187" s="25">
        <v>723966</v>
      </c>
      <c r="Q187" s="25">
        <f t="shared" si="17"/>
        <v>2626.3957917649195</v>
      </c>
      <c r="R187" s="27">
        <f t="shared" si="18"/>
        <v>1.9951572668524233</v>
      </c>
      <c r="S187" s="28">
        <f t="shared" si="19"/>
        <v>0.59895310655330147</v>
      </c>
      <c r="T187" s="23"/>
      <c r="U187" s="43">
        <f t="shared" si="20"/>
        <v>1.9951572668524233</v>
      </c>
      <c r="V187" s="23"/>
      <c r="W187" s="57">
        <f>G187-'[7](A) Current Law'!G187</f>
        <v>4.9000000000000155E-3</v>
      </c>
      <c r="X187" s="58">
        <f>I187-'[7](A) Current Law'!I187</f>
        <v>15587</v>
      </c>
      <c r="Y187" s="43">
        <f>N187-'[7](A) Current Law'!N187</f>
        <v>4.2955769080908368E-2</v>
      </c>
      <c r="Z187" s="58">
        <f>P187-'[7](A) Current Law'!P187</f>
        <v>0</v>
      </c>
      <c r="AA187" s="58">
        <f>M187-'[7](A) Current Law'!M187</f>
        <v>0</v>
      </c>
      <c r="AB187" s="43">
        <f>R187-'[7](A) Current Law'!R187</f>
        <v>0</v>
      </c>
    </row>
    <row r="188" spans="1:28">
      <c r="A188" s="29" t="s">
        <v>382</v>
      </c>
      <c r="B188" s="30" t="s">
        <v>383</v>
      </c>
      <c r="C188" s="31">
        <v>812217486</v>
      </c>
      <c r="D188" s="22">
        <v>589.20000000000005</v>
      </c>
      <c r="E188" s="23"/>
      <c r="F188" s="23"/>
      <c r="G188" s="56">
        <v>0.38</v>
      </c>
      <c r="H188" s="23"/>
      <c r="I188" s="24">
        <v>2469920</v>
      </c>
      <c r="J188" s="25">
        <f t="shared" si="14"/>
        <v>4191.9891378139846</v>
      </c>
      <c r="K188" s="27">
        <f t="shared" si="15"/>
        <v>3.0409589088802256</v>
      </c>
      <c r="L188" s="23"/>
      <c r="M188" s="25">
        <v>0</v>
      </c>
      <c r="N188" s="26">
        <f t="shared" si="16"/>
        <v>3.0409589088802256</v>
      </c>
      <c r="O188" s="23"/>
      <c r="P188" s="25">
        <v>1497371</v>
      </c>
      <c r="Q188" s="25">
        <f t="shared" si="17"/>
        <v>2541.3628649015614</v>
      </c>
      <c r="R188" s="27">
        <f t="shared" si="18"/>
        <v>1.8435591769566999</v>
      </c>
      <c r="S188" s="28">
        <f t="shared" si="19"/>
        <v>0.60624271231456894</v>
      </c>
      <c r="T188" s="23"/>
      <c r="U188" s="43">
        <f t="shared" si="20"/>
        <v>1.8435591769566999</v>
      </c>
      <c r="V188" s="23"/>
      <c r="W188" s="57">
        <f>G188-'[7](A) Current Law'!G188</f>
        <v>9.9999999999999978E-2</v>
      </c>
      <c r="X188" s="58">
        <f>I188-'[7](A) Current Law'!I188</f>
        <v>649979</v>
      </c>
      <c r="Y188" s="43">
        <f>N188-'[7](A) Current Law'!N188</f>
        <v>0.80025240924202379</v>
      </c>
      <c r="Z188" s="58">
        <f>P188-'[7](A) Current Law'!P188</f>
        <v>0</v>
      </c>
      <c r="AA188" s="58">
        <f>M188-'[7](A) Current Law'!M188</f>
        <v>0</v>
      </c>
      <c r="AB188" s="43">
        <f>R188-'[7](A) Current Law'!R188</f>
        <v>0</v>
      </c>
    </row>
    <row r="189" spans="1:28">
      <c r="A189" s="29" t="s">
        <v>384</v>
      </c>
      <c r="B189" s="30" t="s">
        <v>385</v>
      </c>
      <c r="C189" s="31">
        <v>1316525490</v>
      </c>
      <c r="D189" s="22">
        <v>2214.0100000000002</v>
      </c>
      <c r="E189" s="23"/>
      <c r="F189" s="23"/>
      <c r="G189" s="56">
        <v>0.38</v>
      </c>
      <c r="H189" s="23"/>
      <c r="I189" s="24">
        <v>7164210</v>
      </c>
      <c r="J189" s="25">
        <f t="shared" si="14"/>
        <v>3235.8525932583862</v>
      </c>
      <c r="K189" s="27">
        <f t="shared" si="15"/>
        <v>5.4417556320918639</v>
      </c>
      <c r="L189" s="23"/>
      <c r="M189" s="25">
        <v>1319099</v>
      </c>
      <c r="N189" s="26">
        <f t="shared" si="16"/>
        <v>4.4398008579385726</v>
      </c>
      <c r="O189" s="23"/>
      <c r="P189" s="25">
        <v>3762000</v>
      </c>
      <c r="Q189" s="25">
        <f t="shared" si="17"/>
        <v>2294.9756324497175</v>
      </c>
      <c r="R189" s="27">
        <f t="shared" si="18"/>
        <v>2.857521581295019</v>
      </c>
      <c r="S189" s="28">
        <f t="shared" si="19"/>
        <v>0.70923367684643523</v>
      </c>
      <c r="T189" s="23"/>
      <c r="U189" s="43">
        <f t="shared" si="20"/>
        <v>3.8594763554483098</v>
      </c>
      <c r="V189" s="23"/>
      <c r="W189" s="57">
        <f>G189-'[7](A) Current Law'!G189</f>
        <v>9.2200000000000004E-2</v>
      </c>
      <c r="X189" s="58">
        <f>I189-'[7](A) Current Law'!I189</f>
        <v>1738264</v>
      </c>
      <c r="Y189" s="43">
        <f>N189-'[7](A) Current Law'!N189</f>
        <v>1.0563350353360796</v>
      </c>
      <c r="Z189" s="58">
        <f>P189-'[7](A) Current Law'!P189</f>
        <v>0</v>
      </c>
      <c r="AA189" s="58">
        <f>M189-'[7](A) Current Law'!M189</f>
        <v>347572</v>
      </c>
      <c r="AB189" s="43">
        <f>R189-'[7](A) Current Law'!R189</f>
        <v>0</v>
      </c>
    </row>
    <row r="190" spans="1:28">
      <c r="A190" s="29" t="s">
        <v>386</v>
      </c>
      <c r="B190" s="30" t="s">
        <v>387</v>
      </c>
      <c r="C190" s="31">
        <v>964936273</v>
      </c>
      <c r="D190" s="22">
        <v>3432.79</v>
      </c>
      <c r="E190" s="23"/>
      <c r="F190" s="23"/>
      <c r="G190" s="56">
        <v>0.38</v>
      </c>
      <c r="H190" s="23"/>
      <c r="I190" s="24">
        <v>12980073</v>
      </c>
      <c r="J190" s="25">
        <f t="shared" si="14"/>
        <v>3781.2021708289758</v>
      </c>
      <c r="K190" s="27">
        <f t="shared" si="15"/>
        <v>13.451741180425083</v>
      </c>
      <c r="L190" s="23"/>
      <c r="M190" s="25">
        <v>4831343</v>
      </c>
      <c r="N190" s="26">
        <f t="shared" si="16"/>
        <v>8.4448374758112141</v>
      </c>
      <c r="O190" s="23"/>
      <c r="P190" s="25">
        <v>2350000</v>
      </c>
      <c r="Q190" s="25">
        <f t="shared" si="17"/>
        <v>2091.9843625738831</v>
      </c>
      <c r="R190" s="27">
        <f t="shared" si="18"/>
        <v>2.4353939900029027</v>
      </c>
      <c r="S190" s="28">
        <f t="shared" si="19"/>
        <v>0.55325906102377087</v>
      </c>
      <c r="T190" s="23"/>
      <c r="U190" s="43">
        <f t="shared" si="20"/>
        <v>7.442297694616772</v>
      </c>
      <c r="V190" s="23"/>
      <c r="W190" s="57">
        <f>G190-'[7](A) Current Law'!G190</f>
        <v>9.9999999999999978E-2</v>
      </c>
      <c r="X190" s="58">
        <f>I190-'[7](A) Current Law'!I190</f>
        <v>3415809</v>
      </c>
      <c r="Y190" s="43">
        <f>N190-'[7](A) Current Law'!N190</f>
        <v>2.2219570970569169</v>
      </c>
      <c r="Z190" s="58">
        <f>P190-'[7](A) Current Law'!P190</f>
        <v>0</v>
      </c>
      <c r="AA190" s="58">
        <f>M190-'[7](A) Current Law'!M190</f>
        <v>1271762</v>
      </c>
      <c r="AB190" s="43">
        <f>R190-'[7](A) Current Law'!R190</f>
        <v>0</v>
      </c>
    </row>
    <row r="191" spans="1:28">
      <c r="A191" s="29" t="s">
        <v>388</v>
      </c>
      <c r="B191" s="30" t="s">
        <v>389</v>
      </c>
      <c r="C191" s="31">
        <v>48179849</v>
      </c>
      <c r="D191" s="22">
        <v>41.33</v>
      </c>
      <c r="E191" s="23"/>
      <c r="F191" s="23"/>
      <c r="G191" s="56">
        <v>0.38</v>
      </c>
      <c r="H191" s="23"/>
      <c r="I191" s="24">
        <v>275136</v>
      </c>
      <c r="J191" s="25">
        <f t="shared" si="14"/>
        <v>6657.0529881442053</v>
      </c>
      <c r="K191" s="27">
        <f t="shared" si="15"/>
        <v>5.7106032025961726</v>
      </c>
      <c r="L191" s="23"/>
      <c r="M191" s="25">
        <v>54738</v>
      </c>
      <c r="N191" s="26">
        <f t="shared" si="16"/>
        <v>4.5744850715493115</v>
      </c>
      <c r="O191" s="23"/>
      <c r="P191" s="25">
        <v>91646</v>
      </c>
      <c r="Q191" s="25">
        <f t="shared" si="17"/>
        <v>3541.8340188724897</v>
      </c>
      <c r="R191" s="27">
        <f t="shared" si="18"/>
        <v>1.9021645335584176</v>
      </c>
      <c r="S191" s="28">
        <f t="shared" si="19"/>
        <v>0.53204233542684343</v>
      </c>
      <c r="T191" s="23"/>
      <c r="U191" s="43">
        <f t="shared" si="20"/>
        <v>3.0382826646052794</v>
      </c>
      <c r="V191" s="23"/>
      <c r="W191" s="57">
        <f>G191-'[7](A) Current Law'!G191</f>
        <v>2.6999999999999802E-3</v>
      </c>
      <c r="X191" s="58">
        <f>I191-'[7](A) Current Law'!I191</f>
        <v>1954</v>
      </c>
      <c r="Y191" s="43">
        <f>N191-'[7](A) Current Law'!N191</f>
        <v>-0.25859358753905592</v>
      </c>
      <c r="Z191" s="58">
        <f>P191-'[7](A) Current Law'!P191</f>
        <v>0</v>
      </c>
      <c r="AA191" s="58">
        <f>M191-'[7](A) Current Law'!M191</f>
        <v>14413</v>
      </c>
      <c r="AB191" s="43">
        <f>R191-'[7](A) Current Law'!R191</f>
        <v>0</v>
      </c>
    </row>
    <row r="192" spans="1:28">
      <c r="A192" s="29" t="s">
        <v>390</v>
      </c>
      <c r="B192" s="30" t="s">
        <v>391</v>
      </c>
      <c r="C192" s="31">
        <v>103024759</v>
      </c>
      <c r="D192" s="22">
        <v>193.95</v>
      </c>
      <c r="E192" s="23"/>
      <c r="F192" s="23"/>
      <c r="G192" s="56">
        <v>0.38</v>
      </c>
      <c r="H192" s="23"/>
      <c r="I192" s="24">
        <v>864453</v>
      </c>
      <c r="J192" s="25">
        <f t="shared" si="14"/>
        <v>4457.0920340293897</v>
      </c>
      <c r="K192" s="27">
        <f t="shared" si="15"/>
        <v>8.3907306203938816</v>
      </c>
      <c r="L192" s="23"/>
      <c r="M192" s="25">
        <v>255112</v>
      </c>
      <c r="N192" s="26">
        <f t="shared" si="16"/>
        <v>5.9145103168841189</v>
      </c>
      <c r="O192" s="23"/>
      <c r="P192" s="25">
        <v>330000</v>
      </c>
      <c r="Q192" s="25">
        <f t="shared" si="17"/>
        <v>3016.8187677236401</v>
      </c>
      <c r="R192" s="27">
        <f t="shared" si="18"/>
        <v>3.2031135350678182</v>
      </c>
      <c r="S192" s="28">
        <f t="shared" si="19"/>
        <v>0.67685808250998025</v>
      </c>
      <c r="T192" s="23"/>
      <c r="U192" s="43">
        <f t="shared" si="20"/>
        <v>5.6793338385775787</v>
      </c>
      <c r="V192" s="23"/>
      <c r="W192" s="57">
        <f>G192-'[7](A) Current Law'!G192</f>
        <v>5.7300000000000018E-2</v>
      </c>
      <c r="X192" s="58">
        <f>I192-'[7](A) Current Law'!I192</f>
        <v>130351</v>
      </c>
      <c r="Y192" s="43">
        <f>N192-'[7](A) Current Law'!N192</f>
        <v>0.61320211387245216</v>
      </c>
      <c r="Z192" s="58">
        <f>P192-'[7](A) Current Law'!P192</f>
        <v>0</v>
      </c>
      <c r="AA192" s="58">
        <f>M192-'[7](A) Current Law'!M192</f>
        <v>67176</v>
      </c>
      <c r="AB192" s="43">
        <f>R192-'[7](A) Current Law'!R192</f>
        <v>0</v>
      </c>
    </row>
    <row r="193" spans="1:28">
      <c r="A193" s="29" t="s">
        <v>392</v>
      </c>
      <c r="B193" s="30" t="s">
        <v>393</v>
      </c>
      <c r="C193" s="31">
        <v>4293375173</v>
      </c>
      <c r="D193" s="22">
        <v>13606.7</v>
      </c>
      <c r="E193" s="23"/>
      <c r="F193" s="23"/>
      <c r="G193" s="56">
        <v>0.38</v>
      </c>
      <c r="H193" s="23"/>
      <c r="I193" s="24">
        <v>48253421</v>
      </c>
      <c r="J193" s="25">
        <f t="shared" si="14"/>
        <v>3546.298588195521</v>
      </c>
      <c r="K193" s="27">
        <f t="shared" si="15"/>
        <v>11.23904132661271</v>
      </c>
      <c r="L193" s="23"/>
      <c r="M193" s="25">
        <v>16747028</v>
      </c>
      <c r="N193" s="26">
        <f t="shared" si="16"/>
        <v>7.3383740601417973</v>
      </c>
      <c r="O193" s="23"/>
      <c r="P193" s="25">
        <v>18450000</v>
      </c>
      <c r="Q193" s="25">
        <f t="shared" si="17"/>
        <v>2586.7424136638565</v>
      </c>
      <c r="R193" s="27">
        <f t="shared" si="18"/>
        <v>4.2973183699453052</v>
      </c>
      <c r="S193" s="28">
        <f t="shared" si="19"/>
        <v>0.72942036586380066</v>
      </c>
      <c r="T193" s="23"/>
      <c r="U193" s="43">
        <f t="shared" si="20"/>
        <v>8.1979856364162202</v>
      </c>
      <c r="V193" s="23"/>
      <c r="W193" s="57">
        <f>G193-'[7](A) Current Law'!G193</f>
        <v>9.9999999999999978E-2</v>
      </c>
      <c r="X193" s="58">
        <f>I193-'[7](A) Current Law'!I193</f>
        <v>12698269</v>
      </c>
      <c r="Y193" s="43">
        <f>N193-'[7](A) Current Law'!N193</f>
        <v>1.9307667431746252</v>
      </c>
      <c r="Z193" s="58">
        <f>P193-'[7](A) Current Law'!P193</f>
        <v>0</v>
      </c>
      <c r="AA193" s="58">
        <f>M193-'[7](A) Current Law'!M193</f>
        <v>4408763</v>
      </c>
      <c r="AB193" s="43">
        <f>R193-'[7](A) Current Law'!R193</f>
        <v>0</v>
      </c>
    </row>
    <row r="194" spans="1:28">
      <c r="A194" s="29" t="s">
        <v>394</v>
      </c>
      <c r="B194" s="30" t="s">
        <v>395</v>
      </c>
      <c r="C194" s="31">
        <v>237403604</v>
      </c>
      <c r="D194" s="22">
        <v>289.82000000000005</v>
      </c>
      <c r="E194" s="23"/>
      <c r="F194" s="23"/>
      <c r="G194" s="56">
        <v>0.38</v>
      </c>
      <c r="H194" s="23"/>
      <c r="I194" s="24">
        <v>1303162</v>
      </c>
      <c r="J194" s="25">
        <f t="shared" si="14"/>
        <v>4496.4529708094669</v>
      </c>
      <c r="K194" s="27">
        <f t="shared" si="15"/>
        <v>5.4892258501686433</v>
      </c>
      <c r="L194" s="23"/>
      <c r="M194" s="25">
        <v>243542</v>
      </c>
      <c r="N194" s="26">
        <f t="shared" si="16"/>
        <v>4.4633694777439015</v>
      </c>
      <c r="O194" s="23"/>
      <c r="P194" s="25">
        <v>455000</v>
      </c>
      <c r="Q194" s="25">
        <f t="shared" si="17"/>
        <v>2410.2615416465387</v>
      </c>
      <c r="R194" s="27">
        <f t="shared" si="18"/>
        <v>1.9165673660118487</v>
      </c>
      <c r="S194" s="28">
        <f t="shared" si="19"/>
        <v>0.53603619503945021</v>
      </c>
      <c r="T194" s="23"/>
      <c r="U194" s="43">
        <f t="shared" si="20"/>
        <v>2.9424237384365908</v>
      </c>
      <c r="V194" s="23"/>
      <c r="W194" s="57">
        <f>G194-'[7](A) Current Law'!G194</f>
        <v>6.5000000000000002E-2</v>
      </c>
      <c r="X194" s="58">
        <f>I194-'[7](A) Current Law'!I194</f>
        <v>222909</v>
      </c>
      <c r="Y194" s="43">
        <f>N194-'[7](A) Current Law'!N194</f>
        <v>0.66821647745499257</v>
      </c>
      <c r="Z194" s="58">
        <f>P194-'[7](A) Current Law'!P194</f>
        <v>0</v>
      </c>
      <c r="AA194" s="58">
        <f>M194-'[7](A) Current Law'!M194</f>
        <v>64272</v>
      </c>
      <c r="AB194" s="43">
        <f>R194-'[7](A) Current Law'!R194</f>
        <v>0</v>
      </c>
    </row>
    <row r="195" spans="1:28">
      <c r="A195" s="29" t="s">
        <v>396</v>
      </c>
      <c r="B195" s="30" t="s">
        <v>397</v>
      </c>
      <c r="C195" s="31">
        <v>364847941</v>
      </c>
      <c r="D195" s="22">
        <v>126.94</v>
      </c>
      <c r="E195" s="23"/>
      <c r="F195" s="23"/>
      <c r="G195" s="56">
        <v>0.38</v>
      </c>
      <c r="H195" s="23"/>
      <c r="I195" s="24">
        <v>592813</v>
      </c>
      <c r="J195" s="25">
        <f t="shared" si="14"/>
        <v>4670.0252087600438</v>
      </c>
      <c r="K195" s="27">
        <f t="shared" si="15"/>
        <v>1.6248221063689654</v>
      </c>
      <c r="L195" s="23"/>
      <c r="M195" s="25">
        <v>0</v>
      </c>
      <c r="N195" s="26">
        <f t="shared" si="16"/>
        <v>1.6248221063689654</v>
      </c>
      <c r="O195" s="23"/>
      <c r="P195" s="25">
        <v>137978</v>
      </c>
      <c r="Q195" s="25">
        <f t="shared" si="17"/>
        <v>1086.9544666771703</v>
      </c>
      <c r="R195" s="27">
        <f t="shared" si="18"/>
        <v>0.37817946737432728</v>
      </c>
      <c r="S195" s="28">
        <f t="shared" si="19"/>
        <v>0.23275130606110189</v>
      </c>
      <c r="T195" s="23"/>
      <c r="U195" s="43">
        <f t="shared" si="20"/>
        <v>0.37817946737432728</v>
      </c>
      <c r="V195" s="23"/>
      <c r="W195" s="57">
        <f>G195-'[7](A) Current Law'!G195</f>
        <v>9.9999999999999978E-2</v>
      </c>
      <c r="X195" s="58">
        <f>I195-'[7](A) Current Law'!I195</f>
        <v>156003</v>
      </c>
      <c r="Y195" s="43">
        <f>N195-'[7](A) Current Law'!N195</f>
        <v>0.42758361078430762</v>
      </c>
      <c r="Z195" s="58">
        <f>P195-'[7](A) Current Law'!P195</f>
        <v>0</v>
      </c>
      <c r="AA195" s="58">
        <f>M195-'[7](A) Current Law'!M195</f>
        <v>0</v>
      </c>
      <c r="AB195" s="43">
        <f>R195-'[7](A) Current Law'!R195</f>
        <v>0</v>
      </c>
    </row>
    <row r="196" spans="1:28">
      <c r="A196" s="29" t="s">
        <v>398</v>
      </c>
      <c r="B196" s="30" t="s">
        <v>399</v>
      </c>
      <c r="C196" s="31">
        <v>213485655</v>
      </c>
      <c r="D196" s="22">
        <v>294.07</v>
      </c>
      <c r="E196" s="23"/>
      <c r="F196" s="23"/>
      <c r="G196" s="56">
        <v>0.38</v>
      </c>
      <c r="H196" s="23"/>
      <c r="I196" s="24">
        <v>1293064</v>
      </c>
      <c r="J196" s="25">
        <f t="shared" si="14"/>
        <v>4397.1299350494783</v>
      </c>
      <c r="K196" s="27">
        <f t="shared" si="15"/>
        <v>6.0569128169290813</v>
      </c>
      <c r="L196" s="23"/>
      <c r="M196" s="25">
        <v>279495</v>
      </c>
      <c r="N196" s="26">
        <f t="shared" si="16"/>
        <v>4.7477147820540919</v>
      </c>
      <c r="O196" s="23"/>
      <c r="P196" s="25">
        <v>400000</v>
      </c>
      <c r="Q196" s="25">
        <f t="shared" si="17"/>
        <v>2310.6573264868907</v>
      </c>
      <c r="R196" s="27">
        <f t="shared" si="18"/>
        <v>1.8736621905579558</v>
      </c>
      <c r="S196" s="28">
        <f t="shared" si="19"/>
        <v>0.52549216434762702</v>
      </c>
      <c r="T196" s="23"/>
      <c r="U196" s="43">
        <f t="shared" si="20"/>
        <v>3.1828602254329454</v>
      </c>
      <c r="V196" s="23"/>
      <c r="W196" s="57">
        <f>G196-'[7](A) Current Law'!G196</f>
        <v>9.9999999999999978E-2</v>
      </c>
      <c r="X196" s="58">
        <f>I196-'[7](A) Current Law'!I196</f>
        <v>340280</v>
      </c>
      <c r="Y196" s="43">
        <f>N196-'[7](A) Current Law'!N196</f>
        <v>1.2489410588266461</v>
      </c>
      <c r="Z196" s="58">
        <f>P196-'[7](A) Current Law'!P196</f>
        <v>0</v>
      </c>
      <c r="AA196" s="58">
        <f>M196-'[7](A) Current Law'!M196</f>
        <v>73649</v>
      </c>
      <c r="AB196" s="43">
        <f>R196-'[7](A) Current Law'!R196</f>
        <v>0</v>
      </c>
    </row>
    <row r="197" spans="1:28">
      <c r="A197" s="29" t="s">
        <v>400</v>
      </c>
      <c r="B197" s="30" t="s">
        <v>401</v>
      </c>
      <c r="C197" s="31">
        <v>12484637191</v>
      </c>
      <c r="D197" s="22">
        <v>8928.56</v>
      </c>
      <c r="E197" s="23"/>
      <c r="F197" s="23"/>
      <c r="G197" s="56">
        <v>0.38</v>
      </c>
      <c r="H197" s="23"/>
      <c r="I197" s="24">
        <v>28389058</v>
      </c>
      <c r="J197" s="25">
        <f t="shared" si="14"/>
        <v>3179.5785658605646</v>
      </c>
      <c r="K197" s="27">
        <f t="shared" si="15"/>
        <v>2.2739193430839362</v>
      </c>
      <c r="L197" s="23"/>
      <c r="M197" s="25">
        <v>0</v>
      </c>
      <c r="N197" s="26">
        <f t="shared" si="16"/>
        <v>2.2739193430839362</v>
      </c>
      <c r="O197" s="23"/>
      <c r="P197" s="25">
        <v>17162841</v>
      </c>
      <c r="Q197" s="25">
        <f t="shared" si="17"/>
        <v>1922.2406524680353</v>
      </c>
      <c r="R197" s="27">
        <f t="shared" si="18"/>
        <v>1.3747168409805655</v>
      </c>
      <c r="S197" s="28">
        <f t="shared" si="19"/>
        <v>0.60455831257240022</v>
      </c>
      <c r="T197" s="23"/>
      <c r="U197" s="43">
        <f t="shared" si="20"/>
        <v>1.3747168409805655</v>
      </c>
      <c r="V197" s="23"/>
      <c r="W197" s="57">
        <f>G197-'[7](A) Current Law'!G197</f>
        <v>9.0899999999999981E-2</v>
      </c>
      <c r="X197" s="58">
        <f>I197-'[7](A) Current Law'!I197</f>
        <v>6790961</v>
      </c>
      <c r="Y197" s="43">
        <f>N197-'[7](A) Current Law'!N197</f>
        <v>0.54394540234581323</v>
      </c>
      <c r="Z197" s="58">
        <f>P197-'[7](A) Current Law'!P197</f>
        <v>0</v>
      </c>
      <c r="AA197" s="58">
        <f>M197-'[7](A) Current Law'!M197</f>
        <v>0</v>
      </c>
      <c r="AB197" s="43">
        <f>R197-'[7](A) Current Law'!R197</f>
        <v>0</v>
      </c>
    </row>
    <row r="198" spans="1:28">
      <c r="A198" s="29" t="s">
        <v>402</v>
      </c>
      <c r="B198" s="30" t="s">
        <v>403</v>
      </c>
      <c r="C198" s="31">
        <v>1597567789</v>
      </c>
      <c r="D198" s="22">
        <v>1065.8599999999999</v>
      </c>
      <c r="E198" s="23"/>
      <c r="F198" s="23"/>
      <c r="G198" s="56">
        <v>0.38</v>
      </c>
      <c r="H198" s="23"/>
      <c r="I198" s="24">
        <v>4234435</v>
      </c>
      <c r="J198" s="25">
        <f t="shared" si="14"/>
        <v>3972.7872328448393</v>
      </c>
      <c r="K198" s="27">
        <f t="shared" si="15"/>
        <v>2.6505510621558983</v>
      </c>
      <c r="L198" s="23"/>
      <c r="M198" s="25">
        <v>0</v>
      </c>
      <c r="N198" s="26">
        <f t="shared" si="16"/>
        <v>2.6505510621558983</v>
      </c>
      <c r="O198" s="23"/>
      <c r="P198" s="25">
        <v>1850000</v>
      </c>
      <c r="Q198" s="25">
        <f t="shared" si="17"/>
        <v>1735.6876137579045</v>
      </c>
      <c r="R198" s="27">
        <f t="shared" si="18"/>
        <v>1.1580103284117982</v>
      </c>
      <c r="S198" s="28">
        <f t="shared" si="19"/>
        <v>0.43689417832603406</v>
      </c>
      <c r="T198" s="23"/>
      <c r="U198" s="43">
        <f t="shared" si="20"/>
        <v>1.1580103284117982</v>
      </c>
      <c r="V198" s="23"/>
      <c r="W198" s="57">
        <f>G198-'[7](A) Current Law'!G198</f>
        <v>9.9999999999999978E-2</v>
      </c>
      <c r="X198" s="58">
        <f>I198-'[7](A) Current Law'!I198</f>
        <v>1114324</v>
      </c>
      <c r="Y198" s="43">
        <f>N198-'[7](A) Current Law'!N198</f>
        <v>0.6975128114579181</v>
      </c>
      <c r="Z198" s="58">
        <f>P198-'[7](A) Current Law'!P198</f>
        <v>0</v>
      </c>
      <c r="AA198" s="58">
        <f>M198-'[7](A) Current Law'!M198</f>
        <v>0</v>
      </c>
      <c r="AB198" s="43">
        <f>R198-'[7](A) Current Law'!R198</f>
        <v>0</v>
      </c>
    </row>
    <row r="199" spans="1:28">
      <c r="A199" s="29" t="s">
        <v>404</v>
      </c>
      <c r="B199" s="30" t="s">
        <v>405</v>
      </c>
      <c r="C199" s="31">
        <v>223225090</v>
      </c>
      <c r="D199" s="22">
        <v>320.04999999999995</v>
      </c>
      <c r="E199" s="23"/>
      <c r="F199" s="23"/>
      <c r="G199" s="56">
        <v>0.38</v>
      </c>
      <c r="H199" s="23"/>
      <c r="I199" s="24">
        <v>1412403</v>
      </c>
      <c r="J199" s="25">
        <f t="shared" si="14"/>
        <v>4413.0698328386197</v>
      </c>
      <c r="K199" s="27">
        <f t="shared" si="15"/>
        <v>6.327259180408439</v>
      </c>
      <c r="L199" s="23"/>
      <c r="M199" s="25">
        <v>322523</v>
      </c>
      <c r="N199" s="26">
        <f t="shared" si="16"/>
        <v>4.8824260749542088</v>
      </c>
      <c r="O199" s="23"/>
      <c r="P199" s="25">
        <v>593579</v>
      </c>
      <c r="Q199" s="25">
        <f t="shared" si="17"/>
        <v>2862.3715044524297</v>
      </c>
      <c r="R199" s="27">
        <f t="shared" si="18"/>
        <v>2.6591052107986606</v>
      </c>
      <c r="S199" s="28">
        <f t="shared" si="19"/>
        <v>0.64861232948386549</v>
      </c>
      <c r="T199" s="23"/>
      <c r="U199" s="43">
        <f t="shared" si="20"/>
        <v>4.1039383162528908</v>
      </c>
      <c r="V199" s="23"/>
      <c r="W199" s="57">
        <f>G199-'[7](A) Current Law'!G199</f>
        <v>9.9999999999999978E-2</v>
      </c>
      <c r="X199" s="58">
        <f>I199-'[7](A) Current Law'!I199</f>
        <v>371685</v>
      </c>
      <c r="Y199" s="43">
        <f>N199-'[7](A) Current Law'!N199</f>
        <v>1.2842776768507518</v>
      </c>
      <c r="Z199" s="58">
        <f>P199-'[7](A) Current Law'!P199</f>
        <v>0</v>
      </c>
      <c r="AA199" s="58">
        <f>M199-'[7](A) Current Law'!M199</f>
        <v>85002</v>
      </c>
      <c r="AB199" s="43">
        <f>R199-'[7](A) Current Law'!R199</f>
        <v>0</v>
      </c>
    </row>
    <row r="200" spans="1:28">
      <c r="A200" s="29" t="s">
        <v>406</v>
      </c>
      <c r="B200" s="30" t="s">
        <v>407</v>
      </c>
      <c r="C200" s="31">
        <v>3599855180</v>
      </c>
      <c r="D200" s="22">
        <v>3921.79</v>
      </c>
      <c r="E200" s="23"/>
      <c r="F200" s="23"/>
      <c r="G200" s="56">
        <v>0.38</v>
      </c>
      <c r="H200" s="23"/>
      <c r="I200" s="24">
        <v>13698013</v>
      </c>
      <c r="J200" s="25">
        <f t="shared" ref="J200:J263" si="21">I200/D200</f>
        <v>3492.7961466575211</v>
      </c>
      <c r="K200" s="27">
        <f t="shared" ref="K200:K263" si="22">I200/C200*1000</f>
        <v>3.8051566841086091</v>
      </c>
      <c r="L200" s="23"/>
      <c r="M200" s="25">
        <v>662226</v>
      </c>
      <c r="N200" s="26">
        <f t="shared" ref="N200:N263" si="23">(I200-M200)/C200*1000</f>
        <v>3.6211976171774776</v>
      </c>
      <c r="O200" s="23"/>
      <c r="P200" s="25">
        <v>7439312</v>
      </c>
      <c r="Q200" s="25">
        <f t="shared" ref="Q200:Q263" si="24">(M200+P200)/D200</f>
        <v>2065.7755769686801</v>
      </c>
      <c r="R200" s="27">
        <f t="shared" ref="R200:R263" si="25">P200/C200*1000</f>
        <v>2.0665586886192457</v>
      </c>
      <c r="S200" s="28">
        <f t="shared" ref="S200:S263" si="26">(M200+P200)/I200</f>
        <v>0.59143891891473599</v>
      </c>
      <c r="T200" s="23"/>
      <c r="U200" s="43">
        <f t="shared" ref="U200:U263" si="27">(P200+M200)/C200*1000</f>
        <v>2.2505177555503777</v>
      </c>
      <c r="V200" s="23"/>
      <c r="W200" s="57">
        <f>G200-'[7](A) Current Law'!G200</f>
        <v>9.9999999999999978E-2</v>
      </c>
      <c r="X200" s="58">
        <f>I200-'[7](A) Current Law'!I200</f>
        <v>3604741</v>
      </c>
      <c r="Y200" s="43">
        <f>N200-'[7](A) Current Law'!N200</f>
        <v>0.95238859025434452</v>
      </c>
      <c r="Z200" s="58">
        <f>P200-'[7](A) Current Law'!P200</f>
        <v>0</v>
      </c>
      <c r="AA200" s="58">
        <f>M200-'[7](A) Current Law'!M200</f>
        <v>176280</v>
      </c>
      <c r="AB200" s="43">
        <f>R200-'[7](A) Current Law'!R200</f>
        <v>0</v>
      </c>
    </row>
    <row r="201" spans="1:28">
      <c r="A201" s="29" t="s">
        <v>408</v>
      </c>
      <c r="B201" s="30" t="s">
        <v>409</v>
      </c>
      <c r="C201" s="31">
        <v>2618114713</v>
      </c>
      <c r="D201" s="22">
        <v>1344.28</v>
      </c>
      <c r="E201" s="23"/>
      <c r="F201" s="23"/>
      <c r="G201" s="56">
        <v>0.38</v>
      </c>
      <c r="H201" s="23"/>
      <c r="I201" s="24">
        <v>4575611</v>
      </c>
      <c r="J201" s="25">
        <f t="shared" si="21"/>
        <v>3403.7633528729134</v>
      </c>
      <c r="K201" s="27">
        <f t="shared" si="22"/>
        <v>1.7476739950622631</v>
      </c>
      <c r="L201" s="23"/>
      <c r="M201" s="25">
        <v>0</v>
      </c>
      <c r="N201" s="26">
        <f t="shared" si="23"/>
        <v>1.7476739950622631</v>
      </c>
      <c r="O201" s="23"/>
      <c r="P201" s="25">
        <v>2954172</v>
      </c>
      <c r="Q201" s="25">
        <f t="shared" si="24"/>
        <v>2197.5868122712532</v>
      </c>
      <c r="R201" s="27">
        <f t="shared" si="25"/>
        <v>1.128358503671111</v>
      </c>
      <c r="S201" s="28">
        <f t="shared" si="26"/>
        <v>0.64563443002475518</v>
      </c>
      <c r="T201" s="23"/>
      <c r="U201" s="43">
        <f t="shared" si="27"/>
        <v>1.128358503671111</v>
      </c>
      <c r="V201" s="23"/>
      <c r="W201" s="57">
        <f>G201-'[7](A) Current Law'!G201</f>
        <v>9.9999999999999978E-2</v>
      </c>
      <c r="X201" s="58">
        <f>I201-'[7](A) Current Law'!I201</f>
        <v>1204108</v>
      </c>
      <c r="Y201" s="43">
        <f>N201-'[7](A) Current Law'!N201</f>
        <v>0.45991414891834803</v>
      </c>
      <c r="Z201" s="58">
        <f>P201-'[7](A) Current Law'!P201</f>
        <v>0</v>
      </c>
      <c r="AA201" s="58">
        <f>M201-'[7](A) Current Law'!M201</f>
        <v>0</v>
      </c>
      <c r="AB201" s="43">
        <f>R201-'[7](A) Current Law'!R201</f>
        <v>0</v>
      </c>
    </row>
    <row r="202" spans="1:28">
      <c r="A202" s="29" t="s">
        <v>410</v>
      </c>
      <c r="B202" s="30" t="s">
        <v>411</v>
      </c>
      <c r="C202" s="31">
        <v>273216012</v>
      </c>
      <c r="D202" s="22">
        <v>227.05</v>
      </c>
      <c r="E202" s="23"/>
      <c r="F202" s="23"/>
      <c r="G202" s="56">
        <v>0.38</v>
      </c>
      <c r="H202" s="23"/>
      <c r="I202" s="24">
        <v>1226992</v>
      </c>
      <c r="J202" s="25">
        <f t="shared" si="21"/>
        <v>5404.0607795639726</v>
      </c>
      <c r="K202" s="27">
        <f t="shared" si="22"/>
        <v>4.4909227355240073</v>
      </c>
      <c r="L202" s="23"/>
      <c r="M202" s="25">
        <v>143741</v>
      </c>
      <c r="N202" s="26">
        <f t="shared" si="23"/>
        <v>3.9648152100250988</v>
      </c>
      <c r="O202" s="23"/>
      <c r="P202" s="25">
        <v>585000</v>
      </c>
      <c r="Q202" s="25">
        <f t="shared" si="24"/>
        <v>3209.6058136974234</v>
      </c>
      <c r="R202" s="27">
        <f t="shared" si="25"/>
        <v>2.1411629417971301</v>
      </c>
      <c r="S202" s="28">
        <f t="shared" si="26"/>
        <v>0.59392481776572303</v>
      </c>
      <c r="T202" s="23"/>
      <c r="U202" s="43">
        <f t="shared" si="27"/>
        <v>2.6672704672960386</v>
      </c>
      <c r="V202" s="23"/>
      <c r="W202" s="57">
        <f>G202-'[7](A) Current Law'!G202</f>
        <v>9.9999999999999978E-2</v>
      </c>
      <c r="X202" s="58">
        <f>I202-'[7](A) Current Law'!I202</f>
        <v>322893</v>
      </c>
      <c r="Y202" s="43">
        <f>N202-'[7](A) Current Law'!N202</f>
        <v>1.0436101380471068</v>
      </c>
      <c r="Z202" s="58">
        <f>P202-'[7](A) Current Law'!P202</f>
        <v>0</v>
      </c>
      <c r="AA202" s="58">
        <f>M202-'[7](A) Current Law'!M202</f>
        <v>37762</v>
      </c>
      <c r="AB202" s="43">
        <f>R202-'[7](A) Current Law'!R202</f>
        <v>0</v>
      </c>
    </row>
    <row r="203" spans="1:28">
      <c r="A203" s="29" t="s">
        <v>412</v>
      </c>
      <c r="B203" s="30" t="s">
        <v>413</v>
      </c>
      <c r="C203" s="31">
        <v>1066121439</v>
      </c>
      <c r="D203" s="22">
        <v>2766.87</v>
      </c>
      <c r="E203" s="23"/>
      <c r="F203" s="23"/>
      <c r="G203" s="56">
        <v>0.38</v>
      </c>
      <c r="H203" s="23"/>
      <c r="I203" s="24">
        <v>10086501</v>
      </c>
      <c r="J203" s="25">
        <f t="shared" si="21"/>
        <v>3645.4553340055731</v>
      </c>
      <c r="K203" s="27">
        <f t="shared" si="22"/>
        <v>9.4609306510719176</v>
      </c>
      <c r="L203" s="23"/>
      <c r="M203" s="25">
        <v>3210408</v>
      </c>
      <c r="N203" s="26">
        <f t="shared" si="23"/>
        <v>6.4496339239267471</v>
      </c>
      <c r="O203" s="23"/>
      <c r="P203" s="25">
        <v>3368291</v>
      </c>
      <c r="Q203" s="25">
        <f t="shared" si="24"/>
        <v>2377.6682677538156</v>
      </c>
      <c r="R203" s="27">
        <f t="shared" si="25"/>
        <v>3.1593877365034397</v>
      </c>
      <c r="S203" s="28">
        <f t="shared" si="26"/>
        <v>0.65222806204054307</v>
      </c>
      <c r="T203" s="23"/>
      <c r="U203" s="43">
        <f t="shared" si="27"/>
        <v>6.1706844636486107</v>
      </c>
      <c r="V203" s="23"/>
      <c r="W203" s="57">
        <f>G203-'[7](A) Current Law'!G203</f>
        <v>9.9999999999999978E-2</v>
      </c>
      <c r="X203" s="58">
        <f>I203-'[7](A) Current Law'!I203</f>
        <v>2654342</v>
      </c>
      <c r="Y203" s="43">
        <f>N203-'[7](A) Current Law'!N203</f>
        <v>1.6971715733408121</v>
      </c>
      <c r="Z203" s="58">
        <f>P203-'[7](A) Current Law'!P203</f>
        <v>0</v>
      </c>
      <c r="AA203" s="58">
        <f>M203-'[7](A) Current Law'!M203</f>
        <v>844951</v>
      </c>
      <c r="AB203" s="43">
        <f>R203-'[7](A) Current Law'!R203</f>
        <v>0</v>
      </c>
    </row>
    <row r="204" spans="1:28">
      <c r="A204" s="29" t="s">
        <v>414</v>
      </c>
      <c r="B204" s="30" t="s">
        <v>415</v>
      </c>
      <c r="C204" s="31">
        <v>1696891967</v>
      </c>
      <c r="D204" s="22">
        <v>2249.58</v>
      </c>
      <c r="E204" s="23"/>
      <c r="F204" s="23"/>
      <c r="G204" s="56">
        <v>0.38</v>
      </c>
      <c r="H204" s="23"/>
      <c r="I204" s="24">
        <v>7039887</v>
      </c>
      <c r="J204" s="25">
        <f t="shared" si="21"/>
        <v>3129.4228255941111</v>
      </c>
      <c r="K204" s="27">
        <f t="shared" si="22"/>
        <v>4.1486948709210312</v>
      </c>
      <c r="L204" s="23"/>
      <c r="M204" s="25">
        <v>602498</v>
      </c>
      <c r="N204" s="26">
        <f t="shared" si="23"/>
        <v>3.7936351430674193</v>
      </c>
      <c r="O204" s="23"/>
      <c r="P204" s="25">
        <v>4200000</v>
      </c>
      <c r="Q204" s="25">
        <f t="shared" si="24"/>
        <v>2134.8420594066447</v>
      </c>
      <c r="R204" s="27">
        <f t="shared" si="25"/>
        <v>2.4751133729658346</v>
      </c>
      <c r="S204" s="28">
        <f t="shared" si="26"/>
        <v>0.68218396119142255</v>
      </c>
      <c r="T204" s="23"/>
      <c r="U204" s="43">
        <f t="shared" si="27"/>
        <v>2.8301731008194464</v>
      </c>
      <c r="V204" s="23"/>
      <c r="W204" s="57">
        <f>G204-'[7](A) Current Law'!G204</f>
        <v>6.7300000000000026E-2</v>
      </c>
      <c r="X204" s="58">
        <f>I204-'[7](A) Current Law'!I204</f>
        <v>1246801</v>
      </c>
      <c r="Y204" s="43">
        <f>N204-'[7](A) Current Law'!N204</f>
        <v>0.64077561868733834</v>
      </c>
      <c r="Z204" s="58">
        <f>P204-'[7](A) Current Law'!P204</f>
        <v>0</v>
      </c>
      <c r="AA204" s="58">
        <f>M204-'[7](A) Current Law'!M204</f>
        <v>159474</v>
      </c>
      <c r="AB204" s="43">
        <f>R204-'[7](A) Current Law'!R204</f>
        <v>0</v>
      </c>
    </row>
    <row r="205" spans="1:28">
      <c r="A205" s="29" t="s">
        <v>416</v>
      </c>
      <c r="B205" s="30" t="s">
        <v>417</v>
      </c>
      <c r="C205" s="31">
        <v>14537068518</v>
      </c>
      <c r="D205" s="22">
        <v>20770.07</v>
      </c>
      <c r="E205" s="23"/>
      <c r="F205" s="23"/>
      <c r="G205" s="56">
        <v>0.38</v>
      </c>
      <c r="H205" s="23"/>
      <c r="I205" s="24">
        <v>64727836</v>
      </c>
      <c r="J205" s="25">
        <f t="shared" si="21"/>
        <v>3116.3995114123354</v>
      </c>
      <c r="K205" s="27">
        <f t="shared" si="22"/>
        <v>4.4526058276366438</v>
      </c>
      <c r="L205" s="23"/>
      <c r="M205" s="25">
        <v>7371297</v>
      </c>
      <c r="N205" s="26">
        <f t="shared" si="23"/>
        <v>3.9455368136278874</v>
      </c>
      <c r="O205" s="23"/>
      <c r="P205" s="25">
        <v>42000000</v>
      </c>
      <c r="Q205" s="25">
        <f t="shared" si="24"/>
        <v>2377.0404721794389</v>
      </c>
      <c r="R205" s="27">
        <f t="shared" si="25"/>
        <v>2.8891657178333459</v>
      </c>
      <c r="S205" s="28">
        <f t="shared" si="26"/>
        <v>0.76275216430841286</v>
      </c>
      <c r="T205" s="23"/>
      <c r="U205" s="43">
        <f t="shared" si="27"/>
        <v>3.3962347318421022</v>
      </c>
      <c r="V205" s="23"/>
      <c r="W205" s="57">
        <f>G205-'[7](A) Current Law'!G205</f>
        <v>9.1299999999999992E-2</v>
      </c>
      <c r="X205" s="58">
        <f>I205-'[7](A) Current Law'!I205</f>
        <v>15551714</v>
      </c>
      <c r="Y205" s="43">
        <f>N205-'[7](A) Current Law'!N205</f>
        <v>0.93582670970802084</v>
      </c>
      <c r="Z205" s="58">
        <f>P205-'[7](A) Current Law'!P205</f>
        <v>0</v>
      </c>
      <c r="AA205" s="58">
        <f>M205-'[7](A) Current Law'!M205</f>
        <v>1947537</v>
      </c>
      <c r="AB205" s="43">
        <f>R205-'[7](A) Current Law'!R205</f>
        <v>0</v>
      </c>
    </row>
    <row r="206" spans="1:28" ht="31.2">
      <c r="A206" s="29" t="s">
        <v>418</v>
      </c>
      <c r="B206" s="30" t="s">
        <v>419</v>
      </c>
      <c r="C206" s="31">
        <v>34753464</v>
      </c>
      <c r="D206" s="22">
        <v>38.72</v>
      </c>
      <c r="E206" s="23"/>
      <c r="F206" s="23"/>
      <c r="G206" s="56">
        <v>0.38</v>
      </c>
      <c r="H206" s="23"/>
      <c r="I206" s="24">
        <v>315113</v>
      </c>
      <c r="J206" s="25">
        <f t="shared" si="21"/>
        <v>8138.2489669421493</v>
      </c>
      <c r="K206" s="27">
        <f t="shared" si="22"/>
        <v>9.0670961605438798</v>
      </c>
      <c r="L206" s="23"/>
      <c r="M206" s="25">
        <v>97822</v>
      </c>
      <c r="N206" s="26">
        <f t="shared" si="23"/>
        <v>6.2523551609128809</v>
      </c>
      <c r="O206" s="23"/>
      <c r="P206" s="25">
        <v>75000</v>
      </c>
      <c r="Q206" s="25">
        <f t="shared" si="24"/>
        <v>4463.3780991735539</v>
      </c>
      <c r="R206" s="27">
        <f t="shared" si="25"/>
        <v>2.1580582585954597</v>
      </c>
      <c r="S206" s="28">
        <f t="shared" si="26"/>
        <v>0.54844452624931372</v>
      </c>
      <c r="T206" s="23"/>
      <c r="U206" s="43">
        <f t="shared" si="27"/>
        <v>4.97279925822646</v>
      </c>
      <c r="V206" s="23"/>
      <c r="W206" s="57">
        <f>G206-'[7](A) Current Law'!G206</f>
        <v>9.9999999999999978E-2</v>
      </c>
      <c r="X206" s="58">
        <f>I206-'[7](A) Current Law'!I206</f>
        <v>82924</v>
      </c>
      <c r="Y206" s="43">
        <f>N206-'[7](A) Current Law'!N206</f>
        <v>1.6450446493621476</v>
      </c>
      <c r="Z206" s="58">
        <f>P206-'[7](A) Current Law'!P206</f>
        <v>0</v>
      </c>
      <c r="AA206" s="58">
        <f>M206-'[7](A) Current Law'!M206</f>
        <v>25753</v>
      </c>
      <c r="AB206" s="43">
        <f>R206-'[7](A) Current Law'!R206</f>
        <v>0</v>
      </c>
    </row>
    <row r="207" spans="1:28">
      <c r="A207" s="29" t="s">
        <v>420</v>
      </c>
      <c r="B207" s="30" t="s">
        <v>421</v>
      </c>
      <c r="C207" s="31">
        <v>351430117</v>
      </c>
      <c r="D207" s="22">
        <v>273.02000000000004</v>
      </c>
      <c r="E207" s="23"/>
      <c r="F207" s="23"/>
      <c r="G207" s="56">
        <v>0.38</v>
      </c>
      <c r="H207" s="23"/>
      <c r="I207" s="24">
        <v>1189210</v>
      </c>
      <c r="J207" s="25">
        <f t="shared" si="21"/>
        <v>4355.7614826752615</v>
      </c>
      <c r="K207" s="27">
        <f t="shared" si="22"/>
        <v>3.3839160119563685</v>
      </c>
      <c r="L207" s="23"/>
      <c r="M207" s="25">
        <v>0</v>
      </c>
      <c r="N207" s="26">
        <f t="shared" si="23"/>
        <v>3.3839160119563685</v>
      </c>
      <c r="O207" s="23"/>
      <c r="P207" s="25">
        <v>477000</v>
      </c>
      <c r="Q207" s="25">
        <f t="shared" si="24"/>
        <v>1747.124752765365</v>
      </c>
      <c r="R207" s="27">
        <f t="shared" si="25"/>
        <v>1.3573111037606376</v>
      </c>
      <c r="S207" s="28">
        <f t="shared" si="26"/>
        <v>0.40110661699783889</v>
      </c>
      <c r="T207" s="23"/>
      <c r="U207" s="43">
        <f t="shared" si="27"/>
        <v>1.3573111037606376</v>
      </c>
      <c r="V207" s="23"/>
      <c r="W207" s="57">
        <f>G207-'[7](A) Current Law'!G207</f>
        <v>9.9999999999999978E-2</v>
      </c>
      <c r="X207" s="58">
        <f>I207-'[7](A) Current Law'!I207</f>
        <v>312951</v>
      </c>
      <c r="Y207" s="43">
        <f>N207-'[7](A) Current Law'!N207</f>
        <v>0.89050705918866901</v>
      </c>
      <c r="Z207" s="58">
        <f>P207-'[7](A) Current Law'!P207</f>
        <v>0</v>
      </c>
      <c r="AA207" s="58">
        <f>M207-'[7](A) Current Law'!M207</f>
        <v>0</v>
      </c>
      <c r="AB207" s="43">
        <f>R207-'[7](A) Current Law'!R207</f>
        <v>0</v>
      </c>
    </row>
    <row r="208" spans="1:28">
      <c r="A208" s="29" t="s">
        <v>422</v>
      </c>
      <c r="B208" s="30" t="s">
        <v>423</v>
      </c>
      <c r="C208" s="31">
        <v>494385132</v>
      </c>
      <c r="D208" s="22">
        <v>3336.2000000000003</v>
      </c>
      <c r="E208" s="23"/>
      <c r="F208" s="23"/>
      <c r="G208" s="56">
        <v>0.38</v>
      </c>
      <c r="H208" s="23"/>
      <c r="I208" s="24">
        <v>9657084</v>
      </c>
      <c r="J208" s="25">
        <f t="shared" si="21"/>
        <v>2894.6358132006471</v>
      </c>
      <c r="K208" s="27">
        <f t="shared" si="22"/>
        <v>19.533524321277525</v>
      </c>
      <c r="L208" s="23"/>
      <c r="M208" s="25">
        <v>3978715</v>
      </c>
      <c r="N208" s="26">
        <f t="shared" si="23"/>
        <v>11.485719598865284</v>
      </c>
      <c r="O208" s="23"/>
      <c r="P208" s="25">
        <v>570000</v>
      </c>
      <c r="Q208" s="25">
        <f t="shared" si="24"/>
        <v>1363.4419399316587</v>
      </c>
      <c r="R208" s="27">
        <f t="shared" si="25"/>
        <v>1.1529472937305081</v>
      </c>
      <c r="S208" s="28">
        <f t="shared" si="26"/>
        <v>0.47102365475955266</v>
      </c>
      <c r="T208" s="23"/>
      <c r="U208" s="43">
        <f t="shared" si="27"/>
        <v>9.2007520161427507</v>
      </c>
      <c r="V208" s="23"/>
      <c r="W208" s="57">
        <f>G208-'[7](A) Current Law'!G208</f>
        <v>9.9999999999999978E-2</v>
      </c>
      <c r="X208" s="58">
        <f>I208-'[7](A) Current Law'!I208</f>
        <v>2541338</v>
      </c>
      <c r="Y208" s="43">
        <f>N208-'[7](A) Current Law'!N208</f>
        <v>3.0222349000576347</v>
      </c>
      <c r="Z208" s="58">
        <f>P208-'[7](A) Current Law'!P208</f>
        <v>0</v>
      </c>
      <c r="AA208" s="58">
        <f>M208-'[7](A) Current Law'!M208</f>
        <v>1047190</v>
      </c>
      <c r="AB208" s="43">
        <f>R208-'[7](A) Current Law'!R208</f>
        <v>0</v>
      </c>
    </row>
    <row r="209" spans="1:28">
      <c r="A209" s="29" t="s">
        <v>424</v>
      </c>
      <c r="B209" s="30" t="s">
        <v>425</v>
      </c>
      <c r="C209" s="31">
        <v>118495940</v>
      </c>
      <c r="D209" s="22">
        <v>186.16</v>
      </c>
      <c r="E209" s="23"/>
      <c r="F209" s="23"/>
      <c r="G209" s="56">
        <v>0.38</v>
      </c>
      <c r="H209" s="23"/>
      <c r="I209" s="24">
        <v>1021835</v>
      </c>
      <c r="J209" s="25">
        <f t="shared" si="21"/>
        <v>5489.0148259561665</v>
      </c>
      <c r="K209" s="27">
        <f t="shared" si="22"/>
        <v>8.623375619451604</v>
      </c>
      <c r="L209" s="23"/>
      <c r="M209" s="25">
        <v>307238</v>
      </c>
      <c r="N209" s="26">
        <f t="shared" si="23"/>
        <v>6.0305610470704734</v>
      </c>
      <c r="O209" s="23"/>
      <c r="P209" s="25">
        <v>470000</v>
      </c>
      <c r="Q209" s="25">
        <f t="shared" si="24"/>
        <v>4175.107434464976</v>
      </c>
      <c r="R209" s="27">
        <f t="shared" si="25"/>
        <v>3.9663806202980458</v>
      </c>
      <c r="S209" s="28">
        <f t="shared" si="26"/>
        <v>0.76062965155822615</v>
      </c>
      <c r="T209" s="23"/>
      <c r="U209" s="43">
        <f t="shared" si="27"/>
        <v>6.5591951926791747</v>
      </c>
      <c r="V209" s="23"/>
      <c r="W209" s="57">
        <f>G209-'[7](A) Current Law'!G209</f>
        <v>9.9999999999999978E-2</v>
      </c>
      <c r="X209" s="58">
        <f>I209-'[7](A) Current Law'!I209</f>
        <v>268904</v>
      </c>
      <c r="Y209" s="43">
        <f>N209-'[7](A) Current Law'!N209</f>
        <v>1.5865184916884072</v>
      </c>
      <c r="Z209" s="58">
        <f>P209-'[7](A) Current Law'!P209</f>
        <v>0</v>
      </c>
      <c r="AA209" s="58">
        <f>M209-'[7](A) Current Law'!M209</f>
        <v>80908</v>
      </c>
      <c r="AB209" s="43">
        <f>R209-'[7](A) Current Law'!R209</f>
        <v>0</v>
      </c>
    </row>
    <row r="210" spans="1:28">
      <c r="A210" s="29" t="s">
        <v>426</v>
      </c>
      <c r="B210" s="30" t="s">
        <v>427</v>
      </c>
      <c r="C210" s="31">
        <v>2171337360</v>
      </c>
      <c r="D210" s="22">
        <v>2419.1800000000003</v>
      </c>
      <c r="E210" s="23"/>
      <c r="F210" s="23"/>
      <c r="G210" s="56">
        <v>0.38</v>
      </c>
      <c r="H210" s="23"/>
      <c r="I210" s="24">
        <v>9323254</v>
      </c>
      <c r="J210" s="25">
        <f t="shared" si="21"/>
        <v>3853.8901611289771</v>
      </c>
      <c r="K210" s="27">
        <f t="shared" si="22"/>
        <v>4.2937841773237855</v>
      </c>
      <c r="L210" s="23"/>
      <c r="M210" s="25">
        <v>929286</v>
      </c>
      <c r="N210" s="26">
        <f t="shared" si="23"/>
        <v>3.8658055420738489</v>
      </c>
      <c r="O210" s="23"/>
      <c r="P210" s="25">
        <v>4243812</v>
      </c>
      <c r="Q210" s="25">
        <f t="shared" si="24"/>
        <v>2138.3683727544039</v>
      </c>
      <c r="R210" s="27">
        <f t="shared" si="25"/>
        <v>1.9544692032563749</v>
      </c>
      <c r="S210" s="28">
        <f t="shared" si="26"/>
        <v>0.55485970885272462</v>
      </c>
      <c r="T210" s="23"/>
      <c r="U210" s="43">
        <f t="shared" si="27"/>
        <v>2.382447838506311</v>
      </c>
      <c r="V210" s="23"/>
      <c r="W210" s="57">
        <f>G210-'[7](A) Current Law'!G210</f>
        <v>7.3299999999999976E-2</v>
      </c>
      <c r="X210" s="58">
        <f>I210-'[7](A) Current Law'!I210</f>
        <v>1798406</v>
      </c>
      <c r="Y210" s="43">
        <f>N210-'[7](A) Current Law'!N210</f>
        <v>0.71525366283938485</v>
      </c>
      <c r="Z210" s="58">
        <f>P210-'[7](A) Current Law'!P210</f>
        <v>0</v>
      </c>
      <c r="AA210" s="58">
        <f>M210-'[7](A) Current Law'!M210</f>
        <v>245349</v>
      </c>
      <c r="AB210" s="43">
        <f>R210-'[7](A) Current Law'!R210</f>
        <v>0</v>
      </c>
    </row>
    <row r="211" spans="1:28">
      <c r="A211" s="29" t="s">
        <v>428</v>
      </c>
      <c r="B211" s="30" t="s">
        <v>429</v>
      </c>
      <c r="C211" s="31">
        <v>537627542</v>
      </c>
      <c r="D211" s="22">
        <v>878.6400000000001</v>
      </c>
      <c r="E211" s="23"/>
      <c r="F211" s="23"/>
      <c r="G211" s="56">
        <v>0.38</v>
      </c>
      <c r="H211" s="23"/>
      <c r="I211" s="24">
        <v>2755371</v>
      </c>
      <c r="J211" s="25">
        <f t="shared" si="21"/>
        <v>3135.949877082764</v>
      </c>
      <c r="K211" s="27">
        <f t="shared" si="22"/>
        <v>5.1250555165940517</v>
      </c>
      <c r="L211" s="23"/>
      <c r="M211" s="25">
        <v>453674</v>
      </c>
      <c r="N211" s="26">
        <f t="shared" si="23"/>
        <v>4.2812110991144126</v>
      </c>
      <c r="O211" s="23"/>
      <c r="P211" s="25">
        <v>1439136</v>
      </c>
      <c r="Q211" s="25">
        <f t="shared" si="24"/>
        <v>2154.2497496130381</v>
      </c>
      <c r="R211" s="27">
        <f t="shared" si="25"/>
        <v>2.6768271481151165</v>
      </c>
      <c r="S211" s="28">
        <f t="shared" si="26"/>
        <v>0.68695286406077438</v>
      </c>
      <c r="T211" s="23"/>
      <c r="U211" s="43">
        <f t="shared" si="27"/>
        <v>3.5206715655947551</v>
      </c>
      <c r="V211" s="23"/>
      <c r="W211" s="57">
        <f>G211-'[7](A) Current Law'!G211</f>
        <v>9.9999999999999978E-2</v>
      </c>
      <c r="X211" s="58">
        <f>I211-'[7](A) Current Law'!I211</f>
        <v>725097</v>
      </c>
      <c r="Y211" s="43">
        <f>N211-'[7](A) Current Law'!N211</f>
        <v>1.1259114400058023</v>
      </c>
      <c r="Z211" s="58">
        <f>P211-'[7](A) Current Law'!P211</f>
        <v>0</v>
      </c>
      <c r="AA211" s="58">
        <f>M211-'[7](A) Current Law'!M211</f>
        <v>119776</v>
      </c>
      <c r="AB211" s="43">
        <f>R211-'[7](A) Current Law'!R211</f>
        <v>0</v>
      </c>
    </row>
    <row r="212" spans="1:28">
      <c r="A212" s="29" t="s">
        <v>430</v>
      </c>
      <c r="B212" s="30" t="s">
        <v>431</v>
      </c>
      <c r="C212" s="31">
        <v>254720848</v>
      </c>
      <c r="D212" s="22">
        <v>676</v>
      </c>
      <c r="E212" s="23"/>
      <c r="F212" s="23"/>
      <c r="G212" s="56">
        <v>0.38</v>
      </c>
      <c r="H212" s="23"/>
      <c r="I212" s="24">
        <v>2569823</v>
      </c>
      <c r="J212" s="25">
        <f t="shared" si="21"/>
        <v>3801.5133136094673</v>
      </c>
      <c r="K212" s="27">
        <f t="shared" si="22"/>
        <v>10.088781582573878</v>
      </c>
      <c r="L212" s="23"/>
      <c r="M212" s="25">
        <v>847013</v>
      </c>
      <c r="N212" s="26">
        <f t="shared" si="23"/>
        <v>6.7635217671699968</v>
      </c>
      <c r="O212" s="23"/>
      <c r="P212" s="25">
        <v>860371</v>
      </c>
      <c r="Q212" s="25">
        <f t="shared" si="24"/>
        <v>2525.7159763313612</v>
      </c>
      <c r="R212" s="27">
        <f t="shared" si="25"/>
        <v>3.3777015378026696</v>
      </c>
      <c r="S212" s="28">
        <f t="shared" si="26"/>
        <v>0.66439750908914741</v>
      </c>
      <c r="T212" s="23"/>
      <c r="U212" s="43">
        <f t="shared" si="27"/>
        <v>6.7029613532065504</v>
      </c>
      <c r="V212" s="23"/>
      <c r="W212" s="57">
        <f>G212-'[7](A) Current Law'!G212</f>
        <v>9.9999999999999978E-2</v>
      </c>
      <c r="X212" s="58">
        <f>I212-'[7](A) Current Law'!I212</f>
        <v>676269</v>
      </c>
      <c r="Y212" s="43">
        <f>N212-'[7](A) Current Law'!N212</f>
        <v>1.7796305389184326</v>
      </c>
      <c r="Z212" s="58">
        <f>P212-'[7](A) Current Law'!P212</f>
        <v>0</v>
      </c>
      <c r="AA212" s="58">
        <f>M212-'[7](A) Current Law'!M212</f>
        <v>222960</v>
      </c>
      <c r="AB212" s="43">
        <f>R212-'[7](A) Current Law'!R212</f>
        <v>0</v>
      </c>
    </row>
    <row r="213" spans="1:28">
      <c r="A213" s="29" t="s">
        <v>432</v>
      </c>
      <c r="B213" s="30" t="s">
        <v>433</v>
      </c>
      <c r="C213" s="31">
        <v>404654285</v>
      </c>
      <c r="D213" s="22">
        <v>649.67999999999995</v>
      </c>
      <c r="E213" s="23"/>
      <c r="F213" s="23"/>
      <c r="G213" s="56">
        <v>0.38</v>
      </c>
      <c r="H213" s="23"/>
      <c r="I213" s="24">
        <v>2352004</v>
      </c>
      <c r="J213" s="25">
        <f t="shared" si="21"/>
        <v>3620.2499692156143</v>
      </c>
      <c r="K213" s="27">
        <f t="shared" si="22"/>
        <v>5.8123788309816113</v>
      </c>
      <c r="L213" s="23"/>
      <c r="M213" s="25">
        <v>480356</v>
      </c>
      <c r="N213" s="26">
        <f t="shared" si="23"/>
        <v>4.6253013235730345</v>
      </c>
      <c r="O213" s="23"/>
      <c r="P213" s="25">
        <v>1050000</v>
      </c>
      <c r="Q213" s="25">
        <f t="shared" si="24"/>
        <v>2355.5535032631451</v>
      </c>
      <c r="R213" s="27">
        <f t="shared" si="25"/>
        <v>2.5948075651787552</v>
      </c>
      <c r="S213" s="28">
        <f t="shared" si="26"/>
        <v>0.65066045806044548</v>
      </c>
      <c r="T213" s="23"/>
      <c r="U213" s="43">
        <f t="shared" si="27"/>
        <v>3.7818850725873321</v>
      </c>
      <c r="V213" s="23"/>
      <c r="W213" s="57">
        <f>G213-'[7](A) Current Law'!G213</f>
        <v>7.9799999999999982E-2</v>
      </c>
      <c r="X213" s="58">
        <f>I213-'[7](A) Current Law'!I213</f>
        <v>493921</v>
      </c>
      <c r="Y213" s="43">
        <f>N213-'[7](A) Current Law'!N213</f>
        <v>0.90768592750722954</v>
      </c>
      <c r="Z213" s="58">
        <f>P213-'[7](A) Current Law'!P213</f>
        <v>0</v>
      </c>
      <c r="AA213" s="58">
        <f>M213-'[7](A) Current Law'!M213</f>
        <v>126622</v>
      </c>
      <c r="AB213" s="43">
        <f>R213-'[7](A) Current Law'!R213</f>
        <v>0</v>
      </c>
    </row>
    <row r="214" spans="1:28">
      <c r="A214" s="29" t="s">
        <v>434</v>
      </c>
      <c r="B214" s="30" t="s">
        <v>435</v>
      </c>
      <c r="C214" s="31">
        <v>19123067735</v>
      </c>
      <c r="D214" s="22">
        <v>13535.579999999998</v>
      </c>
      <c r="E214" s="23"/>
      <c r="F214" s="23"/>
      <c r="G214" s="56">
        <v>0.38</v>
      </c>
      <c r="H214" s="23"/>
      <c r="I214" s="24">
        <v>45671101</v>
      </c>
      <c r="J214" s="25">
        <f t="shared" si="21"/>
        <v>3374.1517541176668</v>
      </c>
      <c r="K214" s="27">
        <f t="shared" si="22"/>
        <v>2.388272720302635</v>
      </c>
      <c r="L214" s="23"/>
      <c r="M214" s="25">
        <v>0</v>
      </c>
      <c r="N214" s="26">
        <f t="shared" si="23"/>
        <v>2.388272720302635</v>
      </c>
      <c r="O214" s="23"/>
      <c r="P214" s="25">
        <v>29000000</v>
      </c>
      <c r="Q214" s="25">
        <f t="shared" si="24"/>
        <v>2142.5014665053145</v>
      </c>
      <c r="R214" s="27">
        <f t="shared" si="25"/>
        <v>1.5164930858307186</v>
      </c>
      <c r="S214" s="28">
        <f t="shared" si="26"/>
        <v>0.63497483890305162</v>
      </c>
      <c r="T214" s="23"/>
      <c r="U214" s="43">
        <f t="shared" si="27"/>
        <v>1.5164930858307186</v>
      </c>
      <c r="V214" s="23"/>
      <c r="W214" s="57">
        <f>G214-'[7](A) Current Law'!G214</f>
        <v>9.0700000000000003E-2</v>
      </c>
      <c r="X214" s="58">
        <f>I214-'[7](A) Current Law'!I214</f>
        <v>10900971</v>
      </c>
      <c r="Y214" s="43">
        <f>N214-'[7](A) Current Law'!N214</f>
        <v>0.5700430051841785</v>
      </c>
      <c r="Z214" s="58">
        <f>P214-'[7](A) Current Law'!P214</f>
        <v>0</v>
      </c>
      <c r="AA214" s="58">
        <f>M214-'[7](A) Current Law'!M214</f>
        <v>0</v>
      </c>
      <c r="AB214" s="43">
        <f>R214-'[7](A) Current Law'!R214</f>
        <v>0</v>
      </c>
    </row>
    <row r="215" spans="1:28">
      <c r="A215" s="29" t="s">
        <v>436</v>
      </c>
      <c r="B215" s="30" t="s">
        <v>437</v>
      </c>
      <c r="C215" s="31">
        <v>292503063</v>
      </c>
      <c r="D215" s="22">
        <v>381.31</v>
      </c>
      <c r="E215" s="23"/>
      <c r="F215" s="23"/>
      <c r="G215" s="56">
        <v>0.38</v>
      </c>
      <c r="H215" s="23"/>
      <c r="I215" s="24">
        <v>1563150</v>
      </c>
      <c r="J215" s="25">
        <f t="shared" si="21"/>
        <v>4099.4204190815872</v>
      </c>
      <c r="K215" s="27">
        <f t="shared" si="22"/>
        <v>5.3440466023427593</v>
      </c>
      <c r="L215" s="23"/>
      <c r="M215" s="25">
        <v>278758</v>
      </c>
      <c r="N215" s="26">
        <f t="shared" si="23"/>
        <v>4.3910377786368677</v>
      </c>
      <c r="O215" s="23"/>
      <c r="P215" s="25">
        <v>399800</v>
      </c>
      <c r="Q215" s="25">
        <f t="shared" si="24"/>
        <v>1779.5442028795469</v>
      </c>
      <c r="R215" s="27">
        <f t="shared" si="25"/>
        <v>1.3668232937444487</v>
      </c>
      <c r="S215" s="28">
        <f t="shared" si="26"/>
        <v>0.43409653584109009</v>
      </c>
      <c r="T215" s="23"/>
      <c r="U215" s="43">
        <f t="shared" si="27"/>
        <v>2.3198321174503396</v>
      </c>
      <c r="V215" s="23"/>
      <c r="W215" s="57">
        <f>G215-'[7](A) Current Law'!G215</f>
        <v>9.9999999999999978E-2</v>
      </c>
      <c r="X215" s="58">
        <f>I215-'[7](A) Current Law'!I215</f>
        <v>411355</v>
      </c>
      <c r="Y215" s="43">
        <f>N215-'[7](A) Current Law'!N215</f>
        <v>1.1552699535320756</v>
      </c>
      <c r="Z215" s="58">
        <f>P215-'[7](A) Current Law'!P215</f>
        <v>0</v>
      </c>
      <c r="AA215" s="58">
        <f>M215-'[7](A) Current Law'!M215</f>
        <v>73435</v>
      </c>
      <c r="AB215" s="43">
        <f>R215-'[7](A) Current Law'!R215</f>
        <v>0</v>
      </c>
    </row>
    <row r="216" spans="1:28">
      <c r="A216" s="29" t="s">
        <v>438</v>
      </c>
      <c r="B216" s="30" t="s">
        <v>439</v>
      </c>
      <c r="C216" s="31">
        <v>5697076828</v>
      </c>
      <c r="D216" s="22">
        <v>10456.519999999999</v>
      </c>
      <c r="E216" s="23"/>
      <c r="F216" s="23"/>
      <c r="G216" s="56">
        <v>0.38</v>
      </c>
      <c r="H216" s="23"/>
      <c r="I216" s="24">
        <v>32472371</v>
      </c>
      <c r="J216" s="25">
        <f t="shared" si="21"/>
        <v>3105.4663501815139</v>
      </c>
      <c r="K216" s="27">
        <f t="shared" si="22"/>
        <v>5.6998302779426728</v>
      </c>
      <c r="L216" s="23"/>
      <c r="M216" s="25">
        <v>6443202</v>
      </c>
      <c r="N216" s="26">
        <f t="shared" si="23"/>
        <v>4.5688639605616359</v>
      </c>
      <c r="O216" s="23"/>
      <c r="P216" s="25">
        <v>17318000</v>
      </c>
      <c r="Q216" s="25">
        <f t="shared" si="24"/>
        <v>2272.3814423919243</v>
      </c>
      <c r="R216" s="27">
        <f t="shared" si="25"/>
        <v>3.039804538862013</v>
      </c>
      <c r="S216" s="28">
        <f t="shared" si="26"/>
        <v>0.73173597332944984</v>
      </c>
      <c r="T216" s="23"/>
      <c r="U216" s="43">
        <f t="shared" si="27"/>
        <v>4.1707708562430499</v>
      </c>
      <c r="V216" s="23"/>
      <c r="W216" s="57">
        <f>G216-'[7](A) Current Law'!G216</f>
        <v>9.9999999999999978E-2</v>
      </c>
      <c r="X216" s="58">
        <f>I216-'[7](A) Current Law'!I216</f>
        <v>8545361</v>
      </c>
      <c r="Y216" s="43">
        <f>N216-'[7](A) Current Law'!N216</f>
        <v>1.2019643067379748</v>
      </c>
      <c r="Z216" s="58">
        <f>P216-'[7](A) Current Law'!P216</f>
        <v>0</v>
      </c>
      <c r="AA216" s="58">
        <f>M216-'[7](A) Current Law'!M216</f>
        <v>1697678</v>
      </c>
      <c r="AB216" s="43">
        <f>R216-'[7](A) Current Law'!R216</f>
        <v>0</v>
      </c>
    </row>
    <row r="217" spans="1:28">
      <c r="A217" s="29" t="s">
        <v>440</v>
      </c>
      <c r="B217" s="30" t="s">
        <v>441</v>
      </c>
      <c r="C217" s="31">
        <v>2093254102</v>
      </c>
      <c r="D217" s="22">
        <v>2087.2800000000002</v>
      </c>
      <c r="E217" s="23"/>
      <c r="F217" s="23"/>
      <c r="G217" s="56">
        <v>0.38</v>
      </c>
      <c r="H217" s="23"/>
      <c r="I217" s="24">
        <v>6589582</v>
      </c>
      <c r="J217" s="25">
        <f t="shared" si="21"/>
        <v>3157.0187037675823</v>
      </c>
      <c r="K217" s="27">
        <f t="shared" si="22"/>
        <v>3.1480086405678045</v>
      </c>
      <c r="L217" s="23"/>
      <c r="M217" s="25">
        <v>0</v>
      </c>
      <c r="N217" s="26">
        <f t="shared" si="23"/>
        <v>3.1480086405678045</v>
      </c>
      <c r="O217" s="23"/>
      <c r="P217" s="25">
        <v>3688000</v>
      </c>
      <c r="Q217" s="25">
        <f t="shared" si="24"/>
        <v>1766.8927982829327</v>
      </c>
      <c r="R217" s="27">
        <f t="shared" si="25"/>
        <v>1.7618501243954567</v>
      </c>
      <c r="S217" s="28">
        <f t="shared" si="26"/>
        <v>0.55967131147317084</v>
      </c>
      <c r="T217" s="23"/>
      <c r="U217" s="43">
        <f t="shared" si="27"/>
        <v>1.7618501243954567</v>
      </c>
      <c r="V217" s="23"/>
      <c r="W217" s="57">
        <f>G217-'[7](A) Current Law'!G217</f>
        <v>9.9999999999999978E-2</v>
      </c>
      <c r="X217" s="58">
        <f>I217-'[7](A) Current Law'!I217</f>
        <v>1734100</v>
      </c>
      <c r="Y217" s="43">
        <f>N217-'[7](A) Current Law'!N217</f>
        <v>0.82842307503095514</v>
      </c>
      <c r="Z217" s="58">
        <f>P217-'[7](A) Current Law'!P217</f>
        <v>0</v>
      </c>
      <c r="AA217" s="58">
        <f>M217-'[7](A) Current Law'!M217</f>
        <v>0</v>
      </c>
      <c r="AB217" s="43">
        <f>R217-'[7](A) Current Law'!R217</f>
        <v>0</v>
      </c>
    </row>
    <row r="218" spans="1:28">
      <c r="A218" s="29" t="s">
        <v>442</v>
      </c>
      <c r="B218" s="30" t="s">
        <v>443</v>
      </c>
      <c r="C218" s="31">
        <v>287979944</v>
      </c>
      <c r="D218" s="22">
        <v>330.88</v>
      </c>
      <c r="E218" s="23"/>
      <c r="F218" s="23"/>
      <c r="G218" s="56">
        <v>0.38</v>
      </c>
      <c r="H218" s="23"/>
      <c r="I218" s="24">
        <v>1435087</v>
      </c>
      <c r="J218" s="25">
        <f t="shared" si="21"/>
        <v>4337.1826644100584</v>
      </c>
      <c r="K218" s="27">
        <f t="shared" si="22"/>
        <v>4.9832880028617552</v>
      </c>
      <c r="L218" s="23"/>
      <c r="M218" s="25">
        <v>222577</v>
      </c>
      <c r="N218" s="26">
        <f t="shared" si="23"/>
        <v>4.2103973740615768</v>
      </c>
      <c r="O218" s="23"/>
      <c r="P218" s="25">
        <v>881000</v>
      </c>
      <c r="Q218" s="25">
        <f t="shared" si="24"/>
        <v>3335.2786508704062</v>
      </c>
      <c r="R218" s="27">
        <f t="shared" si="25"/>
        <v>3.0592408199093195</v>
      </c>
      <c r="S218" s="28">
        <f t="shared" si="26"/>
        <v>0.76899658348239519</v>
      </c>
      <c r="T218" s="23"/>
      <c r="U218" s="43">
        <f t="shared" si="27"/>
        <v>3.8321314487094975</v>
      </c>
      <c r="V218" s="23"/>
      <c r="W218" s="57">
        <f>G218-'[7](A) Current Law'!G218</f>
        <v>5.8800000000000019E-2</v>
      </c>
      <c r="X218" s="58">
        <f>I218-'[7](A) Current Law'!I218</f>
        <v>222061</v>
      </c>
      <c r="Y218" s="43">
        <f>N218-'[7](A) Current Law'!N218</f>
        <v>0.56719227641769354</v>
      </c>
      <c r="Z218" s="58">
        <f>P218-'[7](A) Current Law'!P218</f>
        <v>0</v>
      </c>
      <c r="AA218" s="58">
        <f>M218-'[7](A) Current Law'!M218</f>
        <v>58721</v>
      </c>
      <c r="AB218" s="43">
        <f>R218-'[7](A) Current Law'!R218</f>
        <v>0</v>
      </c>
    </row>
    <row r="219" spans="1:28">
      <c r="A219" s="29" t="s">
        <v>444</v>
      </c>
      <c r="B219" s="30" t="s">
        <v>445</v>
      </c>
      <c r="C219" s="31">
        <v>939121882</v>
      </c>
      <c r="D219" s="22">
        <v>1610.48</v>
      </c>
      <c r="E219" s="23"/>
      <c r="F219" s="23"/>
      <c r="G219" s="56">
        <v>0.38</v>
      </c>
      <c r="H219" s="23"/>
      <c r="I219" s="24">
        <v>5818847</v>
      </c>
      <c r="J219" s="25">
        <f t="shared" si="21"/>
        <v>3613.1134816948984</v>
      </c>
      <c r="K219" s="27">
        <f t="shared" si="22"/>
        <v>6.196050918979652</v>
      </c>
      <c r="L219" s="23"/>
      <c r="M219" s="25">
        <v>1295060</v>
      </c>
      <c r="N219" s="26">
        <f t="shared" si="23"/>
        <v>4.8170392860678755</v>
      </c>
      <c r="O219" s="23"/>
      <c r="P219" s="25">
        <v>2455000</v>
      </c>
      <c r="Q219" s="25">
        <f t="shared" si="24"/>
        <v>2328.5355918732303</v>
      </c>
      <c r="R219" s="27">
        <f t="shared" si="25"/>
        <v>2.6141441777202674</v>
      </c>
      <c r="S219" s="28">
        <f t="shared" si="26"/>
        <v>0.64446788169546299</v>
      </c>
      <c r="T219" s="23"/>
      <c r="U219" s="43">
        <f t="shared" si="27"/>
        <v>3.9931558106320431</v>
      </c>
      <c r="V219" s="23"/>
      <c r="W219" s="57">
        <f>G219-'[7](A) Current Law'!G219</f>
        <v>9.9999999999999978E-2</v>
      </c>
      <c r="X219" s="58">
        <f>I219-'[7](A) Current Law'!I219</f>
        <v>1531276</v>
      </c>
      <c r="Y219" s="43">
        <f>N219-'[7](A) Current Law'!N219</f>
        <v>1.2674201536707455</v>
      </c>
      <c r="Z219" s="58">
        <f>P219-'[7](A) Current Law'!P219</f>
        <v>0</v>
      </c>
      <c r="AA219" s="58">
        <f>M219-'[7](A) Current Law'!M219</f>
        <v>341014</v>
      </c>
      <c r="AB219" s="43">
        <f>R219-'[7](A) Current Law'!R219</f>
        <v>0</v>
      </c>
    </row>
    <row r="220" spans="1:28">
      <c r="A220" s="29" t="s">
        <v>446</v>
      </c>
      <c r="B220" s="30" t="s">
        <v>447</v>
      </c>
      <c r="C220" s="31">
        <v>3520104672</v>
      </c>
      <c r="D220" s="22">
        <v>3074.08</v>
      </c>
      <c r="E220" s="23"/>
      <c r="F220" s="23"/>
      <c r="G220" s="56">
        <v>0.38</v>
      </c>
      <c r="H220" s="23"/>
      <c r="I220" s="24">
        <v>9190868</v>
      </c>
      <c r="J220" s="25">
        <f t="shared" si="21"/>
        <v>2989.7946702753343</v>
      </c>
      <c r="K220" s="27">
        <f t="shared" si="22"/>
        <v>2.6109644048675609</v>
      </c>
      <c r="L220" s="23"/>
      <c r="M220" s="25">
        <v>0</v>
      </c>
      <c r="N220" s="26">
        <f t="shared" si="23"/>
        <v>2.6109644048675609</v>
      </c>
      <c r="O220" s="23"/>
      <c r="P220" s="25">
        <v>5829000</v>
      </c>
      <c r="Q220" s="25">
        <f t="shared" si="24"/>
        <v>1896.177067610472</v>
      </c>
      <c r="R220" s="27">
        <f t="shared" si="25"/>
        <v>1.6559166681507134</v>
      </c>
      <c r="S220" s="28">
        <f t="shared" si="26"/>
        <v>0.63421648531999375</v>
      </c>
      <c r="T220" s="23"/>
      <c r="U220" s="43">
        <f t="shared" si="27"/>
        <v>1.6559166681507134</v>
      </c>
      <c r="V220" s="23"/>
      <c r="W220" s="57">
        <f>G220-'[7](A) Current Law'!G220</f>
        <v>9.2799999999999994E-2</v>
      </c>
      <c r="X220" s="58">
        <f>I220-'[7](A) Current Law'!I220</f>
        <v>2244507</v>
      </c>
      <c r="Y220" s="43">
        <f>N220-'[7](A) Current Law'!N220</f>
        <v>0.63762507343986163</v>
      </c>
      <c r="Z220" s="58">
        <f>P220-'[7](A) Current Law'!P220</f>
        <v>0</v>
      </c>
      <c r="AA220" s="58">
        <f>M220-'[7](A) Current Law'!M220</f>
        <v>0</v>
      </c>
      <c r="AB220" s="43">
        <f>R220-'[7](A) Current Law'!R220</f>
        <v>0</v>
      </c>
    </row>
    <row r="221" spans="1:28">
      <c r="A221" s="29" t="s">
        <v>448</v>
      </c>
      <c r="B221" s="30" t="s">
        <v>449</v>
      </c>
      <c r="C221" s="31">
        <v>1245526639</v>
      </c>
      <c r="D221" s="22">
        <v>2015.1399999999999</v>
      </c>
      <c r="E221" s="23"/>
      <c r="F221" s="23"/>
      <c r="G221" s="56">
        <v>0.38</v>
      </c>
      <c r="H221" s="23"/>
      <c r="I221" s="24">
        <v>6776843</v>
      </c>
      <c r="J221" s="25">
        <f t="shared" si="21"/>
        <v>3362.9638635529045</v>
      </c>
      <c r="K221" s="27">
        <f t="shared" si="22"/>
        <v>5.4409458519818941</v>
      </c>
      <c r="L221" s="23"/>
      <c r="M221" s="25">
        <v>1246989</v>
      </c>
      <c r="N221" s="26">
        <f t="shared" si="23"/>
        <v>4.4397717614773553</v>
      </c>
      <c r="O221" s="23"/>
      <c r="P221" s="25">
        <v>3388000</v>
      </c>
      <c r="Q221" s="25">
        <f t="shared" si="24"/>
        <v>2300.0828726540094</v>
      </c>
      <c r="R221" s="27">
        <f t="shared" si="25"/>
        <v>2.7201345149230485</v>
      </c>
      <c r="S221" s="28">
        <f t="shared" si="26"/>
        <v>0.683945164437187</v>
      </c>
      <c r="T221" s="23"/>
      <c r="U221" s="43">
        <f t="shared" si="27"/>
        <v>3.7213086054275872</v>
      </c>
      <c r="V221" s="23"/>
      <c r="W221" s="57">
        <f>G221-'[7](A) Current Law'!G221</f>
        <v>9.9999999999999978E-2</v>
      </c>
      <c r="X221" s="58">
        <f>I221-'[7](A) Current Law'!I221</f>
        <v>1783380</v>
      </c>
      <c r="Y221" s="43">
        <f>N221-'[7](A) Current Law'!N221</f>
        <v>1.1684920694819438</v>
      </c>
      <c r="Z221" s="58">
        <f>P221-'[7](A) Current Law'!P221</f>
        <v>0</v>
      </c>
      <c r="AA221" s="58">
        <f>M221-'[7](A) Current Law'!M221</f>
        <v>327992</v>
      </c>
      <c r="AB221" s="43">
        <f>R221-'[7](A) Current Law'!R221</f>
        <v>0</v>
      </c>
    </row>
    <row r="222" spans="1:28">
      <c r="A222" s="29" t="s">
        <v>450</v>
      </c>
      <c r="B222" s="30" t="s">
        <v>451</v>
      </c>
      <c r="C222" s="31">
        <v>70767691</v>
      </c>
      <c r="D222" s="22">
        <v>34.129999999999995</v>
      </c>
      <c r="E222" s="23"/>
      <c r="F222" s="23"/>
      <c r="G222" s="56">
        <v>0.38</v>
      </c>
      <c r="H222" s="23"/>
      <c r="I222" s="24">
        <v>265231</v>
      </c>
      <c r="J222" s="25">
        <f t="shared" si="21"/>
        <v>7771.1983592147681</v>
      </c>
      <c r="K222" s="27">
        <f t="shared" si="22"/>
        <v>3.747910893404732</v>
      </c>
      <c r="L222" s="23"/>
      <c r="M222" s="25">
        <v>10969</v>
      </c>
      <c r="N222" s="26">
        <f t="shared" si="23"/>
        <v>3.5929107818425221</v>
      </c>
      <c r="O222" s="23"/>
      <c r="P222" s="25">
        <v>0</v>
      </c>
      <c r="Q222" s="25">
        <f t="shared" si="24"/>
        <v>321.38880750073253</v>
      </c>
      <c r="R222" s="27">
        <f t="shared" si="25"/>
        <v>0</v>
      </c>
      <c r="S222" s="28">
        <f t="shared" si="26"/>
        <v>4.1356402532132366E-2</v>
      </c>
      <c r="T222" s="23"/>
      <c r="U222" s="43">
        <f t="shared" si="27"/>
        <v>0.15500011156220994</v>
      </c>
      <c r="V222" s="23"/>
      <c r="W222" s="57">
        <f>G222-'[7](A) Current Law'!G222</f>
        <v>9.8600000000000021E-2</v>
      </c>
      <c r="X222" s="58">
        <f>I222-'[7](A) Current Law'!I222</f>
        <v>68820</v>
      </c>
      <c r="Y222" s="43">
        <f>N222-'[7](A) Current Law'!N222</f>
        <v>0.93145613582333819</v>
      </c>
      <c r="Z222" s="58">
        <f>P222-'[7](A) Current Law'!P222</f>
        <v>0</v>
      </c>
      <c r="AA222" s="58">
        <f>M222-'[7](A) Current Law'!M222</f>
        <v>2903</v>
      </c>
      <c r="AB222" s="43">
        <f>R222-'[7](A) Current Law'!R222</f>
        <v>0</v>
      </c>
    </row>
    <row r="223" spans="1:28">
      <c r="A223" s="29" t="s">
        <v>452</v>
      </c>
      <c r="B223" s="30" t="s">
        <v>453</v>
      </c>
      <c r="C223" s="31">
        <v>109282259</v>
      </c>
      <c r="D223" s="22">
        <v>209.23</v>
      </c>
      <c r="E223" s="23"/>
      <c r="F223" s="23"/>
      <c r="G223" s="56">
        <v>0.38</v>
      </c>
      <c r="H223" s="23"/>
      <c r="I223" s="24">
        <v>1065038</v>
      </c>
      <c r="J223" s="25">
        <f t="shared" si="21"/>
        <v>5090.2738613009606</v>
      </c>
      <c r="K223" s="27">
        <f t="shared" si="22"/>
        <v>9.7457538830708099</v>
      </c>
      <c r="L223" s="23"/>
      <c r="M223" s="25">
        <v>344668</v>
      </c>
      <c r="N223" s="26">
        <f t="shared" si="23"/>
        <v>6.5918293288574858</v>
      </c>
      <c r="O223" s="23"/>
      <c r="P223" s="25">
        <v>526301</v>
      </c>
      <c r="Q223" s="25">
        <f t="shared" si="24"/>
        <v>4162.734789466138</v>
      </c>
      <c r="R223" s="27">
        <f t="shared" si="25"/>
        <v>4.8159784105487793</v>
      </c>
      <c r="S223" s="28">
        <f t="shared" si="26"/>
        <v>0.81778208852641876</v>
      </c>
      <c r="T223" s="23"/>
      <c r="U223" s="43">
        <f t="shared" si="27"/>
        <v>7.9699029647621025</v>
      </c>
      <c r="V223" s="23"/>
      <c r="W223" s="57">
        <f>G223-'[7](A) Current Law'!G223</f>
        <v>9.9999999999999978E-2</v>
      </c>
      <c r="X223" s="58">
        <f>I223-'[7](A) Current Law'!I223</f>
        <v>280273</v>
      </c>
      <c r="Y223" s="43">
        <f>N223-'[7](A) Current Law'!N223</f>
        <v>1.7344535310164106</v>
      </c>
      <c r="Z223" s="58">
        <f>P223-'[7](A) Current Law'!P223</f>
        <v>0</v>
      </c>
      <c r="AA223" s="58">
        <f>M223-'[7](A) Current Law'!M223</f>
        <v>90728</v>
      </c>
      <c r="AB223" s="43">
        <f>R223-'[7](A) Current Law'!R223</f>
        <v>0</v>
      </c>
    </row>
    <row r="224" spans="1:28">
      <c r="A224" s="29" t="s">
        <v>454</v>
      </c>
      <c r="B224" s="30" t="s">
        <v>455</v>
      </c>
      <c r="C224" s="31">
        <v>481713851</v>
      </c>
      <c r="D224" s="22">
        <v>1398.8799999999999</v>
      </c>
      <c r="E224" s="23"/>
      <c r="F224" s="23"/>
      <c r="G224" s="56">
        <v>0.38</v>
      </c>
      <c r="H224" s="23"/>
      <c r="I224" s="24">
        <v>5432476</v>
      </c>
      <c r="J224" s="25">
        <f t="shared" si="21"/>
        <v>3883.4467574059249</v>
      </c>
      <c r="K224" s="27">
        <f t="shared" si="22"/>
        <v>11.277392146234964</v>
      </c>
      <c r="L224" s="23"/>
      <c r="M224" s="25">
        <v>1888216</v>
      </c>
      <c r="N224" s="26">
        <f t="shared" si="23"/>
        <v>7.3576045045048959</v>
      </c>
      <c r="O224" s="23"/>
      <c r="P224" s="25">
        <v>970000</v>
      </c>
      <c r="Q224" s="25">
        <f t="shared" si="24"/>
        <v>2043.2174310877274</v>
      </c>
      <c r="R224" s="27">
        <f t="shared" si="25"/>
        <v>2.0136435728106141</v>
      </c>
      <c r="S224" s="28">
        <f t="shared" si="26"/>
        <v>0.52613504413088985</v>
      </c>
      <c r="T224" s="23"/>
      <c r="U224" s="43">
        <f t="shared" si="27"/>
        <v>5.9334312145406845</v>
      </c>
      <c r="V224" s="23"/>
      <c r="W224" s="57">
        <f>G224-'[7](A) Current Law'!G224</f>
        <v>9.9999999999999978E-2</v>
      </c>
      <c r="X224" s="58">
        <f>I224-'[7](A) Current Law'!I224</f>
        <v>1429599</v>
      </c>
      <c r="Y224" s="43">
        <f>N224-'[7](A) Current Law'!N224</f>
        <v>1.9358297422093438</v>
      </c>
      <c r="Z224" s="58">
        <f>P224-'[7](A) Current Law'!P224</f>
        <v>0</v>
      </c>
      <c r="AA224" s="58">
        <f>M224-'[7](A) Current Law'!M224</f>
        <v>497083</v>
      </c>
      <c r="AB224" s="43">
        <f>R224-'[7](A) Current Law'!R224</f>
        <v>0</v>
      </c>
    </row>
    <row r="225" spans="1:28">
      <c r="A225" s="29" t="s">
        <v>456</v>
      </c>
      <c r="B225" s="30" t="s">
        <v>457</v>
      </c>
      <c r="C225" s="31">
        <v>3780913047</v>
      </c>
      <c r="D225" s="22">
        <v>856.02</v>
      </c>
      <c r="E225" s="23"/>
      <c r="F225" s="23"/>
      <c r="G225" s="56">
        <v>0.38</v>
      </c>
      <c r="H225" s="23"/>
      <c r="I225" s="24">
        <v>2783344</v>
      </c>
      <c r="J225" s="25">
        <f t="shared" si="21"/>
        <v>3251.4941239690661</v>
      </c>
      <c r="K225" s="27">
        <f t="shared" si="22"/>
        <v>0.73615657525064471</v>
      </c>
      <c r="L225" s="23"/>
      <c r="M225" s="25">
        <v>0</v>
      </c>
      <c r="N225" s="26">
        <f t="shared" si="23"/>
        <v>0.73615657525064471</v>
      </c>
      <c r="O225" s="23"/>
      <c r="P225" s="25">
        <v>2350000</v>
      </c>
      <c r="Q225" s="25">
        <f t="shared" si="24"/>
        <v>2745.2629611457678</v>
      </c>
      <c r="R225" s="27">
        <f t="shared" si="25"/>
        <v>0.62154298995704993</v>
      </c>
      <c r="S225" s="28">
        <f t="shared" si="26"/>
        <v>0.84430814157358913</v>
      </c>
      <c r="T225" s="23"/>
      <c r="U225" s="43">
        <f t="shared" si="27"/>
        <v>0.62154298995704993</v>
      </c>
      <c r="V225" s="23"/>
      <c r="W225" s="57">
        <f>G225-'[7](A) Current Law'!G225</f>
        <v>9.9999999999999978E-2</v>
      </c>
      <c r="X225" s="58">
        <f>I225-'[7](A) Current Law'!I225</f>
        <v>732460</v>
      </c>
      <c r="Y225" s="43">
        <f>N225-'[7](A) Current Law'!N225</f>
        <v>0.19372569294635777</v>
      </c>
      <c r="Z225" s="58">
        <f>P225-'[7](A) Current Law'!P225</f>
        <v>299116</v>
      </c>
      <c r="AA225" s="58">
        <f>M225-'[7](A) Current Law'!M225</f>
        <v>0</v>
      </c>
      <c r="AB225" s="43">
        <f>R225-'[7](A) Current Law'!R225</f>
        <v>7.9112107652762997E-2</v>
      </c>
    </row>
    <row r="226" spans="1:28">
      <c r="A226" s="29" t="s">
        <v>458</v>
      </c>
      <c r="B226" s="30" t="s">
        <v>459</v>
      </c>
      <c r="C226" s="31">
        <v>43077352</v>
      </c>
      <c r="D226" s="22">
        <v>100.1</v>
      </c>
      <c r="E226" s="23"/>
      <c r="F226" s="23"/>
      <c r="G226" s="56">
        <v>0.38</v>
      </c>
      <c r="H226" s="23"/>
      <c r="I226" s="24">
        <v>379811</v>
      </c>
      <c r="J226" s="25">
        <f t="shared" si="21"/>
        <v>3794.3156843156844</v>
      </c>
      <c r="K226" s="27">
        <f t="shared" si="22"/>
        <v>8.8169532797651993</v>
      </c>
      <c r="L226" s="23"/>
      <c r="M226" s="25">
        <v>115848</v>
      </c>
      <c r="N226" s="26">
        <f t="shared" si="23"/>
        <v>6.1276514860987747</v>
      </c>
      <c r="O226" s="23"/>
      <c r="P226" s="25">
        <v>60000</v>
      </c>
      <c r="Q226" s="25">
        <f t="shared" si="24"/>
        <v>1756.7232767232767</v>
      </c>
      <c r="R226" s="27">
        <f t="shared" si="25"/>
        <v>1.3928432741176848</v>
      </c>
      <c r="S226" s="28">
        <f t="shared" si="26"/>
        <v>0.46298817043213597</v>
      </c>
      <c r="T226" s="23"/>
      <c r="U226" s="43">
        <f t="shared" si="27"/>
        <v>4.0821450677841105</v>
      </c>
      <c r="V226" s="23"/>
      <c r="W226" s="57">
        <f>G226-'[7](A) Current Law'!G226</f>
        <v>9.9999999999999978E-2</v>
      </c>
      <c r="X226" s="58">
        <f>I226-'[7](A) Current Law'!I226</f>
        <v>99949</v>
      </c>
      <c r="Y226" s="43">
        <f>N226-'[7](A) Current Law'!N226</f>
        <v>1.6121464476275156</v>
      </c>
      <c r="Z226" s="58">
        <f>P226-'[7](A) Current Law'!P226</f>
        <v>0</v>
      </c>
      <c r="AA226" s="58">
        <f>M226-'[7](A) Current Law'!M226</f>
        <v>30502</v>
      </c>
      <c r="AB226" s="43">
        <f>R226-'[7](A) Current Law'!R226</f>
        <v>0</v>
      </c>
    </row>
    <row r="227" spans="1:28">
      <c r="A227" s="29" t="s">
        <v>460</v>
      </c>
      <c r="B227" s="30" t="s">
        <v>461</v>
      </c>
      <c r="C227" s="31">
        <v>145447918173</v>
      </c>
      <c r="D227" s="22">
        <v>43467.380000000005</v>
      </c>
      <c r="E227" s="23"/>
      <c r="F227" s="23"/>
      <c r="G227" s="56">
        <v>0.38</v>
      </c>
      <c r="H227" s="23"/>
      <c r="I227" s="24">
        <v>156999191</v>
      </c>
      <c r="J227" s="25">
        <f t="shared" si="21"/>
        <v>3611.8853034160325</v>
      </c>
      <c r="K227" s="27">
        <f t="shared" si="22"/>
        <v>1.0794186192012769</v>
      </c>
      <c r="L227" s="23"/>
      <c r="M227" s="25">
        <v>0</v>
      </c>
      <c r="N227" s="26">
        <f t="shared" si="23"/>
        <v>1.0794186192012769</v>
      </c>
      <c r="O227" s="23"/>
      <c r="P227" s="25">
        <v>154000000</v>
      </c>
      <c r="Q227" s="25">
        <f t="shared" si="24"/>
        <v>3542.8866428112296</v>
      </c>
      <c r="R227" s="27">
        <f t="shared" si="25"/>
        <v>1.0587982415590707</v>
      </c>
      <c r="S227" s="28">
        <f t="shared" si="26"/>
        <v>0.98089677417509746</v>
      </c>
      <c r="T227" s="23"/>
      <c r="U227" s="43">
        <f t="shared" si="27"/>
        <v>1.0587982415590707</v>
      </c>
      <c r="V227" s="23"/>
      <c r="W227" s="57">
        <f>G227-'[7](A) Current Law'!G227</f>
        <v>1.0299999999999976E-2</v>
      </c>
      <c r="X227" s="58">
        <f>I227-'[7](A) Current Law'!I227</f>
        <v>4255503</v>
      </c>
      <c r="Y227" s="43">
        <f>N227-'[7](A) Current Law'!N227</f>
        <v>2.9257916190580158E-2</v>
      </c>
      <c r="Z227" s="58">
        <f>P227-'[7](A) Current Law'!P227</f>
        <v>1256312</v>
      </c>
      <c r="AA227" s="58">
        <f>M227-'[7](A) Current Law'!M227</f>
        <v>0</v>
      </c>
      <c r="AB227" s="43">
        <f>R227-'[7](A) Current Law'!R227</f>
        <v>8.637538548373902E-3</v>
      </c>
    </row>
    <row r="228" spans="1:28">
      <c r="A228" s="29" t="s">
        <v>462</v>
      </c>
      <c r="B228" s="30" t="s">
        <v>463</v>
      </c>
      <c r="C228" s="31">
        <v>3043902169</v>
      </c>
      <c r="D228" s="22">
        <v>4064.26</v>
      </c>
      <c r="E228" s="23"/>
      <c r="F228" s="23"/>
      <c r="G228" s="56">
        <v>0.38</v>
      </c>
      <c r="H228" s="23"/>
      <c r="I228" s="24">
        <v>13666682</v>
      </c>
      <c r="J228" s="25">
        <f t="shared" si="21"/>
        <v>3362.6495352167431</v>
      </c>
      <c r="K228" s="27">
        <f t="shared" si="22"/>
        <v>4.4898558630384162</v>
      </c>
      <c r="L228" s="23"/>
      <c r="M228" s="25">
        <v>1601041</v>
      </c>
      <c r="N228" s="26">
        <f t="shared" si="23"/>
        <v>3.9638727955451576</v>
      </c>
      <c r="O228" s="23"/>
      <c r="P228" s="25">
        <v>7150000</v>
      </c>
      <c r="Q228" s="25">
        <f t="shared" si="24"/>
        <v>2153.1695806862749</v>
      </c>
      <c r="R228" s="27">
        <f t="shared" si="25"/>
        <v>2.3489585417092949</v>
      </c>
      <c r="S228" s="28">
        <f t="shared" si="26"/>
        <v>0.64031935476365076</v>
      </c>
      <c r="T228" s="23"/>
      <c r="U228" s="43">
        <f t="shared" si="27"/>
        <v>2.8749416092025522</v>
      </c>
      <c r="V228" s="23"/>
      <c r="W228" s="57">
        <f>G228-'[7](A) Current Law'!G228</f>
        <v>9.9999999999999978E-2</v>
      </c>
      <c r="X228" s="58">
        <f>I228-'[7](A) Current Law'!I228</f>
        <v>3596495</v>
      </c>
      <c r="Y228" s="43">
        <f>N228-'[7](A) Current Law'!N228</f>
        <v>1.0425946117192701</v>
      </c>
      <c r="Z228" s="58">
        <f>P228-'[7](A) Current Law'!P228</f>
        <v>0</v>
      </c>
      <c r="AA228" s="58">
        <f>M228-'[7](A) Current Law'!M228</f>
        <v>422939</v>
      </c>
      <c r="AB228" s="43">
        <f>R228-'[7](A) Current Law'!R228</f>
        <v>0</v>
      </c>
    </row>
    <row r="229" spans="1:28">
      <c r="A229" s="29" t="s">
        <v>464</v>
      </c>
      <c r="B229" s="30" t="s">
        <v>465</v>
      </c>
      <c r="C229" s="31">
        <v>1537626377.5</v>
      </c>
      <c r="D229" s="22">
        <v>3304.77</v>
      </c>
      <c r="E229" s="23"/>
      <c r="F229" s="23"/>
      <c r="G229" s="56">
        <v>0.38</v>
      </c>
      <c r="H229" s="23"/>
      <c r="I229" s="24">
        <v>10562230</v>
      </c>
      <c r="J229" s="25">
        <f t="shared" si="21"/>
        <v>3196.0560038973967</v>
      </c>
      <c r="K229" s="27">
        <f t="shared" si="22"/>
        <v>6.8691784652998384</v>
      </c>
      <c r="L229" s="23"/>
      <c r="M229" s="25">
        <v>2638251</v>
      </c>
      <c r="N229" s="26">
        <f t="shared" si="23"/>
        <v>5.1533838882781522</v>
      </c>
      <c r="O229" s="23"/>
      <c r="P229" s="25">
        <v>4849537</v>
      </c>
      <c r="Q229" s="25">
        <f t="shared" si="24"/>
        <v>2265.7516256804556</v>
      </c>
      <c r="R229" s="27">
        <f t="shared" si="25"/>
        <v>3.1539111652629019</v>
      </c>
      <c r="S229" s="28">
        <f t="shared" si="26"/>
        <v>0.70892112745130531</v>
      </c>
      <c r="T229" s="23"/>
      <c r="U229" s="43">
        <f t="shared" si="27"/>
        <v>4.8697057422845882</v>
      </c>
      <c r="V229" s="23"/>
      <c r="W229" s="57">
        <f>G229-'[7](A) Current Law'!G229</f>
        <v>9.9999999999999978E-2</v>
      </c>
      <c r="X229" s="58">
        <f>I229-'[7](A) Current Law'!I229</f>
        <v>2779534</v>
      </c>
      <c r="Y229" s="43">
        <f>N229-'[7](A) Current Law'!N229</f>
        <v>1.3557591301141683</v>
      </c>
      <c r="Z229" s="58">
        <f>P229-'[7](A) Current Law'!P229</f>
        <v>0</v>
      </c>
      <c r="AA229" s="58">
        <f>M229-'[7](A) Current Law'!M229</f>
        <v>694883</v>
      </c>
      <c r="AB229" s="43">
        <f>R229-'[7](A) Current Law'!R229</f>
        <v>0</v>
      </c>
    </row>
    <row r="230" spans="1:28">
      <c r="A230" s="29" t="s">
        <v>466</v>
      </c>
      <c r="B230" s="30" t="s">
        <v>467</v>
      </c>
      <c r="C230" s="31">
        <v>298772823</v>
      </c>
      <c r="D230" s="22">
        <v>264.69</v>
      </c>
      <c r="E230" s="23"/>
      <c r="F230" s="23"/>
      <c r="G230" s="56">
        <v>0.38</v>
      </c>
      <c r="H230" s="23"/>
      <c r="I230" s="24">
        <v>1352805</v>
      </c>
      <c r="J230" s="25">
        <f t="shared" si="21"/>
        <v>5110.9033208659184</v>
      </c>
      <c r="K230" s="27">
        <f t="shared" si="22"/>
        <v>4.5278716665605163</v>
      </c>
      <c r="L230" s="23"/>
      <c r="M230" s="25">
        <v>162827</v>
      </c>
      <c r="N230" s="26">
        <f t="shared" si="23"/>
        <v>3.9828856856903614</v>
      </c>
      <c r="O230" s="23"/>
      <c r="P230" s="25">
        <v>352203</v>
      </c>
      <c r="Q230" s="25">
        <f t="shared" si="24"/>
        <v>1945.7856360270505</v>
      </c>
      <c r="R230" s="27">
        <f t="shared" si="25"/>
        <v>1.1788321188771578</v>
      </c>
      <c r="S230" s="28">
        <f t="shared" si="26"/>
        <v>0.38071266738369536</v>
      </c>
      <c r="T230" s="23"/>
      <c r="U230" s="43">
        <f t="shared" si="27"/>
        <v>1.723818099747312</v>
      </c>
      <c r="V230" s="23"/>
      <c r="W230" s="57">
        <f>G230-'[7](A) Current Law'!G230</f>
        <v>8.5299999999999987E-2</v>
      </c>
      <c r="X230" s="58">
        <f>I230-'[7](A) Current Law'!I230</f>
        <v>303669</v>
      </c>
      <c r="Y230" s="43">
        <f>N230-'[7](A) Current Law'!N230</f>
        <v>0.87244213641211932</v>
      </c>
      <c r="Z230" s="58">
        <f>P230-'[7](A) Current Law'!P230</f>
        <v>0</v>
      </c>
      <c r="AA230" s="58">
        <f>M230-'[7](A) Current Law'!M230</f>
        <v>43007</v>
      </c>
      <c r="AB230" s="43">
        <f>R230-'[7](A) Current Law'!R230</f>
        <v>0</v>
      </c>
    </row>
    <row r="231" spans="1:28">
      <c r="A231" s="29" t="s">
        <v>468</v>
      </c>
      <c r="B231" s="30" t="s">
        <v>469</v>
      </c>
      <c r="C231" s="31">
        <v>4813457334</v>
      </c>
      <c r="D231" s="22">
        <v>2827.75</v>
      </c>
      <c r="E231" s="23"/>
      <c r="F231" s="23"/>
      <c r="G231" s="56">
        <v>0.38</v>
      </c>
      <c r="H231" s="23"/>
      <c r="I231" s="24">
        <v>9092463</v>
      </c>
      <c r="J231" s="25">
        <f t="shared" si="21"/>
        <v>3215.4408982406508</v>
      </c>
      <c r="K231" s="27">
        <f t="shared" si="22"/>
        <v>1.8889671953203191</v>
      </c>
      <c r="L231" s="23"/>
      <c r="M231" s="25">
        <v>0</v>
      </c>
      <c r="N231" s="26">
        <f t="shared" si="23"/>
        <v>1.8889671953203191</v>
      </c>
      <c r="O231" s="23"/>
      <c r="P231" s="25">
        <v>4050000</v>
      </c>
      <c r="Q231" s="25">
        <f t="shared" si="24"/>
        <v>1432.2341083900628</v>
      </c>
      <c r="R231" s="27">
        <f t="shared" si="25"/>
        <v>0.84139106654019846</v>
      </c>
      <c r="S231" s="28">
        <f t="shared" si="26"/>
        <v>0.44542386369897791</v>
      </c>
      <c r="T231" s="23"/>
      <c r="U231" s="43">
        <f t="shared" si="27"/>
        <v>0.84139106654019846</v>
      </c>
      <c r="V231" s="23"/>
      <c r="W231" s="57">
        <f>G231-'[7](A) Current Law'!G231</f>
        <v>9.9999999999999978E-2</v>
      </c>
      <c r="X231" s="58">
        <f>I231-'[7](A) Current Law'!I231</f>
        <v>2392753</v>
      </c>
      <c r="Y231" s="43">
        <f>N231-'[7](A) Current Law'!N231</f>
        <v>0.49709654287339733</v>
      </c>
      <c r="Z231" s="58">
        <f>P231-'[7](A) Current Law'!P231</f>
        <v>0</v>
      </c>
      <c r="AA231" s="58">
        <f>M231-'[7](A) Current Law'!M231</f>
        <v>0</v>
      </c>
      <c r="AB231" s="43">
        <f>R231-'[7](A) Current Law'!R231</f>
        <v>0</v>
      </c>
    </row>
    <row r="232" spans="1:28">
      <c r="A232" s="29" t="s">
        <v>470</v>
      </c>
      <c r="B232" s="30" t="s">
        <v>471</v>
      </c>
      <c r="C232" s="31">
        <v>242031229</v>
      </c>
      <c r="D232" s="22">
        <v>16.02</v>
      </c>
      <c r="E232" s="23"/>
      <c r="F232" s="23"/>
      <c r="G232" s="56">
        <v>0.38</v>
      </c>
      <c r="H232" s="23"/>
      <c r="I232" s="24">
        <v>133292</v>
      </c>
      <c r="J232" s="25">
        <f t="shared" si="21"/>
        <v>8320.349563046193</v>
      </c>
      <c r="K232" s="27">
        <f t="shared" si="22"/>
        <v>0.55072232021761125</v>
      </c>
      <c r="L232" s="23"/>
      <c r="M232" s="25">
        <v>0</v>
      </c>
      <c r="N232" s="26">
        <f t="shared" si="23"/>
        <v>0.55072232021761125</v>
      </c>
      <c r="O232" s="23"/>
      <c r="P232" s="25">
        <v>0</v>
      </c>
      <c r="Q232" s="25">
        <f t="shared" si="24"/>
        <v>0</v>
      </c>
      <c r="R232" s="27">
        <f t="shared" si="25"/>
        <v>0</v>
      </c>
      <c r="S232" s="28">
        <f t="shared" si="26"/>
        <v>0</v>
      </c>
      <c r="T232" s="23"/>
      <c r="U232" s="43">
        <f t="shared" si="27"/>
        <v>0</v>
      </c>
      <c r="V232" s="23"/>
      <c r="W232" s="57">
        <f>G232-'[7](A) Current Law'!G232</f>
        <v>1.7999999999999683E-3</v>
      </c>
      <c r="X232" s="58">
        <f>I232-'[7](A) Current Law'!I232</f>
        <v>632</v>
      </c>
      <c r="Y232" s="43">
        <f>N232-'[7](A) Current Law'!N232</f>
        <v>2.6112332801482285E-3</v>
      </c>
      <c r="Z232" s="58">
        <f>P232-'[7](A) Current Law'!P232</f>
        <v>0</v>
      </c>
      <c r="AA232" s="58">
        <f>M232-'[7](A) Current Law'!M232</f>
        <v>0</v>
      </c>
      <c r="AB232" s="43">
        <f>R232-'[7](A) Current Law'!R232</f>
        <v>0</v>
      </c>
    </row>
    <row r="233" spans="1:28">
      <c r="A233" s="29" t="s">
        <v>472</v>
      </c>
      <c r="B233" s="30" t="s">
        <v>473</v>
      </c>
      <c r="C233" s="31">
        <v>2198671795</v>
      </c>
      <c r="D233" s="22">
        <v>3384.42</v>
      </c>
      <c r="E233" s="23"/>
      <c r="F233" s="23"/>
      <c r="G233" s="56">
        <v>0.38</v>
      </c>
      <c r="H233" s="23"/>
      <c r="I233" s="24">
        <v>11298862</v>
      </c>
      <c r="J233" s="25">
        <f t="shared" si="21"/>
        <v>3338.4928584513741</v>
      </c>
      <c r="K233" s="27">
        <f t="shared" si="22"/>
        <v>5.1389488989192218</v>
      </c>
      <c r="L233" s="23"/>
      <c r="M233" s="25">
        <v>1869216</v>
      </c>
      <c r="N233" s="26">
        <f t="shared" si="23"/>
        <v>4.2887919977160571</v>
      </c>
      <c r="O233" s="23"/>
      <c r="P233" s="25">
        <v>6100000</v>
      </c>
      <c r="Q233" s="25">
        <f t="shared" si="24"/>
        <v>2354.6770199916086</v>
      </c>
      <c r="R233" s="27">
        <f t="shared" si="25"/>
        <v>2.7744022613434218</v>
      </c>
      <c r="S233" s="28">
        <f t="shared" si="26"/>
        <v>0.70531138445623998</v>
      </c>
      <c r="T233" s="23"/>
      <c r="U233" s="43">
        <f t="shared" si="27"/>
        <v>3.6245591625465865</v>
      </c>
      <c r="V233" s="23"/>
      <c r="W233" s="57">
        <f>G233-'[7](A) Current Law'!G233</f>
        <v>9.9999999999999978E-2</v>
      </c>
      <c r="X233" s="58">
        <f>I233-'[7](A) Current Law'!I233</f>
        <v>2973385</v>
      </c>
      <c r="Y233" s="43">
        <f>N233-'[7](A) Current Law'!N233</f>
        <v>1.1282961857433564</v>
      </c>
      <c r="Z233" s="58">
        <f>P233-'[7](A) Current Law'!P233</f>
        <v>0</v>
      </c>
      <c r="AA233" s="58">
        <f>M233-'[7](A) Current Law'!M233</f>
        <v>492632</v>
      </c>
      <c r="AB233" s="43">
        <f>R233-'[7](A) Current Law'!R233</f>
        <v>0</v>
      </c>
    </row>
    <row r="234" spans="1:28">
      <c r="A234" s="29" t="s">
        <v>474</v>
      </c>
      <c r="B234" s="30" t="s">
        <v>475</v>
      </c>
      <c r="C234" s="31">
        <v>10254213641</v>
      </c>
      <c r="D234" s="22">
        <v>8624.83</v>
      </c>
      <c r="E234" s="23"/>
      <c r="F234" s="23"/>
      <c r="G234" s="56">
        <v>0.38</v>
      </c>
      <c r="H234" s="23"/>
      <c r="I234" s="24">
        <v>27107720</v>
      </c>
      <c r="J234" s="25">
        <f t="shared" si="21"/>
        <v>3142.9860066807114</v>
      </c>
      <c r="K234" s="27">
        <f t="shared" si="22"/>
        <v>2.643568873152172</v>
      </c>
      <c r="L234" s="23"/>
      <c r="M234" s="25">
        <v>0</v>
      </c>
      <c r="N234" s="26">
        <f t="shared" si="23"/>
        <v>2.643568873152172</v>
      </c>
      <c r="O234" s="23"/>
      <c r="P234" s="25">
        <v>21500000</v>
      </c>
      <c r="Q234" s="25">
        <f t="shared" si="24"/>
        <v>2492.8027566920159</v>
      </c>
      <c r="R234" s="27">
        <f t="shared" si="25"/>
        <v>2.0966990500407889</v>
      </c>
      <c r="S234" s="28">
        <f t="shared" si="26"/>
        <v>0.79313199339523943</v>
      </c>
      <c r="T234" s="23"/>
      <c r="U234" s="43">
        <f t="shared" si="27"/>
        <v>2.0966990500407889</v>
      </c>
      <c r="V234" s="23"/>
      <c r="W234" s="57">
        <f>G234-'[7](A) Current Law'!G234</f>
        <v>6.0699999999999976E-2</v>
      </c>
      <c r="X234" s="58">
        <f>I234-'[7](A) Current Law'!I234</f>
        <v>4330101</v>
      </c>
      <c r="Y234" s="43">
        <f>N234-'[7](A) Current Law'!N234</f>
        <v>0.42227528619910126</v>
      </c>
      <c r="Z234" s="58">
        <f>P234-'[7](A) Current Law'!P234</f>
        <v>0</v>
      </c>
      <c r="AA234" s="58">
        <f>M234-'[7](A) Current Law'!M234</f>
        <v>0</v>
      </c>
      <c r="AB234" s="43">
        <f>R234-'[7](A) Current Law'!R234</f>
        <v>0</v>
      </c>
    </row>
    <row r="235" spans="1:28">
      <c r="A235" s="29" t="s">
        <v>476</v>
      </c>
      <c r="B235" s="30" t="s">
        <v>477</v>
      </c>
      <c r="C235" s="31">
        <v>141117066</v>
      </c>
      <c r="D235" s="22">
        <v>72.89</v>
      </c>
      <c r="E235" s="23"/>
      <c r="F235" s="23"/>
      <c r="G235" s="56">
        <v>0.38</v>
      </c>
      <c r="H235" s="23"/>
      <c r="I235" s="24">
        <v>387240</v>
      </c>
      <c r="J235" s="25">
        <f t="shared" si="21"/>
        <v>5312.6629167238307</v>
      </c>
      <c r="K235" s="27">
        <f t="shared" si="22"/>
        <v>2.7441046712238193</v>
      </c>
      <c r="L235" s="23"/>
      <c r="M235" s="25">
        <v>0</v>
      </c>
      <c r="N235" s="26">
        <f t="shared" si="23"/>
        <v>2.7441046712238193</v>
      </c>
      <c r="O235" s="23"/>
      <c r="P235" s="25">
        <v>0</v>
      </c>
      <c r="Q235" s="25">
        <f t="shared" si="24"/>
        <v>0</v>
      </c>
      <c r="R235" s="27">
        <f t="shared" si="25"/>
        <v>0</v>
      </c>
      <c r="S235" s="28">
        <f t="shared" si="26"/>
        <v>0</v>
      </c>
      <c r="T235" s="23"/>
      <c r="U235" s="43">
        <f t="shared" si="27"/>
        <v>0</v>
      </c>
      <c r="V235" s="23"/>
      <c r="W235" s="57">
        <f>G235-'[7](A) Current Law'!G235</f>
        <v>9.9999999999999978E-2</v>
      </c>
      <c r="X235" s="58">
        <f>I235-'[7](A) Current Law'!I235</f>
        <v>101906</v>
      </c>
      <c r="Y235" s="43">
        <f>N235-'[7](A) Current Law'!N235</f>
        <v>0.72213802971215424</v>
      </c>
      <c r="Z235" s="58">
        <f>P235-'[7](A) Current Law'!P235</f>
        <v>0</v>
      </c>
      <c r="AA235" s="58">
        <f>M235-'[7](A) Current Law'!M235</f>
        <v>0</v>
      </c>
      <c r="AB235" s="43">
        <f>R235-'[7](A) Current Law'!R235</f>
        <v>0</v>
      </c>
    </row>
    <row r="236" spans="1:28">
      <c r="A236" s="29" t="s">
        <v>478</v>
      </c>
      <c r="B236" s="30" t="s">
        <v>479</v>
      </c>
      <c r="C236" s="31">
        <v>160384478</v>
      </c>
      <c r="D236" s="22">
        <v>52.06</v>
      </c>
      <c r="E236" s="23"/>
      <c r="F236" s="23"/>
      <c r="G236" s="56">
        <v>0.38</v>
      </c>
      <c r="H236" s="23"/>
      <c r="I236" s="24">
        <v>661097</v>
      </c>
      <c r="J236" s="25">
        <f t="shared" si="21"/>
        <v>12698.751440645408</v>
      </c>
      <c r="K236" s="27">
        <f t="shared" si="22"/>
        <v>4.121951252664239</v>
      </c>
      <c r="L236" s="23"/>
      <c r="M236" s="25">
        <v>54851</v>
      </c>
      <c r="N236" s="26">
        <f t="shared" si="23"/>
        <v>3.7799543170256165</v>
      </c>
      <c r="O236" s="23"/>
      <c r="P236" s="25">
        <v>276725</v>
      </c>
      <c r="Q236" s="25">
        <f t="shared" si="24"/>
        <v>6369.1125624279675</v>
      </c>
      <c r="R236" s="27">
        <f t="shared" si="25"/>
        <v>1.7253851710013983</v>
      </c>
      <c r="S236" s="28">
        <f t="shared" si="26"/>
        <v>0.50155423485509687</v>
      </c>
      <c r="T236" s="23"/>
      <c r="U236" s="43">
        <f t="shared" si="27"/>
        <v>2.0673821066400202</v>
      </c>
      <c r="V236" s="23"/>
      <c r="W236" s="57">
        <f>G236-'[7](A) Current Law'!G236</f>
        <v>8.5699999999999998E-2</v>
      </c>
      <c r="X236" s="58">
        <f>I236-'[7](A) Current Law'!I236</f>
        <v>149095</v>
      </c>
      <c r="Y236" s="43">
        <f>N236-'[7](A) Current Law'!N236</f>
        <v>0.83955131867561406</v>
      </c>
      <c r="Z236" s="58">
        <f>P236-'[7](A) Current Law'!P236</f>
        <v>0</v>
      </c>
      <c r="AA236" s="58">
        <f>M236-'[7](A) Current Law'!M236</f>
        <v>14444</v>
      </c>
      <c r="AB236" s="43">
        <f>R236-'[7](A) Current Law'!R236</f>
        <v>0</v>
      </c>
    </row>
    <row r="237" spans="1:28">
      <c r="A237" s="29" t="s">
        <v>480</v>
      </c>
      <c r="B237" s="30" t="s">
        <v>481</v>
      </c>
      <c r="C237" s="31">
        <v>7627046587</v>
      </c>
      <c r="D237" s="22">
        <v>9559.07</v>
      </c>
      <c r="E237" s="23"/>
      <c r="F237" s="23"/>
      <c r="G237" s="56">
        <v>0.38</v>
      </c>
      <c r="H237" s="23"/>
      <c r="I237" s="24">
        <v>29561766</v>
      </c>
      <c r="J237" s="25">
        <f t="shared" si="21"/>
        <v>3092.5357801543455</v>
      </c>
      <c r="K237" s="27">
        <f t="shared" si="22"/>
        <v>3.8759126042820906</v>
      </c>
      <c r="L237" s="23"/>
      <c r="M237" s="25">
        <v>1670286</v>
      </c>
      <c r="N237" s="26">
        <f t="shared" si="23"/>
        <v>3.6569174819962327</v>
      </c>
      <c r="O237" s="23"/>
      <c r="P237" s="25">
        <v>18685000</v>
      </c>
      <c r="Q237" s="25">
        <f t="shared" si="24"/>
        <v>2129.4211675403571</v>
      </c>
      <c r="R237" s="27">
        <f t="shared" si="25"/>
        <v>2.449834255876691</v>
      </c>
      <c r="S237" s="28">
        <f t="shared" si="26"/>
        <v>0.68856799691872261</v>
      </c>
      <c r="T237" s="23"/>
      <c r="U237" s="43">
        <f t="shared" si="27"/>
        <v>2.6688293781625489</v>
      </c>
      <c r="V237" s="23"/>
      <c r="W237" s="57">
        <f>G237-'[7](A) Current Law'!G237</f>
        <v>9.9999999999999978E-2</v>
      </c>
      <c r="X237" s="58">
        <f>I237-'[7](A) Current Law'!I237</f>
        <v>7779412</v>
      </c>
      <c r="Y237" s="43">
        <f>N237-'[7](A) Current Law'!N237</f>
        <v>0.96197825938361481</v>
      </c>
      <c r="Z237" s="58">
        <f>P237-'[7](A) Current Law'!P237</f>
        <v>0</v>
      </c>
      <c r="AA237" s="58">
        <f>M237-'[7](A) Current Law'!M237</f>
        <v>442359</v>
      </c>
      <c r="AB237" s="43">
        <f>R237-'[7](A) Current Law'!R237</f>
        <v>0</v>
      </c>
    </row>
    <row r="238" spans="1:28" ht="31.2">
      <c r="A238" s="29" t="s">
        <v>482</v>
      </c>
      <c r="B238" s="30" t="s">
        <v>483</v>
      </c>
      <c r="C238" s="31">
        <v>7106068787</v>
      </c>
      <c r="D238" s="22">
        <v>5723.68</v>
      </c>
      <c r="E238" s="23"/>
      <c r="F238" s="23"/>
      <c r="G238" s="56">
        <v>0.38</v>
      </c>
      <c r="H238" s="23"/>
      <c r="I238" s="24">
        <v>16646146</v>
      </c>
      <c r="J238" s="25">
        <f t="shared" si="21"/>
        <v>2908.2943141475412</v>
      </c>
      <c r="K238" s="27">
        <f t="shared" si="22"/>
        <v>2.3425253116677998</v>
      </c>
      <c r="L238" s="23"/>
      <c r="M238" s="25">
        <v>0</v>
      </c>
      <c r="N238" s="26">
        <f t="shared" si="23"/>
        <v>2.3425253116677998</v>
      </c>
      <c r="O238" s="23"/>
      <c r="P238" s="25">
        <v>12310000</v>
      </c>
      <c r="Q238" s="25">
        <f t="shared" si="24"/>
        <v>2150.7142258127637</v>
      </c>
      <c r="R238" s="27">
        <f t="shared" si="25"/>
        <v>1.7323220994595756</v>
      </c>
      <c r="S238" s="28">
        <f t="shared" si="26"/>
        <v>0.73951051492639797</v>
      </c>
      <c r="T238" s="23"/>
      <c r="U238" s="43">
        <f t="shared" si="27"/>
        <v>1.7323220994595756</v>
      </c>
      <c r="V238" s="23"/>
      <c r="W238" s="57">
        <f>G238-'[7](A) Current Law'!G238</f>
        <v>9.1700000000000004E-2</v>
      </c>
      <c r="X238" s="58">
        <f>I238-'[7](A) Current Law'!I238</f>
        <v>4016978</v>
      </c>
      <c r="Y238" s="43">
        <f>N238-'[7](A) Current Law'!N238</f>
        <v>0.56528836413021311</v>
      </c>
      <c r="Z238" s="58">
        <f>P238-'[7](A) Current Law'!P238</f>
        <v>0</v>
      </c>
      <c r="AA238" s="58">
        <f>M238-'[7](A) Current Law'!M238</f>
        <v>0</v>
      </c>
      <c r="AB238" s="43">
        <f>R238-'[7](A) Current Law'!R238</f>
        <v>0</v>
      </c>
    </row>
    <row r="239" spans="1:28">
      <c r="A239" s="29" t="s">
        <v>484</v>
      </c>
      <c r="B239" s="30" t="s">
        <v>485</v>
      </c>
      <c r="C239" s="31">
        <v>190125447</v>
      </c>
      <c r="D239" s="22">
        <v>451.41</v>
      </c>
      <c r="E239" s="23"/>
      <c r="F239" s="23"/>
      <c r="G239" s="56">
        <v>0.38</v>
      </c>
      <c r="H239" s="23"/>
      <c r="I239" s="24">
        <v>2024466</v>
      </c>
      <c r="J239" s="25">
        <f t="shared" si="21"/>
        <v>4484.7610819432439</v>
      </c>
      <c r="K239" s="27">
        <f t="shared" si="22"/>
        <v>10.648053860985794</v>
      </c>
      <c r="L239" s="23"/>
      <c r="M239" s="25">
        <v>685406</v>
      </c>
      <c r="N239" s="26">
        <f t="shared" si="23"/>
        <v>7.0430340658186585</v>
      </c>
      <c r="O239" s="23"/>
      <c r="P239" s="25">
        <v>624391</v>
      </c>
      <c r="Q239" s="25">
        <f t="shared" si="24"/>
        <v>2901.5684189539443</v>
      </c>
      <c r="R239" s="27">
        <f t="shared" si="25"/>
        <v>3.2841001026022574</v>
      </c>
      <c r="S239" s="28">
        <f t="shared" si="26"/>
        <v>0.64698394539597104</v>
      </c>
      <c r="T239" s="23"/>
      <c r="U239" s="43">
        <f t="shared" si="27"/>
        <v>6.889119897769393</v>
      </c>
      <c r="V239" s="23"/>
      <c r="W239" s="57">
        <f>G239-'[7](A) Current Law'!G239</f>
        <v>9.9999999999999978E-2</v>
      </c>
      <c r="X239" s="58">
        <f>I239-'[7](A) Current Law'!I239</f>
        <v>532755</v>
      </c>
      <c r="Y239" s="43">
        <f>N239-'[7](A) Current Law'!N239</f>
        <v>1.8530817707952574</v>
      </c>
      <c r="Z239" s="58">
        <f>P239-'[7](A) Current Law'!P239</f>
        <v>0</v>
      </c>
      <c r="AA239" s="58">
        <f>M239-'[7](A) Current Law'!M239</f>
        <v>180437</v>
      </c>
      <c r="AB239" s="43">
        <f>R239-'[7](A) Current Law'!R239</f>
        <v>0</v>
      </c>
    </row>
    <row r="240" spans="1:28">
      <c r="A240" s="29" t="s">
        <v>486</v>
      </c>
      <c r="B240" s="30" t="s">
        <v>487</v>
      </c>
      <c r="C240" s="31">
        <v>195494575</v>
      </c>
      <c r="D240" s="22">
        <v>500.12</v>
      </c>
      <c r="E240" s="23"/>
      <c r="F240" s="23"/>
      <c r="G240" s="56">
        <v>0.38</v>
      </c>
      <c r="H240" s="23"/>
      <c r="I240" s="24">
        <v>2115651</v>
      </c>
      <c r="J240" s="25">
        <f t="shared" si="21"/>
        <v>4230.2867311845157</v>
      </c>
      <c r="K240" s="27">
        <f t="shared" si="22"/>
        <v>10.822044550341102</v>
      </c>
      <c r="L240" s="23"/>
      <c r="M240" s="25">
        <v>721769</v>
      </c>
      <c r="N240" s="26">
        <f t="shared" si="23"/>
        <v>7.130029055793492</v>
      </c>
      <c r="O240" s="23"/>
      <c r="P240" s="25">
        <v>669000</v>
      </c>
      <c r="Q240" s="25">
        <f t="shared" si="24"/>
        <v>2780.8705910581461</v>
      </c>
      <c r="R240" s="27">
        <f t="shared" si="25"/>
        <v>3.4220898457156679</v>
      </c>
      <c r="S240" s="28">
        <f t="shared" si="26"/>
        <v>0.65737165534391073</v>
      </c>
      <c r="T240" s="23"/>
      <c r="U240" s="43">
        <f t="shared" si="27"/>
        <v>7.1141053402632783</v>
      </c>
      <c r="V240" s="23"/>
      <c r="W240" s="57">
        <f>G240-'[7](A) Current Law'!G240</f>
        <v>9.9999999999999978E-2</v>
      </c>
      <c r="X240" s="58">
        <f>I240-'[7](A) Current Law'!I240</f>
        <v>556750</v>
      </c>
      <c r="Y240" s="43">
        <f>N240-'[7](A) Current Law'!N240</f>
        <v>1.8759395241530363</v>
      </c>
      <c r="Z240" s="58">
        <f>P240-'[7](A) Current Law'!P240</f>
        <v>0</v>
      </c>
      <c r="AA240" s="58">
        <f>M240-'[7](A) Current Law'!M240</f>
        <v>190014</v>
      </c>
      <c r="AB240" s="43">
        <f>R240-'[7](A) Current Law'!R240</f>
        <v>0</v>
      </c>
    </row>
    <row r="241" spans="1:28">
      <c r="A241" s="29" t="s">
        <v>488</v>
      </c>
      <c r="B241" s="30" t="s">
        <v>489</v>
      </c>
      <c r="C241" s="31">
        <v>7605358432</v>
      </c>
      <c r="D241" s="22">
        <v>9818.5700000000015</v>
      </c>
      <c r="E241" s="23"/>
      <c r="F241" s="23"/>
      <c r="G241" s="56">
        <v>0.38</v>
      </c>
      <c r="H241" s="23"/>
      <c r="I241" s="24">
        <v>31722151</v>
      </c>
      <c r="J241" s="25">
        <f t="shared" si="21"/>
        <v>3230.8320865462074</v>
      </c>
      <c r="K241" s="27">
        <f t="shared" si="22"/>
        <v>4.1710264261217658</v>
      </c>
      <c r="L241" s="23"/>
      <c r="M241" s="25">
        <v>2790515</v>
      </c>
      <c r="N241" s="26">
        <f t="shared" si="23"/>
        <v>3.8041120952654137</v>
      </c>
      <c r="O241" s="23"/>
      <c r="P241" s="25">
        <v>16882000</v>
      </c>
      <c r="Q241" s="25">
        <f t="shared" si="24"/>
        <v>2003.6028668125803</v>
      </c>
      <c r="R241" s="27">
        <f t="shared" si="25"/>
        <v>2.219750739027365</v>
      </c>
      <c r="S241" s="28">
        <f t="shared" si="26"/>
        <v>0.62015072685329564</v>
      </c>
      <c r="T241" s="23"/>
      <c r="U241" s="43">
        <f t="shared" si="27"/>
        <v>2.5866650698837175</v>
      </c>
      <c r="V241" s="23"/>
      <c r="W241" s="57">
        <f>G241-'[7](A) Current Law'!G241</f>
        <v>9.9999999999999978E-2</v>
      </c>
      <c r="X241" s="58">
        <f>I241-'[7](A) Current Law'!I241</f>
        <v>8347935</v>
      </c>
      <c r="Y241" s="43">
        <f>N241-'[7](A) Current Law'!N241</f>
        <v>1.0006705230326221</v>
      </c>
      <c r="Z241" s="58">
        <f>P241-'[7](A) Current Law'!P241</f>
        <v>0</v>
      </c>
      <c r="AA241" s="58">
        <f>M241-'[7](A) Current Law'!M241</f>
        <v>737477</v>
      </c>
      <c r="AB241" s="43">
        <f>R241-'[7](A) Current Law'!R241</f>
        <v>0</v>
      </c>
    </row>
    <row r="242" spans="1:28">
      <c r="A242" s="29" t="s">
        <v>490</v>
      </c>
      <c r="B242" s="30" t="s">
        <v>491</v>
      </c>
      <c r="C242" s="31">
        <v>4766722281.0550003</v>
      </c>
      <c r="D242" s="22">
        <v>1647.1499999999999</v>
      </c>
      <c r="E242" s="23"/>
      <c r="F242" s="23"/>
      <c r="G242" s="56">
        <v>0.38</v>
      </c>
      <c r="H242" s="23"/>
      <c r="I242" s="24">
        <v>5509176</v>
      </c>
      <c r="J242" s="25">
        <f t="shared" si="21"/>
        <v>3344.671705673436</v>
      </c>
      <c r="K242" s="27">
        <f t="shared" si="22"/>
        <v>1.1557577041766895</v>
      </c>
      <c r="L242" s="23"/>
      <c r="M242" s="25">
        <v>0</v>
      </c>
      <c r="N242" s="26">
        <f t="shared" si="23"/>
        <v>1.1557577041766895</v>
      </c>
      <c r="O242" s="23"/>
      <c r="P242" s="25">
        <v>3950000</v>
      </c>
      <c r="Q242" s="25">
        <f t="shared" si="24"/>
        <v>2398.0815347721823</v>
      </c>
      <c r="R242" s="27">
        <f t="shared" si="25"/>
        <v>0.82866166038222844</v>
      </c>
      <c r="S242" s="28">
        <f t="shared" si="26"/>
        <v>0.71698562543654443</v>
      </c>
      <c r="T242" s="23"/>
      <c r="U242" s="43">
        <f t="shared" si="27"/>
        <v>0.82866166038222844</v>
      </c>
      <c r="V242" s="23"/>
      <c r="W242" s="57">
        <f>G242-'[7](A) Current Law'!G242</f>
        <v>9.9999999999999978E-2</v>
      </c>
      <c r="X242" s="58">
        <f>I242-'[7](A) Current Law'!I242</f>
        <v>1449783</v>
      </c>
      <c r="Y242" s="43">
        <f>N242-'[7](A) Current Law'!N242</f>
        <v>0.30414673113264012</v>
      </c>
      <c r="Z242" s="58">
        <f>P242-'[7](A) Current Law'!P242</f>
        <v>0</v>
      </c>
      <c r="AA242" s="58">
        <f>M242-'[7](A) Current Law'!M242</f>
        <v>0</v>
      </c>
      <c r="AB242" s="43">
        <f>R242-'[7](A) Current Law'!R242</f>
        <v>0</v>
      </c>
    </row>
    <row r="243" spans="1:28">
      <c r="A243" s="29" t="s">
        <v>492</v>
      </c>
      <c r="B243" s="30" t="s">
        <v>493</v>
      </c>
      <c r="C243" s="31">
        <v>281131877</v>
      </c>
      <c r="D243" s="22">
        <v>351.17</v>
      </c>
      <c r="E243" s="23"/>
      <c r="F243" s="23"/>
      <c r="G243" s="56">
        <v>0.38</v>
      </c>
      <c r="H243" s="23"/>
      <c r="I243" s="24">
        <v>1243648</v>
      </c>
      <c r="J243" s="25">
        <f t="shared" si="21"/>
        <v>3541.4414670957085</v>
      </c>
      <c r="K243" s="27">
        <f t="shared" si="22"/>
        <v>4.4237174854418946</v>
      </c>
      <c r="L243" s="23"/>
      <c r="M243" s="25">
        <v>138589</v>
      </c>
      <c r="N243" s="26">
        <f t="shared" si="23"/>
        <v>3.9307495535271513</v>
      </c>
      <c r="O243" s="23"/>
      <c r="P243" s="25">
        <v>514000</v>
      </c>
      <c r="Q243" s="25">
        <f t="shared" si="24"/>
        <v>1858.3278753879886</v>
      </c>
      <c r="R243" s="27">
        <f t="shared" si="25"/>
        <v>1.8283234383982716</v>
      </c>
      <c r="S243" s="28">
        <f t="shared" si="26"/>
        <v>0.52473770713256485</v>
      </c>
      <c r="T243" s="23"/>
      <c r="U243" s="43">
        <f t="shared" si="27"/>
        <v>2.3212913703130149</v>
      </c>
      <c r="V243" s="23"/>
      <c r="W243" s="57">
        <f>G243-'[7](A) Current Law'!G243</f>
        <v>9.9999999999999978E-2</v>
      </c>
      <c r="X243" s="58">
        <f>I243-'[7](A) Current Law'!I243</f>
        <v>327276</v>
      </c>
      <c r="Y243" s="43">
        <f>N243-'[7](A) Current Law'!N243</f>
        <v>1.0341232132847034</v>
      </c>
      <c r="Z243" s="58">
        <f>P243-'[7](A) Current Law'!P243</f>
        <v>0</v>
      </c>
      <c r="AA243" s="58">
        <f>M243-'[7](A) Current Law'!M243</f>
        <v>36551</v>
      </c>
      <c r="AB243" s="43">
        <f>R243-'[7](A) Current Law'!R243</f>
        <v>0</v>
      </c>
    </row>
    <row r="244" spans="1:28">
      <c r="A244" s="29" t="s">
        <v>494</v>
      </c>
      <c r="B244" s="30" t="s">
        <v>495</v>
      </c>
      <c r="C244" s="31">
        <v>17695680798</v>
      </c>
      <c r="D244" s="22">
        <v>27863.48</v>
      </c>
      <c r="E244" s="23"/>
      <c r="F244" s="23"/>
      <c r="G244" s="56">
        <v>0.38</v>
      </c>
      <c r="H244" s="23"/>
      <c r="I244" s="24">
        <v>99537601</v>
      </c>
      <c r="J244" s="25">
        <f t="shared" si="21"/>
        <v>3572.331991553101</v>
      </c>
      <c r="K244" s="27">
        <f t="shared" si="22"/>
        <v>5.6249658962683107</v>
      </c>
      <c r="L244" s="23"/>
      <c r="M244" s="25">
        <v>19344700</v>
      </c>
      <c r="N244" s="26">
        <f t="shared" si="23"/>
        <v>4.5317782296945346</v>
      </c>
      <c r="O244" s="23"/>
      <c r="P244" s="25">
        <v>61000000</v>
      </c>
      <c r="Q244" s="25">
        <f t="shared" si="24"/>
        <v>2883.5127557648939</v>
      </c>
      <c r="R244" s="27">
        <f t="shared" si="25"/>
        <v>3.4471688711120025</v>
      </c>
      <c r="S244" s="28">
        <f t="shared" si="26"/>
        <v>0.80717938942490686</v>
      </c>
      <c r="T244" s="23"/>
      <c r="U244" s="43">
        <f t="shared" si="27"/>
        <v>4.5403565376857786</v>
      </c>
      <c r="V244" s="23"/>
      <c r="W244" s="57">
        <f>G244-'[7](A) Current Law'!G244</f>
        <v>9.820000000000001E-2</v>
      </c>
      <c r="X244" s="58">
        <f>I244-'[7](A) Current Law'!I244</f>
        <v>25722612</v>
      </c>
      <c r="Y244" s="43">
        <f>N244-'[7](A) Current Law'!N244</f>
        <v>1.1655601858692619</v>
      </c>
      <c r="Z244" s="58">
        <f>P244-'[7](A) Current Law'!P244</f>
        <v>1432480</v>
      </c>
      <c r="AA244" s="58">
        <f>M244-'[7](A) Current Law'!M244</f>
        <v>5097231</v>
      </c>
      <c r="AB244" s="43">
        <f>R244-'[7](A) Current Law'!R244</f>
        <v>8.0950827286729865E-2</v>
      </c>
    </row>
    <row r="245" spans="1:28">
      <c r="A245" s="29" t="s">
        <v>496</v>
      </c>
      <c r="B245" s="30" t="s">
        <v>497</v>
      </c>
      <c r="C245" s="31">
        <v>77257728</v>
      </c>
      <c r="D245" s="22">
        <v>74.03</v>
      </c>
      <c r="E245" s="23"/>
      <c r="F245" s="23"/>
      <c r="G245" s="56">
        <v>0.38</v>
      </c>
      <c r="H245" s="23"/>
      <c r="I245" s="24">
        <v>629525</v>
      </c>
      <c r="J245" s="25">
        <f t="shared" si="21"/>
        <v>8503.6471700661896</v>
      </c>
      <c r="K245" s="27">
        <f t="shared" si="22"/>
        <v>8.1483757844910993</v>
      </c>
      <c r="L245" s="23"/>
      <c r="M245" s="25">
        <v>181951</v>
      </c>
      <c r="N245" s="26">
        <f t="shared" si="23"/>
        <v>5.7932586368576624</v>
      </c>
      <c r="O245" s="23"/>
      <c r="P245" s="25">
        <v>285000</v>
      </c>
      <c r="Q245" s="25">
        <f t="shared" si="24"/>
        <v>6307.591516952587</v>
      </c>
      <c r="R245" s="27">
        <f t="shared" si="25"/>
        <v>3.6889513499542725</v>
      </c>
      <c r="S245" s="28">
        <f t="shared" si="26"/>
        <v>0.74175132044001435</v>
      </c>
      <c r="T245" s="23"/>
      <c r="U245" s="43">
        <f t="shared" si="27"/>
        <v>6.0440684975877099</v>
      </c>
      <c r="V245" s="23"/>
      <c r="W245" s="57">
        <f>G245-'[7](A) Current Law'!G245</f>
        <v>2.2999999999999687E-3</v>
      </c>
      <c r="X245" s="58">
        <f>I245-'[7](A) Current Law'!I245</f>
        <v>3810</v>
      </c>
      <c r="Y245" s="43">
        <f>N245-'[7](A) Current Law'!N245</f>
        <v>-0.57079079519397613</v>
      </c>
      <c r="Z245" s="58">
        <f>P245-'[7](A) Current Law'!P245</f>
        <v>0</v>
      </c>
      <c r="AA245" s="58">
        <f>M245-'[7](A) Current Law'!M245</f>
        <v>47908</v>
      </c>
      <c r="AB245" s="43">
        <f>R245-'[7](A) Current Law'!R245</f>
        <v>0</v>
      </c>
    </row>
    <row r="246" spans="1:28">
      <c r="A246" s="29" t="s">
        <v>498</v>
      </c>
      <c r="B246" s="30" t="s">
        <v>499</v>
      </c>
      <c r="C246" s="31">
        <v>171008894</v>
      </c>
      <c r="D246" s="22">
        <v>169.88</v>
      </c>
      <c r="E246" s="23"/>
      <c r="F246" s="23"/>
      <c r="G246" s="56">
        <v>0.38</v>
      </c>
      <c r="H246" s="23"/>
      <c r="I246" s="24">
        <v>1011992</v>
      </c>
      <c r="J246" s="25">
        <f t="shared" si="21"/>
        <v>5957.0991287967981</v>
      </c>
      <c r="K246" s="27">
        <f t="shared" si="22"/>
        <v>5.9177740778792476</v>
      </c>
      <c r="L246" s="23"/>
      <c r="M246" s="25">
        <v>212043</v>
      </c>
      <c r="N246" s="26">
        <f t="shared" si="23"/>
        <v>4.6778210260806663</v>
      </c>
      <c r="O246" s="23"/>
      <c r="P246" s="25">
        <v>330000</v>
      </c>
      <c r="Q246" s="25">
        <f t="shared" si="24"/>
        <v>3190.7405227219215</v>
      </c>
      <c r="R246" s="27">
        <f t="shared" si="25"/>
        <v>1.92972419317559</v>
      </c>
      <c r="S246" s="28">
        <f t="shared" si="26"/>
        <v>0.53561984679720787</v>
      </c>
      <c r="T246" s="23"/>
      <c r="U246" s="43">
        <f t="shared" si="27"/>
        <v>3.1696772449741708</v>
      </c>
      <c r="V246" s="23"/>
      <c r="W246" s="57">
        <f>G246-'[7](A) Current Law'!G246</f>
        <v>9.9999999999999978E-2</v>
      </c>
      <c r="X246" s="58">
        <f>I246-'[7](A) Current Law'!I246</f>
        <v>266314</v>
      </c>
      <c r="Y246" s="43">
        <f>N246-'[7](A) Current Law'!N246</f>
        <v>1.2304564697085283</v>
      </c>
      <c r="Z246" s="58">
        <f>P246-'[7](A) Current Law'!P246</f>
        <v>0</v>
      </c>
      <c r="AA246" s="58">
        <f>M246-'[7](A) Current Law'!M246</f>
        <v>55895</v>
      </c>
      <c r="AB246" s="43">
        <f>R246-'[7](A) Current Law'!R246</f>
        <v>0</v>
      </c>
    </row>
    <row r="247" spans="1:28" ht="31.2">
      <c r="A247" s="29" t="s">
        <v>500</v>
      </c>
      <c r="B247" s="30" t="s">
        <v>501</v>
      </c>
      <c r="C247" s="31">
        <v>6230569176.8850002</v>
      </c>
      <c r="D247" s="22">
        <v>4940.75</v>
      </c>
      <c r="E247" s="23"/>
      <c r="F247" s="23"/>
      <c r="G247" s="56">
        <v>0.38</v>
      </c>
      <c r="H247" s="23"/>
      <c r="I247" s="24">
        <v>15852485</v>
      </c>
      <c r="J247" s="25">
        <f t="shared" si="21"/>
        <v>3208.5179375600869</v>
      </c>
      <c r="K247" s="27">
        <f t="shared" si="22"/>
        <v>2.5443076787930821</v>
      </c>
      <c r="L247" s="23"/>
      <c r="M247" s="25">
        <v>0</v>
      </c>
      <c r="N247" s="26">
        <f t="shared" si="23"/>
        <v>2.5443076787930821</v>
      </c>
      <c r="O247" s="23"/>
      <c r="P247" s="25">
        <v>10374063</v>
      </c>
      <c r="Q247" s="25">
        <f t="shared" si="24"/>
        <v>2099.693973587006</v>
      </c>
      <c r="R247" s="27">
        <f t="shared" si="25"/>
        <v>1.6650265337695129</v>
      </c>
      <c r="S247" s="28">
        <f t="shared" si="26"/>
        <v>0.65441241546672335</v>
      </c>
      <c r="T247" s="23"/>
      <c r="U247" s="43">
        <f t="shared" si="27"/>
        <v>1.6650265337695129</v>
      </c>
      <c r="V247" s="23"/>
      <c r="W247" s="57">
        <f>G247-'[7](A) Current Law'!G247</f>
        <v>9.9999999999999978E-2</v>
      </c>
      <c r="X247" s="58">
        <f>I247-'[7](A) Current Law'!I247</f>
        <v>4171707</v>
      </c>
      <c r="Y247" s="43">
        <f>N247-'[7](A) Current Law'!N247</f>
        <v>0.66955471989248694</v>
      </c>
      <c r="Z247" s="58">
        <f>P247-'[7](A) Current Law'!P247</f>
        <v>0</v>
      </c>
      <c r="AA247" s="58">
        <f>M247-'[7](A) Current Law'!M247</f>
        <v>0</v>
      </c>
      <c r="AB247" s="43">
        <f>R247-'[7](A) Current Law'!R247</f>
        <v>0</v>
      </c>
    </row>
    <row r="248" spans="1:28">
      <c r="A248" s="29" t="s">
        <v>502</v>
      </c>
      <c r="B248" s="30" t="s">
        <v>503</v>
      </c>
      <c r="C248" s="31">
        <v>25240991</v>
      </c>
      <c r="D248" s="22">
        <v>12.98</v>
      </c>
      <c r="E248" s="23"/>
      <c r="F248" s="23"/>
      <c r="G248" s="56">
        <v>0.38</v>
      </c>
      <c r="H248" s="23"/>
      <c r="I248" s="24">
        <v>145306</v>
      </c>
      <c r="J248" s="25">
        <f t="shared" si="21"/>
        <v>11194.607087827426</v>
      </c>
      <c r="K248" s="27">
        <f t="shared" si="22"/>
        <v>5.7567470310496134</v>
      </c>
      <c r="L248" s="23"/>
      <c r="M248" s="25">
        <v>29258</v>
      </c>
      <c r="N248" s="26">
        <f t="shared" si="23"/>
        <v>4.5976007835825463</v>
      </c>
      <c r="O248" s="23"/>
      <c r="P248" s="25">
        <v>0</v>
      </c>
      <c r="Q248" s="25">
        <f t="shared" si="24"/>
        <v>2254.0832049306623</v>
      </c>
      <c r="R248" s="27">
        <f t="shared" si="25"/>
        <v>0</v>
      </c>
      <c r="S248" s="28">
        <f t="shared" si="26"/>
        <v>0.20135438316380605</v>
      </c>
      <c r="T248" s="23"/>
      <c r="U248" s="43">
        <f t="shared" si="27"/>
        <v>1.1591462474670666</v>
      </c>
      <c r="V248" s="23"/>
      <c r="W248" s="57">
        <f>G248-'[7](A) Current Law'!G248</f>
        <v>9.9999999999999978E-2</v>
      </c>
      <c r="X248" s="58">
        <f>I248-'[7](A) Current Law'!I248</f>
        <v>38238</v>
      </c>
      <c r="Y248" s="43">
        <f>N248-'[7](A) Current Law'!N248</f>
        <v>1.2097385558277014</v>
      </c>
      <c r="Z248" s="58">
        <f>P248-'[7](A) Current Law'!P248</f>
        <v>0</v>
      </c>
      <c r="AA248" s="58">
        <f>M248-'[7](A) Current Law'!M248</f>
        <v>7703</v>
      </c>
      <c r="AB248" s="43">
        <f>R248-'[7](A) Current Law'!R248</f>
        <v>0</v>
      </c>
    </row>
    <row r="249" spans="1:28">
      <c r="A249" s="29" t="s">
        <v>504</v>
      </c>
      <c r="B249" s="30" t="s">
        <v>505</v>
      </c>
      <c r="C249" s="31">
        <v>28420597</v>
      </c>
      <c r="D249" s="22">
        <v>28.29</v>
      </c>
      <c r="E249" s="23"/>
      <c r="F249" s="23"/>
      <c r="G249" s="56">
        <v>0.38</v>
      </c>
      <c r="H249" s="23"/>
      <c r="I249" s="24">
        <v>235885</v>
      </c>
      <c r="J249" s="25">
        <f t="shared" si="21"/>
        <v>8338.1053375751144</v>
      </c>
      <c r="K249" s="27">
        <f t="shared" si="22"/>
        <v>8.299790465344552</v>
      </c>
      <c r="L249" s="23"/>
      <c r="M249" s="25">
        <v>69089</v>
      </c>
      <c r="N249" s="26">
        <f t="shared" si="23"/>
        <v>5.868842234383747</v>
      </c>
      <c r="O249" s="23"/>
      <c r="P249" s="25">
        <v>0</v>
      </c>
      <c r="Q249" s="25">
        <f t="shared" si="24"/>
        <v>2442.1703782255213</v>
      </c>
      <c r="R249" s="27">
        <f t="shared" si="25"/>
        <v>0</v>
      </c>
      <c r="S249" s="28">
        <f t="shared" si="26"/>
        <v>0.29289272314899212</v>
      </c>
      <c r="T249" s="23"/>
      <c r="U249" s="43">
        <f t="shared" si="27"/>
        <v>2.4309482309608064</v>
      </c>
      <c r="V249" s="23"/>
      <c r="W249" s="57">
        <f>G249-'[7](A) Current Law'!G249</f>
        <v>3.9000000000000146E-3</v>
      </c>
      <c r="X249" s="58">
        <f>I249-'[7](A) Current Law'!I249</f>
        <v>2420</v>
      </c>
      <c r="Y249" s="43">
        <f>N249-'[7](A) Current Law'!N249</f>
        <v>-0.5549144516563107</v>
      </c>
      <c r="Z249" s="58">
        <f>P249-'[7](A) Current Law'!P249</f>
        <v>0</v>
      </c>
      <c r="AA249" s="58">
        <f>M249-'[7](A) Current Law'!M249</f>
        <v>18191</v>
      </c>
      <c r="AB249" s="43">
        <f>R249-'[7](A) Current Law'!R249</f>
        <v>0</v>
      </c>
    </row>
    <row r="250" spans="1:28">
      <c r="A250" s="29" t="s">
        <v>506</v>
      </c>
      <c r="B250" s="30" t="s">
        <v>507</v>
      </c>
      <c r="C250" s="31">
        <v>28469819</v>
      </c>
      <c r="D250" s="22">
        <v>20.88</v>
      </c>
      <c r="E250" s="23"/>
      <c r="F250" s="23"/>
      <c r="G250" s="56">
        <v>0.38</v>
      </c>
      <c r="H250" s="23"/>
      <c r="I250" s="24">
        <v>167410</v>
      </c>
      <c r="J250" s="25">
        <f t="shared" si="21"/>
        <v>8017.7203065134099</v>
      </c>
      <c r="K250" s="27">
        <f t="shared" si="22"/>
        <v>5.8802621822077619</v>
      </c>
      <c r="L250" s="23"/>
      <c r="M250" s="25">
        <v>34763</v>
      </c>
      <c r="N250" s="26">
        <f t="shared" si="23"/>
        <v>4.6592147284111638</v>
      </c>
      <c r="O250" s="23"/>
      <c r="P250" s="25">
        <v>0</v>
      </c>
      <c r="Q250" s="25">
        <f t="shared" si="24"/>
        <v>1664.8946360153257</v>
      </c>
      <c r="R250" s="27">
        <f t="shared" si="25"/>
        <v>0</v>
      </c>
      <c r="S250" s="28">
        <f t="shared" si="26"/>
        <v>0.20765187264798995</v>
      </c>
      <c r="T250" s="23"/>
      <c r="U250" s="43">
        <f t="shared" si="27"/>
        <v>1.2210474537965978</v>
      </c>
      <c r="V250" s="23"/>
      <c r="W250" s="57">
        <f>G250-'[7](A) Current Law'!G250</f>
        <v>9.9999999999999978E-2</v>
      </c>
      <c r="X250" s="58">
        <f>I250-'[7](A) Current Law'!I250</f>
        <v>44055</v>
      </c>
      <c r="Y250" s="43">
        <f>N250-'[7](A) Current Law'!N250</f>
        <v>1.225578567956473</v>
      </c>
      <c r="Z250" s="58">
        <f>P250-'[7](A) Current Law'!P250</f>
        <v>0</v>
      </c>
      <c r="AA250" s="58">
        <f>M250-'[7](A) Current Law'!M250</f>
        <v>9163</v>
      </c>
      <c r="AB250" s="43">
        <f>R250-'[7](A) Current Law'!R250</f>
        <v>0</v>
      </c>
    </row>
    <row r="251" spans="1:28">
      <c r="A251" s="29" t="s">
        <v>508</v>
      </c>
      <c r="B251" s="30" t="s">
        <v>509</v>
      </c>
      <c r="C251" s="31">
        <v>2993453115</v>
      </c>
      <c r="D251" s="22">
        <v>5101.53</v>
      </c>
      <c r="E251" s="23"/>
      <c r="F251" s="23"/>
      <c r="G251" s="56">
        <v>0.38</v>
      </c>
      <c r="H251" s="23"/>
      <c r="I251" s="24">
        <v>13573518</v>
      </c>
      <c r="J251" s="25">
        <f t="shared" si="21"/>
        <v>2660.6759148725973</v>
      </c>
      <c r="K251" s="27">
        <f t="shared" si="22"/>
        <v>4.5344014015065</v>
      </c>
      <c r="L251" s="23"/>
      <c r="M251" s="25">
        <v>1640558</v>
      </c>
      <c r="N251" s="26">
        <f t="shared" si="23"/>
        <v>3.9863527309663573</v>
      </c>
      <c r="O251" s="23"/>
      <c r="P251" s="25">
        <v>6280495</v>
      </c>
      <c r="Q251" s="25">
        <f t="shared" si="24"/>
        <v>1552.6818425060717</v>
      </c>
      <c r="R251" s="27">
        <f t="shared" si="25"/>
        <v>2.0980769561844297</v>
      </c>
      <c r="S251" s="28">
        <f t="shared" si="26"/>
        <v>0.58356669214274437</v>
      </c>
      <c r="T251" s="23"/>
      <c r="U251" s="43">
        <f t="shared" si="27"/>
        <v>2.6461256267245727</v>
      </c>
      <c r="V251" s="23"/>
      <c r="W251" s="57">
        <f>G251-'[7](A) Current Law'!G251</f>
        <v>9.0700000000000003E-2</v>
      </c>
      <c r="X251" s="58">
        <f>I251-'[7](A) Current Law'!I251</f>
        <v>3239784</v>
      </c>
      <c r="Y251" s="43">
        <f>N251-'[7](A) Current Law'!N251</f>
        <v>0.93813695825999233</v>
      </c>
      <c r="Z251" s="58">
        <f>P251-'[7](A) Current Law'!P251</f>
        <v>0</v>
      </c>
      <c r="AA251" s="58">
        <f>M251-'[7](A) Current Law'!M251</f>
        <v>431515</v>
      </c>
      <c r="AB251" s="43">
        <f>R251-'[7](A) Current Law'!R251</f>
        <v>0</v>
      </c>
    </row>
    <row r="252" spans="1:28">
      <c r="A252" s="29" t="s">
        <v>510</v>
      </c>
      <c r="B252" s="30" t="s">
        <v>511</v>
      </c>
      <c r="C252" s="31">
        <v>32954253</v>
      </c>
      <c r="D252" s="22">
        <v>50</v>
      </c>
      <c r="E252" s="23"/>
      <c r="F252" s="23"/>
      <c r="G252" s="56">
        <v>0.38</v>
      </c>
      <c r="H252" s="23"/>
      <c r="I252" s="24">
        <v>259768</v>
      </c>
      <c r="J252" s="25">
        <f t="shared" si="21"/>
        <v>5195.3599999999997</v>
      </c>
      <c r="K252" s="27">
        <f t="shared" si="22"/>
        <v>7.8826851271670462</v>
      </c>
      <c r="L252" s="23"/>
      <c r="M252" s="25">
        <v>73231</v>
      </c>
      <c r="N252" s="26">
        <f t="shared" si="23"/>
        <v>5.6604833373100583</v>
      </c>
      <c r="O252" s="23"/>
      <c r="P252" s="25">
        <v>110000</v>
      </c>
      <c r="Q252" s="25">
        <f t="shared" si="24"/>
        <v>3664.62</v>
      </c>
      <c r="R252" s="27">
        <f t="shared" si="25"/>
        <v>3.3379606571570597</v>
      </c>
      <c r="S252" s="28">
        <f t="shared" si="26"/>
        <v>0.70536401712297125</v>
      </c>
      <c r="T252" s="23"/>
      <c r="U252" s="43">
        <f t="shared" si="27"/>
        <v>5.5601624470140472</v>
      </c>
      <c r="V252" s="23"/>
      <c r="W252" s="57">
        <f>G252-'[7](A) Current Law'!G252</f>
        <v>1.5799999999999981E-2</v>
      </c>
      <c r="X252" s="58">
        <f>I252-'[7](A) Current Law'!I252</f>
        <v>10800</v>
      </c>
      <c r="Y252" s="43">
        <f>N252-'[7](A) Current Law'!N252</f>
        <v>-0.257387111763693</v>
      </c>
      <c r="Z252" s="58">
        <f>P252-'[7](A) Current Law'!P252</f>
        <v>0</v>
      </c>
      <c r="AA252" s="58">
        <f>M252-'[7](A) Current Law'!M252</f>
        <v>19282</v>
      </c>
      <c r="AB252" s="43">
        <f>R252-'[7](A) Current Law'!R252</f>
        <v>0</v>
      </c>
    </row>
    <row r="253" spans="1:28" ht="31.2">
      <c r="A253" s="29" t="s">
        <v>512</v>
      </c>
      <c r="B253" s="30" t="s">
        <v>513</v>
      </c>
      <c r="C253" s="31">
        <v>778114723</v>
      </c>
      <c r="D253" s="22">
        <v>1250.81</v>
      </c>
      <c r="E253" s="23"/>
      <c r="F253" s="23"/>
      <c r="G253" s="56">
        <v>0.38</v>
      </c>
      <c r="H253" s="23"/>
      <c r="I253" s="24">
        <v>4115785</v>
      </c>
      <c r="J253" s="25">
        <f t="shared" si="21"/>
        <v>3290.4957587483314</v>
      </c>
      <c r="K253" s="27">
        <f t="shared" si="22"/>
        <v>5.289432108586384</v>
      </c>
      <c r="L253" s="23"/>
      <c r="M253" s="25">
        <v>720457</v>
      </c>
      <c r="N253" s="26">
        <f t="shared" si="23"/>
        <v>4.3635313657983561</v>
      </c>
      <c r="O253" s="23"/>
      <c r="P253" s="25">
        <v>0</v>
      </c>
      <c r="Q253" s="25">
        <f t="shared" si="24"/>
        <v>575.99235695269465</v>
      </c>
      <c r="R253" s="27">
        <f t="shared" si="25"/>
        <v>0</v>
      </c>
      <c r="S253" s="28">
        <f t="shared" si="26"/>
        <v>0.17504728745549147</v>
      </c>
      <c r="T253" s="23"/>
      <c r="U253" s="43">
        <f t="shared" si="27"/>
        <v>0.92590074278802714</v>
      </c>
      <c r="V253" s="23"/>
      <c r="W253" s="57">
        <f>G253-'[7](A) Current Law'!G253</f>
        <v>9.9999999999999978E-2</v>
      </c>
      <c r="X253" s="58">
        <f>I253-'[7](A) Current Law'!I253</f>
        <v>1083101</v>
      </c>
      <c r="Y253" s="43">
        <f>N253-'[7](A) Current Law'!N253</f>
        <v>1.1479631134032653</v>
      </c>
      <c r="Z253" s="58">
        <f>P253-'[7](A) Current Law'!P253</f>
        <v>0</v>
      </c>
      <c r="AA253" s="58">
        <f>M253-'[7](A) Current Law'!M253</f>
        <v>189854</v>
      </c>
      <c r="AB253" s="43">
        <f>R253-'[7](A) Current Law'!R253</f>
        <v>0</v>
      </c>
    </row>
    <row r="254" spans="1:28">
      <c r="A254" s="29" t="s">
        <v>514</v>
      </c>
      <c r="B254" s="30" t="s">
        <v>515</v>
      </c>
      <c r="C254" s="31">
        <v>1409075454</v>
      </c>
      <c r="D254" s="22">
        <v>2117.2399999999998</v>
      </c>
      <c r="E254" s="23"/>
      <c r="F254" s="23"/>
      <c r="G254" s="56">
        <v>0.38</v>
      </c>
      <c r="H254" s="23"/>
      <c r="I254" s="24">
        <v>6842363</v>
      </c>
      <c r="J254" s="25">
        <f t="shared" si="21"/>
        <v>3231.7370727928815</v>
      </c>
      <c r="K254" s="27">
        <f t="shared" si="22"/>
        <v>4.8559237765275842</v>
      </c>
      <c r="L254" s="23"/>
      <c r="M254" s="25">
        <v>999019</v>
      </c>
      <c r="N254" s="26">
        <f t="shared" si="23"/>
        <v>4.1469347744382752</v>
      </c>
      <c r="O254" s="23"/>
      <c r="P254" s="25">
        <v>4064000</v>
      </c>
      <c r="Q254" s="25">
        <f t="shared" si="24"/>
        <v>2391.3297500519548</v>
      </c>
      <c r="R254" s="27">
        <f t="shared" si="25"/>
        <v>2.8841606661044001</v>
      </c>
      <c r="S254" s="28">
        <f t="shared" si="26"/>
        <v>0.73995182658388625</v>
      </c>
      <c r="T254" s="23"/>
      <c r="U254" s="43">
        <f t="shared" si="27"/>
        <v>3.5931496681937092</v>
      </c>
      <c r="V254" s="23"/>
      <c r="W254" s="57">
        <f>G254-'[7](A) Current Law'!G254</f>
        <v>9.9999999999999978E-2</v>
      </c>
      <c r="X254" s="58">
        <f>I254-'[7](A) Current Law'!I254</f>
        <v>1800621</v>
      </c>
      <c r="Y254" s="43">
        <f>N254-'[7](A) Current Law'!N254</f>
        <v>1.0908926102121996</v>
      </c>
      <c r="Z254" s="58">
        <f>P254-'[7](A) Current Law'!P254</f>
        <v>0</v>
      </c>
      <c r="AA254" s="58">
        <f>M254-'[7](A) Current Law'!M254</f>
        <v>263471</v>
      </c>
      <c r="AB254" s="43">
        <f>R254-'[7](A) Current Law'!R254</f>
        <v>0</v>
      </c>
    </row>
    <row r="255" spans="1:28">
      <c r="A255" s="29" t="s">
        <v>516</v>
      </c>
      <c r="B255" s="30" t="s">
        <v>517</v>
      </c>
      <c r="C255" s="31">
        <v>46378730</v>
      </c>
      <c r="D255" s="22">
        <v>149.66</v>
      </c>
      <c r="E255" s="23"/>
      <c r="F255" s="23"/>
      <c r="G255" s="56">
        <v>0.38</v>
      </c>
      <c r="H255" s="23"/>
      <c r="I255" s="24">
        <v>547605</v>
      </c>
      <c r="J255" s="25">
        <f t="shared" si="21"/>
        <v>3658.9937190966189</v>
      </c>
      <c r="K255" s="27">
        <f t="shared" si="22"/>
        <v>11.807244398455929</v>
      </c>
      <c r="L255" s="23"/>
      <c r="M255" s="25">
        <v>194083</v>
      </c>
      <c r="N255" s="26">
        <f t="shared" si="23"/>
        <v>7.6225028154069765</v>
      </c>
      <c r="O255" s="23"/>
      <c r="P255" s="25">
        <v>48500</v>
      </c>
      <c r="Q255" s="25">
        <f t="shared" si="24"/>
        <v>1620.894026459976</v>
      </c>
      <c r="R255" s="27">
        <f t="shared" si="25"/>
        <v>1.0457379923943584</v>
      </c>
      <c r="S255" s="28">
        <f t="shared" si="26"/>
        <v>0.44298901580518807</v>
      </c>
      <c r="T255" s="23"/>
      <c r="U255" s="43">
        <f t="shared" si="27"/>
        <v>5.2304795754433124</v>
      </c>
      <c r="V255" s="23"/>
      <c r="W255" s="57">
        <f>G255-'[7](A) Current Law'!G255</f>
        <v>9.9999999999999978E-2</v>
      </c>
      <c r="X255" s="58">
        <f>I255-'[7](A) Current Law'!I255</f>
        <v>144106</v>
      </c>
      <c r="Y255" s="43">
        <f>N255-'[7](A) Current Law'!N255</f>
        <v>2.0054451685072019</v>
      </c>
      <c r="Z255" s="58">
        <f>P255-'[7](A) Current Law'!P255</f>
        <v>0</v>
      </c>
      <c r="AA255" s="58">
        <f>M255-'[7](A) Current Law'!M255</f>
        <v>51096</v>
      </c>
      <c r="AB255" s="43">
        <f>R255-'[7](A) Current Law'!R255</f>
        <v>0</v>
      </c>
    </row>
    <row r="256" spans="1:28">
      <c r="A256" s="29" t="s">
        <v>518</v>
      </c>
      <c r="B256" s="30" t="s">
        <v>519</v>
      </c>
      <c r="C256" s="31">
        <v>6416556440</v>
      </c>
      <c r="D256" s="22">
        <v>7841.28</v>
      </c>
      <c r="E256" s="23"/>
      <c r="F256" s="23"/>
      <c r="G256" s="56">
        <v>0.38</v>
      </c>
      <c r="H256" s="23"/>
      <c r="I256" s="24">
        <v>24097500</v>
      </c>
      <c r="J256" s="25">
        <f t="shared" si="21"/>
        <v>3073.158974045054</v>
      </c>
      <c r="K256" s="27">
        <f t="shared" si="22"/>
        <v>3.755519058443753</v>
      </c>
      <c r="L256" s="23"/>
      <c r="M256" s="25">
        <v>1020101</v>
      </c>
      <c r="N256" s="26">
        <f t="shared" si="23"/>
        <v>3.5965395482440425</v>
      </c>
      <c r="O256" s="23"/>
      <c r="P256" s="25">
        <v>17000000</v>
      </c>
      <c r="Q256" s="25">
        <f t="shared" si="24"/>
        <v>2298.1070692539993</v>
      </c>
      <c r="R256" s="27">
        <f t="shared" si="25"/>
        <v>2.6493961611596144</v>
      </c>
      <c r="S256" s="28">
        <f t="shared" si="26"/>
        <v>0.74779960576823323</v>
      </c>
      <c r="T256" s="23"/>
      <c r="U256" s="43">
        <f t="shared" si="27"/>
        <v>2.8083756713593249</v>
      </c>
      <c r="V256" s="23"/>
      <c r="W256" s="57">
        <f>G256-'[7](A) Current Law'!G256</f>
        <v>9.1399999999999981E-2</v>
      </c>
      <c r="X256" s="58">
        <f>I256-'[7](A) Current Law'!I256</f>
        <v>5796084</v>
      </c>
      <c r="Y256" s="43">
        <f>N256-'[7](A) Current Law'!N256</f>
        <v>0.86128908109471913</v>
      </c>
      <c r="Z256" s="58">
        <f>P256-'[7](A) Current Law'!P256</f>
        <v>0</v>
      </c>
      <c r="AA256" s="58">
        <f>M256-'[7](A) Current Law'!M256</f>
        <v>269574</v>
      </c>
      <c r="AB256" s="43">
        <f>R256-'[7](A) Current Law'!R256</f>
        <v>0</v>
      </c>
    </row>
    <row r="257" spans="1:28">
      <c r="A257" s="29" t="s">
        <v>520</v>
      </c>
      <c r="B257" s="30" t="s">
        <v>521</v>
      </c>
      <c r="C257" s="31">
        <v>1295742489</v>
      </c>
      <c r="D257" s="22">
        <v>5673.53</v>
      </c>
      <c r="E257" s="23"/>
      <c r="F257" s="23"/>
      <c r="G257" s="56">
        <v>0.38</v>
      </c>
      <c r="H257" s="23"/>
      <c r="I257" s="24">
        <v>24423049</v>
      </c>
      <c r="J257" s="25">
        <f t="shared" si="21"/>
        <v>4304.7360285395516</v>
      </c>
      <c r="K257" s="27">
        <f t="shared" si="22"/>
        <v>18.848690389746103</v>
      </c>
      <c r="L257" s="23"/>
      <c r="M257" s="25">
        <v>9984062</v>
      </c>
      <c r="N257" s="26">
        <f t="shared" si="23"/>
        <v>11.143407831862802</v>
      </c>
      <c r="O257" s="23"/>
      <c r="P257" s="25">
        <v>1422595</v>
      </c>
      <c r="Q257" s="25">
        <f t="shared" si="24"/>
        <v>2010.5043949710323</v>
      </c>
      <c r="R257" s="27">
        <f t="shared" si="25"/>
        <v>1.0978994762284129</v>
      </c>
      <c r="S257" s="28">
        <f t="shared" si="26"/>
        <v>0.46704475759762837</v>
      </c>
      <c r="T257" s="23"/>
      <c r="U257" s="43">
        <f t="shared" si="27"/>
        <v>8.8031820341117175</v>
      </c>
      <c r="V257" s="23"/>
      <c r="W257" s="57">
        <f>G257-'[7](A) Current Law'!G257</f>
        <v>9.9999999999999978E-2</v>
      </c>
      <c r="X257" s="58">
        <f>I257-'[7](A) Current Law'!I257</f>
        <v>6427118</v>
      </c>
      <c r="Y257" s="43">
        <f>N257-'[7](A) Current Law'!N257</f>
        <v>2.9321072915746615</v>
      </c>
      <c r="Z257" s="58">
        <f>P257-'[7](A) Current Law'!P257</f>
        <v>0</v>
      </c>
      <c r="AA257" s="58">
        <f>M257-'[7](A) Current Law'!M257</f>
        <v>2627862</v>
      </c>
      <c r="AB257" s="43">
        <f>R257-'[7](A) Current Law'!R257</f>
        <v>0</v>
      </c>
    </row>
    <row r="258" spans="1:28">
      <c r="A258" s="29" t="s">
        <v>522</v>
      </c>
      <c r="B258" s="30" t="s">
        <v>523</v>
      </c>
      <c r="C258" s="31">
        <v>24347776884</v>
      </c>
      <c r="D258" s="22">
        <v>27226.45</v>
      </c>
      <c r="E258" s="23"/>
      <c r="F258" s="23"/>
      <c r="G258" s="56">
        <v>0.38</v>
      </c>
      <c r="H258" s="23"/>
      <c r="I258" s="24">
        <v>101187769</v>
      </c>
      <c r="J258" s="25">
        <f t="shared" si="21"/>
        <v>3716.5245193552591</v>
      </c>
      <c r="K258" s="27">
        <f t="shared" si="22"/>
        <v>4.1559346252468305</v>
      </c>
      <c r="L258" s="23"/>
      <c r="M258" s="25">
        <v>8740716</v>
      </c>
      <c r="N258" s="26">
        <f t="shared" si="23"/>
        <v>3.7969402069209464</v>
      </c>
      <c r="O258" s="23"/>
      <c r="P258" s="25">
        <v>82000000</v>
      </c>
      <c r="Q258" s="25">
        <f t="shared" si="24"/>
        <v>3332.8148179435807</v>
      </c>
      <c r="R258" s="27">
        <f t="shared" si="25"/>
        <v>3.3678639487568911</v>
      </c>
      <c r="S258" s="28">
        <f t="shared" si="26"/>
        <v>0.89675577292350417</v>
      </c>
      <c r="T258" s="23"/>
      <c r="U258" s="43">
        <f t="shared" si="27"/>
        <v>3.7268583670827762</v>
      </c>
      <c r="V258" s="23"/>
      <c r="W258" s="57">
        <f>G258-'[7](A) Current Law'!G258</f>
        <v>2.5299999999999989E-2</v>
      </c>
      <c r="X258" s="58">
        <f>I258-'[7](A) Current Law'!I258</f>
        <v>6736975</v>
      </c>
      <c r="Y258" s="43">
        <f>N258-'[7](A) Current Law'!N258</f>
        <v>0.18172636545341492</v>
      </c>
      <c r="Z258" s="58">
        <f>P258-'[7](A) Current Law'!P258</f>
        <v>0</v>
      </c>
      <c r="AA258" s="58">
        <f>M258-'[7](A) Current Law'!M258</f>
        <v>2312342</v>
      </c>
      <c r="AB258" s="43">
        <f>R258-'[7](A) Current Law'!R258</f>
        <v>0</v>
      </c>
    </row>
    <row r="259" spans="1:28">
      <c r="A259" s="29" t="s">
        <v>524</v>
      </c>
      <c r="B259" s="30" t="s">
        <v>525</v>
      </c>
      <c r="C259" s="31">
        <v>16868596</v>
      </c>
      <c r="D259" s="22">
        <v>182.05</v>
      </c>
      <c r="E259" s="23"/>
      <c r="F259" s="23"/>
      <c r="G259" s="56">
        <v>0.38</v>
      </c>
      <c r="H259" s="23"/>
      <c r="I259" s="24">
        <v>914693</v>
      </c>
      <c r="J259" s="25">
        <f t="shared" si="21"/>
        <v>5024.4053831365009</v>
      </c>
      <c r="K259" s="27">
        <f t="shared" si="22"/>
        <v>54.224607667407533</v>
      </c>
      <c r="L259" s="23"/>
      <c r="M259" s="25">
        <v>428350</v>
      </c>
      <c r="N259" s="26">
        <f t="shared" si="23"/>
        <v>28.831267285078141</v>
      </c>
      <c r="O259" s="23"/>
      <c r="P259" s="25">
        <v>100000</v>
      </c>
      <c r="Q259" s="25">
        <f t="shared" si="24"/>
        <v>2902.2246635539686</v>
      </c>
      <c r="R259" s="27">
        <f t="shared" si="25"/>
        <v>5.928175646627615</v>
      </c>
      <c r="S259" s="28">
        <f t="shared" si="26"/>
        <v>0.57762549839126354</v>
      </c>
      <c r="T259" s="23"/>
      <c r="U259" s="43">
        <f t="shared" si="27"/>
        <v>31.321516028957003</v>
      </c>
      <c r="V259" s="23"/>
      <c r="W259" s="57">
        <f>G259-'[7](A) Current Law'!G259</f>
        <v>9.9999999999999978E-2</v>
      </c>
      <c r="X259" s="58">
        <f>I259-'[7](A) Current Law'!I259</f>
        <v>240708</v>
      </c>
      <c r="Y259" s="43">
        <f>N259-'[7](A) Current Law'!N259</f>
        <v>7.5868199107975549</v>
      </c>
      <c r="Z259" s="58">
        <f>P259-'[7](A) Current Law'!P259</f>
        <v>0</v>
      </c>
      <c r="AA259" s="58">
        <f>M259-'[7](A) Current Law'!M259</f>
        <v>112729</v>
      </c>
      <c r="AB259" s="43">
        <f>R259-'[7](A) Current Law'!R259</f>
        <v>0</v>
      </c>
    </row>
    <row r="260" spans="1:28">
      <c r="A260" s="29" t="s">
        <v>526</v>
      </c>
      <c r="B260" s="30" t="s">
        <v>527</v>
      </c>
      <c r="C260" s="31">
        <v>5483178215</v>
      </c>
      <c r="D260" s="22">
        <v>7102.23</v>
      </c>
      <c r="E260" s="23"/>
      <c r="F260" s="23"/>
      <c r="G260" s="56">
        <v>0.38</v>
      </c>
      <c r="H260" s="23"/>
      <c r="I260" s="24">
        <v>21130077</v>
      </c>
      <c r="J260" s="25">
        <f t="shared" si="21"/>
        <v>2975.1327399985639</v>
      </c>
      <c r="K260" s="27">
        <f t="shared" si="22"/>
        <v>3.8536184985189288</v>
      </c>
      <c r="L260" s="23"/>
      <c r="M260" s="25">
        <v>1140388</v>
      </c>
      <c r="N260" s="26">
        <f t="shared" si="23"/>
        <v>3.6456391195375359</v>
      </c>
      <c r="O260" s="23"/>
      <c r="P260" s="25">
        <v>16352000</v>
      </c>
      <c r="Q260" s="25">
        <f t="shared" si="24"/>
        <v>2462.9430474653736</v>
      </c>
      <c r="R260" s="27">
        <f t="shared" si="25"/>
        <v>2.982212023542627</v>
      </c>
      <c r="S260" s="28">
        <f t="shared" si="26"/>
        <v>0.82784307884916841</v>
      </c>
      <c r="T260" s="23"/>
      <c r="U260" s="43">
        <f t="shared" si="27"/>
        <v>3.1901914025240194</v>
      </c>
      <c r="V260" s="23"/>
      <c r="W260" s="57">
        <f>G260-'[7](A) Current Law'!G260</f>
        <v>9.1100000000000014E-2</v>
      </c>
      <c r="X260" s="58">
        <f>I260-'[7](A) Current Law'!I260</f>
        <v>5065658</v>
      </c>
      <c r="Y260" s="43">
        <f>N260-'[7](A) Current Law'!N260</f>
        <v>0.86884846948203709</v>
      </c>
      <c r="Z260" s="58">
        <f>P260-'[7](A) Current Law'!P260</f>
        <v>1126362</v>
      </c>
      <c r="AA260" s="58">
        <f>M260-'[7](A) Current Law'!M260</f>
        <v>301607</v>
      </c>
      <c r="AB260" s="43">
        <f>R260-'[7](A) Current Law'!R260</f>
        <v>0.20542137348712819</v>
      </c>
    </row>
    <row r="261" spans="1:28">
      <c r="A261" s="29" t="s">
        <v>528</v>
      </c>
      <c r="B261" s="30" t="s">
        <v>529</v>
      </c>
      <c r="C261" s="31">
        <v>61150881</v>
      </c>
      <c r="D261" s="22">
        <v>199.38</v>
      </c>
      <c r="E261" s="23"/>
      <c r="F261" s="23"/>
      <c r="G261" s="56">
        <v>0.38</v>
      </c>
      <c r="H261" s="23"/>
      <c r="I261" s="24">
        <v>1007861</v>
      </c>
      <c r="J261" s="25">
        <f t="shared" si="21"/>
        <v>5054.975423813823</v>
      </c>
      <c r="K261" s="27">
        <f t="shared" si="22"/>
        <v>16.481545049203788</v>
      </c>
      <c r="L261" s="23"/>
      <c r="M261" s="25">
        <v>398815</v>
      </c>
      <c r="N261" s="26">
        <f t="shared" si="23"/>
        <v>9.9597256824476492</v>
      </c>
      <c r="O261" s="23"/>
      <c r="P261" s="25">
        <v>290000</v>
      </c>
      <c r="Q261" s="25">
        <f t="shared" si="24"/>
        <v>3454.784832982245</v>
      </c>
      <c r="R261" s="27">
        <f t="shared" si="25"/>
        <v>4.7423683070077116</v>
      </c>
      <c r="S261" s="28">
        <f t="shared" si="26"/>
        <v>0.68344245883112853</v>
      </c>
      <c r="T261" s="23"/>
      <c r="U261" s="43">
        <f t="shared" si="27"/>
        <v>11.26418767376385</v>
      </c>
      <c r="V261" s="23"/>
      <c r="W261" s="57">
        <f>G261-'[7](A) Current Law'!G261</f>
        <v>9.8600000000000021E-2</v>
      </c>
      <c r="X261" s="58">
        <f>I261-'[7](A) Current Law'!I261</f>
        <v>261514</v>
      </c>
      <c r="Y261" s="43">
        <f>N261-'[7](A) Current Law'!N261</f>
        <v>2.5598322941577898</v>
      </c>
      <c r="Z261" s="58">
        <f>P261-'[7](A) Current Law'!P261</f>
        <v>0</v>
      </c>
      <c r="AA261" s="58">
        <f>M261-'[7](A) Current Law'!M261</f>
        <v>104978</v>
      </c>
      <c r="AB261" s="43">
        <f>R261-'[7](A) Current Law'!R261</f>
        <v>0</v>
      </c>
    </row>
    <row r="262" spans="1:28">
      <c r="A262" s="29" t="s">
        <v>530</v>
      </c>
      <c r="B262" s="30" t="s">
        <v>531</v>
      </c>
      <c r="C262" s="31">
        <v>1030170709</v>
      </c>
      <c r="D262" s="22">
        <v>1216.05</v>
      </c>
      <c r="E262" s="23"/>
      <c r="F262" s="23"/>
      <c r="G262" s="56">
        <v>0.38</v>
      </c>
      <c r="H262" s="23"/>
      <c r="I262" s="24">
        <v>4127668</v>
      </c>
      <c r="J262" s="25">
        <f t="shared" si="21"/>
        <v>3394.3242465359158</v>
      </c>
      <c r="K262" s="27">
        <f t="shared" si="22"/>
        <v>4.0067805888276329</v>
      </c>
      <c r="L262" s="23"/>
      <c r="M262" s="25">
        <v>292625</v>
      </c>
      <c r="N262" s="26">
        <f t="shared" si="23"/>
        <v>3.7227257254506156</v>
      </c>
      <c r="O262" s="23"/>
      <c r="P262" s="25">
        <v>2746860</v>
      </c>
      <c r="Q262" s="25">
        <f t="shared" si="24"/>
        <v>2499.4737058509108</v>
      </c>
      <c r="R262" s="27">
        <f t="shared" si="25"/>
        <v>2.6664124460172358</v>
      </c>
      <c r="S262" s="28">
        <f t="shared" si="26"/>
        <v>0.73636857421672475</v>
      </c>
      <c r="T262" s="23"/>
      <c r="U262" s="43">
        <f t="shared" si="27"/>
        <v>2.9504673093942531</v>
      </c>
      <c r="V262" s="23"/>
      <c r="W262" s="57">
        <f>G262-'[7](A) Current Law'!G262</f>
        <v>9.9999999999999978E-2</v>
      </c>
      <c r="X262" s="58">
        <f>I262-'[7](A) Current Law'!I262</f>
        <v>1086229</v>
      </c>
      <c r="Y262" s="43">
        <f>N262-'[7](A) Current Law'!N262</f>
        <v>0.9793871939723342</v>
      </c>
      <c r="Z262" s="58">
        <f>P262-'[7](A) Current Law'!P262</f>
        <v>0</v>
      </c>
      <c r="AA262" s="58">
        <f>M262-'[7](A) Current Law'!M262</f>
        <v>77293</v>
      </c>
      <c r="AB262" s="43">
        <f>R262-'[7](A) Current Law'!R262</f>
        <v>0</v>
      </c>
    </row>
    <row r="263" spans="1:28">
      <c r="A263" s="29" t="s">
        <v>532</v>
      </c>
      <c r="B263" s="30" t="s">
        <v>533</v>
      </c>
      <c r="C263" s="31">
        <v>220110806.19999999</v>
      </c>
      <c r="D263" s="22">
        <v>154.66999999999999</v>
      </c>
      <c r="E263" s="23"/>
      <c r="F263" s="23"/>
      <c r="G263" s="56">
        <v>0.38</v>
      </c>
      <c r="H263" s="23"/>
      <c r="I263" s="24">
        <v>1003565</v>
      </c>
      <c r="J263" s="25">
        <f t="shared" si="21"/>
        <v>6488.4269735566049</v>
      </c>
      <c r="K263" s="27">
        <f t="shared" si="22"/>
        <v>4.5593627015664451</v>
      </c>
      <c r="L263" s="23"/>
      <c r="M263" s="25">
        <v>123465</v>
      </c>
      <c r="N263" s="26">
        <f t="shared" si="23"/>
        <v>3.9984406726506276</v>
      </c>
      <c r="O263" s="23"/>
      <c r="P263" s="25">
        <v>600000</v>
      </c>
      <c r="Q263" s="25">
        <f t="shared" si="24"/>
        <v>4677.4746233917376</v>
      </c>
      <c r="R263" s="27">
        <f t="shared" si="25"/>
        <v>2.7258997881949516</v>
      </c>
      <c r="S263" s="28">
        <f t="shared" si="26"/>
        <v>0.72089500929187444</v>
      </c>
      <c r="T263" s="23"/>
      <c r="U263" s="43">
        <f t="shared" si="27"/>
        <v>3.2868218171107677</v>
      </c>
      <c r="V263" s="23"/>
      <c r="W263" s="57">
        <f>G263-'[7](A) Current Law'!G263</f>
        <v>9.9999999999999978E-2</v>
      </c>
      <c r="X263" s="58">
        <f>I263-'[7](A) Current Law'!I263</f>
        <v>264096</v>
      </c>
      <c r="Y263" s="43">
        <f>N263-'[7](A) Current Law'!N263</f>
        <v>1.0518520376034126</v>
      </c>
      <c r="Z263" s="58">
        <f>P263-'[7](A) Current Law'!P263</f>
        <v>0</v>
      </c>
      <c r="AA263" s="58">
        <f>M263-'[7](A) Current Law'!M263</f>
        <v>32572</v>
      </c>
      <c r="AB263" s="43">
        <f>R263-'[7](A) Current Law'!R263</f>
        <v>0</v>
      </c>
    </row>
    <row r="264" spans="1:28">
      <c r="A264" s="29" t="s">
        <v>534</v>
      </c>
      <c r="B264" s="30" t="s">
        <v>535</v>
      </c>
      <c r="C264" s="31">
        <v>480955591</v>
      </c>
      <c r="D264" s="22">
        <v>848.41</v>
      </c>
      <c r="E264" s="23"/>
      <c r="F264" s="23"/>
      <c r="G264" s="56">
        <v>0.38</v>
      </c>
      <c r="H264" s="23"/>
      <c r="I264" s="24">
        <v>3029862</v>
      </c>
      <c r="J264" s="25">
        <f t="shared" ref="J264:J273" si="28">I264/D264</f>
        <v>3571.2238186725758</v>
      </c>
      <c r="K264" s="27">
        <f t="shared" ref="K264:K303" si="29">I264/C264*1000</f>
        <v>6.2996710230570958</v>
      </c>
      <c r="L264" s="23"/>
      <c r="M264" s="25">
        <v>688211</v>
      </c>
      <c r="N264" s="26">
        <f t="shared" ref="N264:N273" si="30">(I264-M264)/C264*1000</f>
        <v>4.868746811179081</v>
      </c>
      <c r="O264" s="23"/>
      <c r="P264" s="25">
        <v>995000</v>
      </c>
      <c r="Q264" s="25">
        <f t="shared" ref="Q264:Q273" si="31">(M264+P264)/D264</f>
        <v>1983.9594064190662</v>
      </c>
      <c r="R264" s="27">
        <f t="shared" ref="R264:R273" si="32">P264/C264*1000</f>
        <v>2.0687980732923843</v>
      </c>
      <c r="S264" s="28">
        <f t="shared" ref="S264:S273" si="33">(M264+P264)/I264</f>
        <v>0.5555404833619485</v>
      </c>
      <c r="T264" s="23"/>
      <c r="U264" s="43">
        <f t="shared" ref="U264:U303" si="34">(P264+M264)/C264*1000</f>
        <v>3.4997222851703991</v>
      </c>
      <c r="V264" s="23"/>
      <c r="W264" s="57">
        <f>G264-'[7](A) Current Law'!G264</f>
        <v>9.9999999999999978E-2</v>
      </c>
      <c r="X264" s="58">
        <f>I264-'[7](A) Current Law'!I264</f>
        <v>797332</v>
      </c>
      <c r="Y264" s="43">
        <f>N264-'[7](A) Current Law'!N264</f>
        <v>1.2808521442055558</v>
      </c>
      <c r="Z264" s="58">
        <f>P264-'[7](A) Current Law'!P264</f>
        <v>0</v>
      </c>
      <c r="AA264" s="58">
        <f>M264-'[7](A) Current Law'!M264</f>
        <v>181299</v>
      </c>
      <c r="AB264" s="43">
        <f>R264-'[7](A) Current Law'!R264</f>
        <v>0</v>
      </c>
    </row>
    <row r="265" spans="1:28">
      <c r="A265" s="29" t="s">
        <v>536</v>
      </c>
      <c r="B265" s="30" t="s">
        <v>537</v>
      </c>
      <c r="C265" s="31">
        <v>550452497</v>
      </c>
      <c r="D265" s="22">
        <v>997.51</v>
      </c>
      <c r="E265" s="23"/>
      <c r="F265" s="23"/>
      <c r="G265" s="56">
        <v>0.38</v>
      </c>
      <c r="H265" s="23"/>
      <c r="I265" s="24">
        <v>3931730</v>
      </c>
      <c r="J265" s="25">
        <f t="shared" si="28"/>
        <v>3941.5444456697178</v>
      </c>
      <c r="K265" s="27">
        <f t="shared" si="29"/>
        <v>7.1427235255143184</v>
      </c>
      <c r="L265" s="23"/>
      <c r="M265" s="25">
        <v>1019541</v>
      </c>
      <c r="N265" s="26">
        <f t="shared" si="30"/>
        <v>5.2905364511408512</v>
      </c>
      <c r="O265" s="23"/>
      <c r="P265" s="25">
        <v>974801</v>
      </c>
      <c r="Q265" s="25">
        <f t="shared" si="31"/>
        <v>1999.3203075658389</v>
      </c>
      <c r="R265" s="27">
        <f t="shared" si="32"/>
        <v>1.7709084894931451</v>
      </c>
      <c r="S265" s="28">
        <f t="shared" si="33"/>
        <v>0.50724286764350557</v>
      </c>
      <c r="T265" s="23"/>
      <c r="U265" s="43">
        <f t="shared" si="34"/>
        <v>3.6230955638666131</v>
      </c>
      <c r="V265" s="23"/>
      <c r="W265" s="57">
        <f>G265-'[7](A) Current Law'!G265</f>
        <v>9.9999999999999978E-2</v>
      </c>
      <c r="X265" s="58">
        <f>I265-'[7](A) Current Law'!I265</f>
        <v>1034666</v>
      </c>
      <c r="Y265" s="43">
        <f>N265-'[7](A) Current Law'!N265</f>
        <v>1.3922327615492676</v>
      </c>
      <c r="Z265" s="58">
        <f>P265-'[7](A) Current Law'!P265</f>
        <v>0</v>
      </c>
      <c r="AA265" s="58">
        <f>M265-'[7](A) Current Law'!M265</f>
        <v>268308</v>
      </c>
      <c r="AB265" s="43">
        <f>R265-'[7](A) Current Law'!R265</f>
        <v>0</v>
      </c>
    </row>
    <row r="266" spans="1:28">
      <c r="A266" s="29" t="s">
        <v>538</v>
      </c>
      <c r="B266" s="30" t="s">
        <v>539</v>
      </c>
      <c r="C266" s="31">
        <v>596778694</v>
      </c>
      <c r="D266" s="22">
        <v>3416.0699999999997</v>
      </c>
      <c r="E266" s="23"/>
      <c r="F266" s="23"/>
      <c r="G266" s="56">
        <v>0.38</v>
      </c>
      <c r="H266" s="23"/>
      <c r="I266" s="24">
        <v>13417375</v>
      </c>
      <c r="J266" s="25">
        <f t="shared" si="28"/>
        <v>3927.7224998316783</v>
      </c>
      <c r="K266" s="27">
        <f t="shared" si="29"/>
        <v>22.48299936793655</v>
      </c>
      <c r="L266" s="23"/>
      <c r="M266" s="25">
        <v>5682871</v>
      </c>
      <c r="N266" s="26">
        <f t="shared" si="30"/>
        <v>12.960422477817213</v>
      </c>
      <c r="O266" s="23"/>
      <c r="P266" s="25">
        <v>1091000</v>
      </c>
      <c r="Q266" s="25">
        <f t="shared" si="31"/>
        <v>1982.9426797460242</v>
      </c>
      <c r="R266" s="27">
        <f t="shared" si="32"/>
        <v>1.8281483755517585</v>
      </c>
      <c r="S266" s="28">
        <f t="shared" si="33"/>
        <v>0.50485814102982141</v>
      </c>
      <c r="T266" s="23"/>
      <c r="U266" s="43">
        <f t="shared" si="34"/>
        <v>11.350725265671096</v>
      </c>
      <c r="V266" s="23"/>
      <c r="W266" s="57">
        <f>G266-'[7](A) Current Law'!G266</f>
        <v>9.9999999999999978E-2</v>
      </c>
      <c r="X266" s="58">
        <f>I266-'[7](A) Current Law'!I266</f>
        <v>3530888</v>
      </c>
      <c r="Y266" s="43">
        <f>N266-'[7](A) Current Law'!N266</f>
        <v>3.4101803909239443</v>
      </c>
      <c r="Z266" s="58">
        <f>P266-'[7](A) Current Law'!P266</f>
        <v>0</v>
      </c>
      <c r="AA266" s="58">
        <f>M266-'[7](A) Current Law'!M266</f>
        <v>1495765</v>
      </c>
      <c r="AB266" s="43">
        <f>R266-'[7](A) Current Law'!R266</f>
        <v>0</v>
      </c>
    </row>
    <row r="267" spans="1:28">
      <c r="A267" s="29" t="s">
        <v>540</v>
      </c>
      <c r="B267" s="30" t="s">
        <v>541</v>
      </c>
      <c r="C267" s="31">
        <v>263519576</v>
      </c>
      <c r="D267" s="22">
        <v>290.08999999999997</v>
      </c>
      <c r="E267" s="23"/>
      <c r="F267" s="23"/>
      <c r="G267" s="56">
        <v>0.38</v>
      </c>
      <c r="H267" s="23"/>
      <c r="I267" s="24">
        <v>1180470</v>
      </c>
      <c r="J267" s="25">
        <f t="shared" si="28"/>
        <v>4069.3233134544457</v>
      </c>
      <c r="K267" s="27">
        <f t="shared" si="29"/>
        <v>4.4796292477337625</v>
      </c>
      <c r="L267" s="23"/>
      <c r="M267" s="25">
        <v>137282</v>
      </c>
      <c r="N267" s="26">
        <f t="shared" si="30"/>
        <v>3.9586736432818186</v>
      </c>
      <c r="O267" s="23"/>
      <c r="P267" s="25">
        <v>676546</v>
      </c>
      <c r="Q267" s="25">
        <f t="shared" si="31"/>
        <v>2805.4327967182603</v>
      </c>
      <c r="R267" s="27">
        <f t="shared" si="32"/>
        <v>2.5673462680434791</v>
      </c>
      <c r="S267" s="28">
        <f t="shared" si="33"/>
        <v>0.6894101501944141</v>
      </c>
      <c r="T267" s="23"/>
      <c r="U267" s="43">
        <f t="shared" si="34"/>
        <v>3.0883018724954234</v>
      </c>
      <c r="V267" s="23"/>
      <c r="W267" s="57">
        <f>G267-'[7](A) Current Law'!G267</f>
        <v>9.9999999999999978E-2</v>
      </c>
      <c r="X267" s="58">
        <f>I267-'[7](A) Current Law'!I267</f>
        <v>310650</v>
      </c>
      <c r="Y267" s="43">
        <f>N267-'[7](A) Current Law'!N267</f>
        <v>1.0409852814881582</v>
      </c>
      <c r="Z267" s="58">
        <f>P267-'[7](A) Current Law'!P267</f>
        <v>0</v>
      </c>
      <c r="AA267" s="58">
        <f>M267-'[7](A) Current Law'!M267</f>
        <v>36330</v>
      </c>
      <c r="AB267" s="43">
        <f>R267-'[7](A) Current Law'!R267</f>
        <v>0</v>
      </c>
    </row>
    <row r="268" spans="1:28">
      <c r="A268" s="29" t="s">
        <v>542</v>
      </c>
      <c r="B268" s="30" t="s">
        <v>543</v>
      </c>
      <c r="C268" s="31">
        <v>409113192</v>
      </c>
      <c r="D268" s="22">
        <v>604.57000000000005</v>
      </c>
      <c r="E268" s="23"/>
      <c r="F268" s="23"/>
      <c r="G268" s="56">
        <v>0.38</v>
      </c>
      <c r="H268" s="23"/>
      <c r="I268" s="24">
        <v>2237716</v>
      </c>
      <c r="J268" s="25">
        <f t="shared" si="28"/>
        <v>3701.3348330218168</v>
      </c>
      <c r="K268" s="27">
        <f t="shared" si="29"/>
        <v>5.469674514920067</v>
      </c>
      <c r="L268" s="23"/>
      <c r="M268" s="25">
        <v>415634</v>
      </c>
      <c r="N268" s="26">
        <f t="shared" si="30"/>
        <v>4.453735630211602</v>
      </c>
      <c r="O268" s="23"/>
      <c r="P268" s="25">
        <v>1055000</v>
      </c>
      <c r="Q268" s="25">
        <f t="shared" si="31"/>
        <v>2432.5289048414575</v>
      </c>
      <c r="R268" s="27">
        <f t="shared" si="32"/>
        <v>2.5787484261812805</v>
      </c>
      <c r="S268" s="28">
        <f t="shared" si="33"/>
        <v>0.65720314821004988</v>
      </c>
      <c r="T268" s="23"/>
      <c r="U268" s="43">
        <f t="shared" si="34"/>
        <v>3.594687310889745</v>
      </c>
      <c r="V268" s="23"/>
      <c r="W268" s="57">
        <f>G268-'[7](A) Current Law'!G268</f>
        <v>2.8100000000000014E-2</v>
      </c>
      <c r="X268" s="58">
        <f>I268-'[7](A) Current Law'!I268</f>
        <v>165473</v>
      </c>
      <c r="Y268" s="43">
        <f>N268-'[7](A) Current Law'!N268</f>
        <v>0.13658322706934456</v>
      </c>
      <c r="Z268" s="58">
        <f>P268-'[7](A) Current Law'!P268</f>
        <v>0</v>
      </c>
      <c r="AA268" s="58">
        <f>M268-'[7](A) Current Law'!M268</f>
        <v>109595</v>
      </c>
      <c r="AB268" s="43">
        <f>R268-'[7](A) Current Law'!R268</f>
        <v>0</v>
      </c>
    </row>
    <row r="269" spans="1:28">
      <c r="A269" s="29" t="s">
        <v>544</v>
      </c>
      <c r="B269" s="30" t="s">
        <v>545</v>
      </c>
      <c r="C269" s="31">
        <v>193966990</v>
      </c>
      <c r="D269" s="22">
        <v>171.62</v>
      </c>
      <c r="E269" s="23"/>
      <c r="F269" s="23"/>
      <c r="G269" s="56">
        <v>0.38</v>
      </c>
      <c r="H269" s="23"/>
      <c r="I269" s="24">
        <v>871299</v>
      </c>
      <c r="J269" s="25">
        <f t="shared" si="28"/>
        <v>5076.9082857475814</v>
      </c>
      <c r="K269" s="27">
        <f t="shared" si="29"/>
        <v>4.4919962927712591</v>
      </c>
      <c r="L269" s="23"/>
      <c r="M269" s="25">
        <v>102221</v>
      </c>
      <c r="N269" s="26">
        <f t="shared" si="30"/>
        <v>3.9649942497947719</v>
      </c>
      <c r="O269" s="23"/>
      <c r="P269" s="25">
        <v>412000</v>
      </c>
      <c r="Q269" s="25">
        <f t="shared" si="31"/>
        <v>2996.2766577321991</v>
      </c>
      <c r="R269" s="27">
        <f t="shared" si="32"/>
        <v>2.1240727610404222</v>
      </c>
      <c r="S269" s="28">
        <f t="shared" si="33"/>
        <v>0.59017742474167878</v>
      </c>
      <c r="T269" s="23"/>
      <c r="U269" s="43">
        <f t="shared" si="34"/>
        <v>2.6510748040169103</v>
      </c>
      <c r="V269" s="23"/>
      <c r="W269" s="57">
        <f>G269-'[7](A) Current Law'!G269</f>
        <v>9.9999999999999978E-2</v>
      </c>
      <c r="X269" s="58">
        <f>I269-'[7](A) Current Law'!I269</f>
        <v>229289</v>
      </c>
      <c r="Y269" s="43">
        <f>N269-'[7](A) Current Law'!N269</f>
        <v>1.043089857712387</v>
      </c>
      <c r="Z269" s="58">
        <f>P269-'[7](A) Current Law'!P269</f>
        <v>0</v>
      </c>
      <c r="AA269" s="58">
        <f>M269-'[7](A) Current Law'!M269</f>
        <v>26964</v>
      </c>
      <c r="AB269" s="43">
        <f>R269-'[7](A) Current Law'!R269</f>
        <v>0</v>
      </c>
    </row>
    <row r="270" spans="1:28">
      <c r="A270" s="29" t="s">
        <v>546</v>
      </c>
      <c r="B270" s="30" t="s">
        <v>547</v>
      </c>
      <c r="C270" s="31">
        <v>3560460762</v>
      </c>
      <c r="D270" s="22">
        <v>2773.2599999999998</v>
      </c>
      <c r="E270" s="23"/>
      <c r="F270" s="23"/>
      <c r="G270" s="56">
        <v>0.38</v>
      </c>
      <c r="H270" s="23"/>
      <c r="I270" s="24">
        <v>9694686</v>
      </c>
      <c r="J270" s="25">
        <f t="shared" si="28"/>
        <v>3495.7724843685774</v>
      </c>
      <c r="K270" s="27">
        <f t="shared" si="29"/>
        <v>2.7228739896446021</v>
      </c>
      <c r="L270" s="23"/>
      <c r="M270" s="25">
        <v>0</v>
      </c>
      <c r="N270" s="26">
        <f t="shared" si="30"/>
        <v>2.7228739896446021</v>
      </c>
      <c r="O270" s="23"/>
      <c r="P270" s="25">
        <v>9416543</v>
      </c>
      <c r="Q270" s="25">
        <f t="shared" si="31"/>
        <v>3395.4778852325426</v>
      </c>
      <c r="R270" s="27">
        <f t="shared" si="32"/>
        <v>2.6447540443362425</v>
      </c>
      <c r="S270" s="28">
        <f t="shared" si="33"/>
        <v>0.97130974639096102</v>
      </c>
      <c r="T270" s="23"/>
      <c r="U270" s="43">
        <f t="shared" si="34"/>
        <v>2.6447540443362425</v>
      </c>
      <c r="V270" s="23"/>
      <c r="W270" s="57">
        <f>G270-'[7](A) Current Law'!G270</f>
        <v>4.599999999999993E-3</v>
      </c>
      <c r="X270" s="58">
        <f>I270-'[7](A) Current Law'!I270</f>
        <v>117357</v>
      </c>
      <c r="Y270" s="43">
        <f>N270-'[7](A) Current Law'!N270</f>
        <v>3.2961183353717782E-2</v>
      </c>
      <c r="Z270" s="58">
        <f>P270-'[7](A) Current Law'!P270</f>
        <v>0</v>
      </c>
      <c r="AA270" s="58">
        <f>M270-'[7](A) Current Law'!M270</f>
        <v>0</v>
      </c>
      <c r="AB270" s="43">
        <f>R270-'[7](A) Current Law'!R270</f>
        <v>0</v>
      </c>
    </row>
    <row r="271" spans="1:28">
      <c r="A271" s="29" t="s">
        <v>548</v>
      </c>
      <c r="B271" s="30" t="s">
        <v>549</v>
      </c>
      <c r="C271" s="31">
        <v>5114049770</v>
      </c>
      <c r="D271" s="22">
        <v>6159.13</v>
      </c>
      <c r="E271" s="23"/>
      <c r="F271" s="23"/>
      <c r="G271" s="56">
        <v>0.38</v>
      </c>
      <c r="H271" s="23"/>
      <c r="I271" s="24">
        <v>19791432</v>
      </c>
      <c r="J271" s="25">
        <f t="shared" si="28"/>
        <v>3213.3486385252463</v>
      </c>
      <c r="K271" s="27">
        <f t="shared" si="29"/>
        <v>3.8700116131251496</v>
      </c>
      <c r="L271" s="23"/>
      <c r="M271" s="25">
        <v>1104638</v>
      </c>
      <c r="N271" s="26">
        <f t="shared" si="30"/>
        <v>3.654010977683543</v>
      </c>
      <c r="O271" s="23"/>
      <c r="P271" s="25">
        <v>11700000</v>
      </c>
      <c r="Q271" s="25">
        <f t="shared" si="31"/>
        <v>2078.9686205681646</v>
      </c>
      <c r="R271" s="27">
        <f t="shared" si="32"/>
        <v>2.2878150440839375</v>
      </c>
      <c r="S271" s="28">
        <f t="shared" si="33"/>
        <v>0.64697885428401547</v>
      </c>
      <c r="T271" s="23"/>
      <c r="U271" s="43">
        <f t="shared" si="34"/>
        <v>2.5038156795255433</v>
      </c>
      <c r="V271" s="23"/>
      <c r="W271" s="57">
        <f>G271-'[7](A) Current Law'!G271</f>
        <v>9.9999999999999978E-2</v>
      </c>
      <c r="X271" s="58">
        <f>I271-'[7](A) Current Law'!I271</f>
        <v>5208272</v>
      </c>
      <c r="Y271" s="43">
        <f>N271-'[7](A) Current Law'!N271</f>
        <v>0.96140049884575074</v>
      </c>
      <c r="Z271" s="58">
        <f>P271-'[7](A) Current Law'!P271</f>
        <v>0</v>
      </c>
      <c r="AA271" s="58">
        <f>M271-'[7](A) Current Law'!M271</f>
        <v>291622</v>
      </c>
      <c r="AB271" s="43">
        <f>R271-'[7](A) Current Law'!R271</f>
        <v>0</v>
      </c>
    </row>
    <row r="272" spans="1:28">
      <c r="A272" s="29" t="s">
        <v>550</v>
      </c>
      <c r="B272" s="30" t="s">
        <v>551</v>
      </c>
      <c r="C272" s="31">
        <v>377661180</v>
      </c>
      <c r="D272" s="22">
        <v>735.27</v>
      </c>
      <c r="E272" s="23"/>
      <c r="F272" s="23"/>
      <c r="G272" s="56">
        <v>0.38</v>
      </c>
      <c r="H272" s="23"/>
      <c r="I272" s="24">
        <v>2941111</v>
      </c>
      <c r="J272" s="25">
        <f t="shared" si="28"/>
        <v>4000.0421613828935</v>
      </c>
      <c r="K272" s="27">
        <f t="shared" si="29"/>
        <v>7.7876974276254716</v>
      </c>
      <c r="L272" s="23"/>
      <c r="M272" s="25">
        <v>821381</v>
      </c>
      <c r="N272" s="26">
        <f t="shared" si="30"/>
        <v>5.6127823357433773</v>
      </c>
      <c r="O272" s="23"/>
      <c r="P272" s="25">
        <v>982130</v>
      </c>
      <c r="Q272" s="25">
        <f t="shared" si="31"/>
        <v>2452.8554136575681</v>
      </c>
      <c r="R272" s="27">
        <f t="shared" si="32"/>
        <v>2.6005585217945888</v>
      </c>
      <c r="S272" s="28">
        <f t="shared" si="33"/>
        <v>0.61320738999650137</v>
      </c>
      <c r="T272" s="23"/>
      <c r="U272" s="43">
        <f t="shared" si="34"/>
        <v>4.7754736136766818</v>
      </c>
      <c r="V272" s="23"/>
      <c r="W272" s="57">
        <f>G272-'[7](A) Current Law'!G272</f>
        <v>9.9999999999999978E-2</v>
      </c>
      <c r="X272" s="58">
        <f>I272-'[7](A) Current Law'!I272</f>
        <v>773976</v>
      </c>
      <c r="Y272" s="43">
        <f>N272-'[7](A) Current Law'!N272</f>
        <v>1.4765642579414706</v>
      </c>
      <c r="Z272" s="58">
        <f>P272-'[7](A) Current Law'!P272</f>
        <v>0</v>
      </c>
      <c r="AA272" s="58">
        <f>M272-'[7](A) Current Law'!M272</f>
        <v>216335</v>
      </c>
      <c r="AB272" s="43">
        <f>R272-'[7](A) Current Law'!R272</f>
        <v>0</v>
      </c>
    </row>
    <row r="273" spans="1:28">
      <c r="A273" s="29" t="s">
        <v>552</v>
      </c>
      <c r="B273" s="30" t="s">
        <v>553</v>
      </c>
      <c r="C273" s="31">
        <v>3389073667</v>
      </c>
      <c r="D273" s="22">
        <v>5363.4599999999991</v>
      </c>
      <c r="E273" s="23"/>
      <c r="F273" s="23"/>
      <c r="G273" s="56">
        <v>0.38</v>
      </c>
      <c r="H273" s="23"/>
      <c r="I273" s="24">
        <v>16732540</v>
      </c>
      <c r="J273" s="25">
        <f t="shared" si="28"/>
        <v>3119.7286826041404</v>
      </c>
      <c r="K273" s="27">
        <f t="shared" si="29"/>
        <v>4.9372016202916011</v>
      </c>
      <c r="L273" s="23"/>
      <c r="M273" s="25">
        <v>2541394</v>
      </c>
      <c r="N273" s="26">
        <f t="shared" si="30"/>
        <v>4.1873229662080398</v>
      </c>
      <c r="O273" s="23"/>
      <c r="P273" s="25">
        <v>12210000</v>
      </c>
      <c r="Q273" s="25">
        <f t="shared" si="31"/>
        <v>2750.350333553341</v>
      </c>
      <c r="R273" s="27">
        <f t="shared" si="32"/>
        <v>3.6027543806116977</v>
      </c>
      <c r="S273" s="28">
        <f t="shared" si="33"/>
        <v>0.88159920729309482</v>
      </c>
      <c r="T273" s="23"/>
      <c r="U273" s="43">
        <f t="shared" si="34"/>
        <v>4.35263303469526</v>
      </c>
      <c r="V273" s="23"/>
      <c r="W273" s="57">
        <f>G273-'[7](A) Current Law'!G273</f>
        <v>5.7099999999999984E-2</v>
      </c>
      <c r="X273" s="58">
        <f>I273-'[7](A) Current Law'!I273</f>
        <v>2514285</v>
      </c>
      <c r="Y273" s="43">
        <f>N273-'[7](A) Current Law'!N273</f>
        <v>0.54399171607030095</v>
      </c>
      <c r="Z273" s="58">
        <f>P273-'[7](A) Current Law'!P273</f>
        <v>0</v>
      </c>
      <c r="AA273" s="58">
        <f>M273-'[7](A) Current Law'!M273</f>
        <v>670657</v>
      </c>
      <c r="AB273" s="43">
        <f>R273-'[7](A) Current Law'!R273</f>
        <v>0</v>
      </c>
    </row>
    <row r="274" spans="1:28">
      <c r="A274" s="29" t="s">
        <v>554</v>
      </c>
      <c r="B274" s="30" t="s">
        <v>555</v>
      </c>
      <c r="C274" s="31">
        <v>0</v>
      </c>
      <c r="D274" s="22">
        <v>0</v>
      </c>
      <c r="E274" s="23"/>
      <c r="F274" s="23"/>
      <c r="G274" s="56">
        <v>0.38</v>
      </c>
      <c r="H274" s="23"/>
      <c r="I274" s="24">
        <v>0</v>
      </c>
      <c r="J274" s="25"/>
      <c r="K274" s="27" t="e">
        <f t="shared" si="29"/>
        <v>#DIV/0!</v>
      </c>
      <c r="L274" s="23"/>
      <c r="M274" s="25">
        <v>0</v>
      </c>
      <c r="N274" s="26"/>
      <c r="O274" s="23"/>
      <c r="P274" s="25">
        <v>0</v>
      </c>
      <c r="Q274" s="25"/>
      <c r="R274" s="27"/>
      <c r="S274" s="28"/>
      <c r="T274" s="23"/>
      <c r="U274" s="43" t="e">
        <f t="shared" si="34"/>
        <v>#DIV/0!</v>
      </c>
      <c r="V274" s="23"/>
      <c r="W274" s="57">
        <f>G274-'[7](A) Current Law'!G274</f>
        <v>6.7099999999999993E-2</v>
      </c>
      <c r="X274" s="58">
        <f>I274-'[7](A) Current Law'!I274</f>
        <v>0</v>
      </c>
      <c r="Y274" s="43">
        <f>N274-'[7](A) Current Law'!N274</f>
        <v>0</v>
      </c>
      <c r="Z274" s="58">
        <f>P274-'[7](A) Current Law'!P274</f>
        <v>0</v>
      </c>
      <c r="AA274" s="58">
        <f>M274-'[7](A) Current Law'!M274</f>
        <v>0</v>
      </c>
      <c r="AB274" s="43">
        <f>R274-'[7](A) Current Law'!R274</f>
        <v>0</v>
      </c>
    </row>
    <row r="275" spans="1:28">
      <c r="A275" s="29" t="s">
        <v>556</v>
      </c>
      <c r="B275" s="30" t="s">
        <v>557</v>
      </c>
      <c r="C275" s="31">
        <v>133101449</v>
      </c>
      <c r="D275" s="22">
        <v>1058.94</v>
      </c>
      <c r="E275" s="23"/>
      <c r="F275" s="23"/>
      <c r="G275" s="56">
        <v>0.38</v>
      </c>
      <c r="H275" s="23"/>
      <c r="I275" s="24">
        <v>3073028</v>
      </c>
      <c r="J275" s="25">
        <f t="shared" ref="J275:J303" si="35">I275/D275</f>
        <v>2901.9850038717964</v>
      </c>
      <c r="K275" s="27">
        <f t="shared" si="29"/>
        <v>23.087862852642573</v>
      </c>
      <c r="L275" s="23"/>
      <c r="M275" s="25">
        <v>1307714</v>
      </c>
      <c r="N275" s="26">
        <f t="shared" ref="N275:N303" si="36">(I275-M275)/C275*1000</f>
        <v>13.262920976915886</v>
      </c>
      <c r="O275" s="23"/>
      <c r="P275" s="25">
        <v>152000</v>
      </c>
      <c r="Q275" s="25">
        <f t="shared" ref="Q275:Q303" si="37">(M275+P275)/D275</f>
        <v>1378.4671463916745</v>
      </c>
      <c r="R275" s="27">
        <f t="shared" ref="R275:R303" si="38">P275/C275*1000</f>
        <v>1.1419860650803282</v>
      </c>
      <c r="S275" s="28">
        <f t="shared" ref="S275:S303" si="39">(M275+P275)/I275</f>
        <v>0.47500836308683164</v>
      </c>
      <c r="T275" s="23"/>
      <c r="U275" s="43">
        <f t="shared" si="34"/>
        <v>10.966927940807015</v>
      </c>
      <c r="V275" s="23"/>
      <c r="W275" s="57">
        <f>G275-'[7](A) Current Law'!G275</f>
        <v>7.0900000000000019E-2</v>
      </c>
      <c r="X275" s="58">
        <f>I275-'[7](A) Current Law'!I275</f>
        <v>573363</v>
      </c>
      <c r="Y275" s="43">
        <f>N275-'[7](A) Current Law'!N275</f>
        <v>1.7218144634924286</v>
      </c>
      <c r="Z275" s="58">
        <f>P275-'[7](A) Current Law'!P275</f>
        <v>0</v>
      </c>
      <c r="AA275" s="58">
        <f>M275-'[7](A) Current Law'!M275</f>
        <v>344187</v>
      </c>
      <c r="AB275" s="43">
        <f>R275-'[7](A) Current Law'!R275</f>
        <v>0</v>
      </c>
    </row>
    <row r="276" spans="1:28">
      <c r="A276" s="29" t="s">
        <v>558</v>
      </c>
      <c r="B276" s="30" t="s">
        <v>559</v>
      </c>
      <c r="C276" s="31">
        <v>14416011248</v>
      </c>
      <c r="D276" s="22">
        <v>21438.300000000003</v>
      </c>
      <c r="E276" s="23"/>
      <c r="F276" s="23"/>
      <c r="G276" s="56">
        <v>0.38</v>
      </c>
      <c r="H276" s="23"/>
      <c r="I276" s="24">
        <v>72129606</v>
      </c>
      <c r="J276" s="25">
        <f t="shared" si="35"/>
        <v>3364.520787562446</v>
      </c>
      <c r="K276" s="27">
        <f t="shared" si="29"/>
        <v>5.00343713383318</v>
      </c>
      <c r="L276" s="23"/>
      <c r="M276" s="25">
        <v>11286466</v>
      </c>
      <c r="N276" s="26">
        <f t="shared" si="36"/>
        <v>4.2205252863160085</v>
      </c>
      <c r="O276" s="23"/>
      <c r="P276" s="25">
        <v>39000000</v>
      </c>
      <c r="Q276" s="25">
        <f t="shared" si="37"/>
        <v>2345.6368275469599</v>
      </c>
      <c r="R276" s="27">
        <f t="shared" si="38"/>
        <v>2.7053253031701576</v>
      </c>
      <c r="S276" s="28">
        <f t="shared" si="39"/>
        <v>0.69716817807101295</v>
      </c>
      <c r="T276" s="23"/>
      <c r="U276" s="43">
        <f t="shared" si="34"/>
        <v>3.4882371506873286</v>
      </c>
      <c r="V276" s="23"/>
      <c r="W276" s="57">
        <f>G276-'[7](A) Current Law'!G276</f>
        <v>9.9999999999999978E-2</v>
      </c>
      <c r="X276" s="58">
        <f>I276-'[7](A) Current Law'!I276</f>
        <v>18981476</v>
      </c>
      <c r="Y276" s="43">
        <f>N276-'[7](A) Current Law'!N276</f>
        <v>1.1098982738529561</v>
      </c>
      <c r="Z276" s="58">
        <f>P276-'[7](A) Current Law'!P276</f>
        <v>0</v>
      </c>
      <c r="AA276" s="58">
        <f>M276-'[7](A) Current Law'!M276</f>
        <v>2981170</v>
      </c>
      <c r="AB276" s="43">
        <f>R276-'[7](A) Current Law'!R276</f>
        <v>0</v>
      </c>
    </row>
    <row r="277" spans="1:28">
      <c r="A277" s="29" t="s">
        <v>560</v>
      </c>
      <c r="B277" s="30" t="s">
        <v>561</v>
      </c>
      <c r="C277" s="31">
        <v>3031286820</v>
      </c>
      <c r="D277" s="22">
        <v>1487.42</v>
      </c>
      <c r="E277" s="23"/>
      <c r="F277" s="23"/>
      <c r="G277" s="56">
        <v>0.38</v>
      </c>
      <c r="H277" s="23"/>
      <c r="I277" s="24">
        <v>4534133</v>
      </c>
      <c r="J277" s="25">
        <f t="shared" si="35"/>
        <v>3048.3205819472641</v>
      </c>
      <c r="K277" s="27">
        <f t="shared" si="29"/>
        <v>1.4957782846824108</v>
      </c>
      <c r="L277" s="23"/>
      <c r="M277" s="25">
        <v>0</v>
      </c>
      <c r="N277" s="26">
        <f t="shared" si="36"/>
        <v>1.4957782846824108</v>
      </c>
      <c r="O277" s="23"/>
      <c r="P277" s="25">
        <v>3670000</v>
      </c>
      <c r="Q277" s="25">
        <f t="shared" si="37"/>
        <v>2467.3595890871443</v>
      </c>
      <c r="R277" s="27">
        <f t="shared" si="38"/>
        <v>1.2107069432644451</v>
      </c>
      <c r="S277" s="28">
        <f t="shared" si="39"/>
        <v>0.8094160449197233</v>
      </c>
      <c r="T277" s="23"/>
      <c r="U277" s="43">
        <f t="shared" si="34"/>
        <v>1.2107069432644451</v>
      </c>
      <c r="V277" s="23"/>
      <c r="W277" s="57">
        <f>G277-'[7](A) Current Law'!G277</f>
        <v>9.1200000000000003E-2</v>
      </c>
      <c r="X277" s="58">
        <f>I277-'[7](A) Current Law'!I277</f>
        <v>1088192</v>
      </c>
      <c r="Y277" s="43">
        <f>N277-'[7](A) Current Law'!N277</f>
        <v>0.35898681471521066</v>
      </c>
      <c r="Z277" s="58">
        <f>P277-'[7](A) Current Law'!P277</f>
        <v>224059</v>
      </c>
      <c r="AA277" s="58">
        <f>M277-'[7](A) Current Law'!M277</f>
        <v>0</v>
      </c>
      <c r="AB277" s="43">
        <f>R277-'[7](A) Current Law'!R277</f>
        <v>7.3915473297244905E-2</v>
      </c>
    </row>
    <row r="278" spans="1:28">
      <c r="A278" s="29" t="s">
        <v>562</v>
      </c>
      <c r="B278" s="30" t="s">
        <v>563</v>
      </c>
      <c r="C278" s="31">
        <v>432674144.5</v>
      </c>
      <c r="D278" s="22">
        <v>448.39</v>
      </c>
      <c r="E278" s="23"/>
      <c r="F278" s="23"/>
      <c r="G278" s="56">
        <v>0.38</v>
      </c>
      <c r="H278" s="23"/>
      <c r="I278" s="24">
        <v>1801804</v>
      </c>
      <c r="J278" s="25">
        <f t="shared" si="35"/>
        <v>4018.3857802359553</v>
      </c>
      <c r="K278" s="27">
        <f t="shared" si="29"/>
        <v>4.1643440517624919</v>
      </c>
      <c r="L278" s="23"/>
      <c r="M278" s="25">
        <v>157074</v>
      </c>
      <c r="N278" s="26">
        <f t="shared" si="36"/>
        <v>3.8013133460994224</v>
      </c>
      <c r="O278" s="23"/>
      <c r="P278" s="25">
        <v>927000</v>
      </c>
      <c r="Q278" s="25">
        <f t="shared" si="37"/>
        <v>2417.7033386114767</v>
      </c>
      <c r="R278" s="27">
        <f t="shared" si="38"/>
        <v>2.1424899356333045</v>
      </c>
      <c r="S278" s="28">
        <f t="shared" si="39"/>
        <v>0.60166033597439006</v>
      </c>
      <c r="T278" s="23"/>
      <c r="U278" s="43">
        <f t="shared" si="34"/>
        <v>2.505520641296374</v>
      </c>
      <c r="V278" s="23"/>
      <c r="W278" s="57">
        <f>G278-'[7](A) Current Law'!G278</f>
        <v>9.9999999999999978E-2</v>
      </c>
      <c r="X278" s="58">
        <f>I278-'[7](A) Current Law'!I278</f>
        <v>474159</v>
      </c>
      <c r="Y278" s="43">
        <f>N278-'[7](A) Current Law'!N278</f>
        <v>0.99989103924835954</v>
      </c>
      <c r="Z278" s="58">
        <f>P278-'[7](A) Current Law'!P278</f>
        <v>0</v>
      </c>
      <c r="AA278" s="58">
        <f>M278-'[7](A) Current Law'!M278</f>
        <v>41532</v>
      </c>
      <c r="AB278" s="43">
        <f>R278-'[7](A) Current Law'!R278</f>
        <v>0</v>
      </c>
    </row>
    <row r="279" spans="1:28">
      <c r="A279" s="29" t="s">
        <v>564</v>
      </c>
      <c r="B279" s="30" t="s">
        <v>565</v>
      </c>
      <c r="C279" s="31">
        <v>465868729</v>
      </c>
      <c r="D279" s="22">
        <v>1833.15</v>
      </c>
      <c r="E279" s="23"/>
      <c r="F279" s="23"/>
      <c r="G279" s="56">
        <v>0.38</v>
      </c>
      <c r="H279" s="23"/>
      <c r="I279" s="24">
        <v>7517302</v>
      </c>
      <c r="J279" s="25">
        <f t="shared" si="35"/>
        <v>4100.7566211166568</v>
      </c>
      <c r="K279" s="27">
        <f t="shared" si="29"/>
        <v>16.136094852590972</v>
      </c>
      <c r="L279" s="23"/>
      <c r="M279" s="25">
        <v>2957818</v>
      </c>
      <c r="N279" s="26">
        <f t="shared" si="36"/>
        <v>9.7870574180564915</v>
      </c>
      <c r="O279" s="23"/>
      <c r="P279" s="25">
        <v>1221000</v>
      </c>
      <c r="Q279" s="25">
        <f t="shared" si="37"/>
        <v>2279.5832310503774</v>
      </c>
      <c r="R279" s="27">
        <f t="shared" si="38"/>
        <v>2.6209099774112548</v>
      </c>
      <c r="S279" s="28">
        <f t="shared" si="39"/>
        <v>0.55589332449328233</v>
      </c>
      <c r="T279" s="23"/>
      <c r="U279" s="43">
        <f t="shared" si="34"/>
        <v>8.9699474119457374</v>
      </c>
      <c r="V279" s="23"/>
      <c r="W279" s="57">
        <f>G279-'[7](A) Current Law'!G279</f>
        <v>3.0999999999999917E-3</v>
      </c>
      <c r="X279" s="58">
        <f>I279-'[7](A) Current Law'!I279</f>
        <v>61326</v>
      </c>
      <c r="Y279" s="43">
        <f>N279-'[7](A) Current Law'!N279</f>
        <v>-1.5394959037913889</v>
      </c>
      <c r="Z279" s="58">
        <f>P279-'[7](A) Current Law'!P279</f>
        <v>0</v>
      </c>
      <c r="AA279" s="58">
        <f>M279-'[7](A) Current Law'!M279</f>
        <v>778529</v>
      </c>
      <c r="AB279" s="43">
        <f>R279-'[7](A) Current Law'!R279</f>
        <v>0</v>
      </c>
    </row>
    <row r="280" spans="1:28">
      <c r="A280" s="29" t="s">
        <v>566</v>
      </c>
      <c r="B280" s="30" t="s">
        <v>567</v>
      </c>
      <c r="C280" s="31">
        <v>134516631</v>
      </c>
      <c r="D280" s="22">
        <v>317.03000000000003</v>
      </c>
      <c r="E280" s="23"/>
      <c r="F280" s="23"/>
      <c r="G280" s="56">
        <v>0.38</v>
      </c>
      <c r="H280" s="23"/>
      <c r="I280" s="24">
        <v>1259136</v>
      </c>
      <c r="J280" s="25">
        <f t="shared" si="35"/>
        <v>3971.6619878244956</v>
      </c>
      <c r="K280" s="27">
        <f t="shared" si="29"/>
        <v>9.360448523275906</v>
      </c>
      <c r="L280" s="23"/>
      <c r="M280" s="25">
        <v>398323</v>
      </c>
      <c r="N280" s="26">
        <f t="shared" si="36"/>
        <v>6.3993053765968906</v>
      </c>
      <c r="O280" s="23"/>
      <c r="P280" s="25">
        <v>410000</v>
      </c>
      <c r="Q280" s="25">
        <f t="shared" si="37"/>
        <v>2549.6735324732672</v>
      </c>
      <c r="R280" s="27">
        <f t="shared" si="38"/>
        <v>3.0479502567976144</v>
      </c>
      <c r="S280" s="28">
        <f t="shared" si="39"/>
        <v>0.64196639600487959</v>
      </c>
      <c r="T280" s="23"/>
      <c r="U280" s="43">
        <f t="shared" si="34"/>
        <v>6.0090934034766308</v>
      </c>
      <c r="V280" s="23"/>
      <c r="W280" s="57">
        <f>G280-'[7](A) Current Law'!G280</f>
        <v>9.9999999999999978E-2</v>
      </c>
      <c r="X280" s="58">
        <f>I280-'[7](A) Current Law'!I280</f>
        <v>331352</v>
      </c>
      <c r="Y280" s="43">
        <f>N280-'[7](A) Current Law'!N280</f>
        <v>1.683873572480417</v>
      </c>
      <c r="Z280" s="58">
        <f>P280-'[7](A) Current Law'!P280</f>
        <v>0</v>
      </c>
      <c r="AA280" s="58">
        <f>M280-'[7](A) Current Law'!M280</f>
        <v>104843</v>
      </c>
      <c r="AB280" s="43">
        <f>R280-'[7](A) Current Law'!R280</f>
        <v>0</v>
      </c>
    </row>
    <row r="281" spans="1:28">
      <c r="A281" s="29" t="s">
        <v>568</v>
      </c>
      <c r="B281" s="30" t="s">
        <v>569</v>
      </c>
      <c r="C281" s="31">
        <v>3260219225</v>
      </c>
      <c r="D281" s="22">
        <v>5456.62</v>
      </c>
      <c r="E281" s="23"/>
      <c r="F281" s="23"/>
      <c r="G281" s="56">
        <v>0.38</v>
      </c>
      <c r="H281" s="23"/>
      <c r="I281" s="24">
        <v>19318062</v>
      </c>
      <c r="J281" s="25">
        <f t="shared" si="35"/>
        <v>3540.2982065820966</v>
      </c>
      <c r="K281" s="27">
        <f t="shared" si="29"/>
        <v>5.9253874254422261</v>
      </c>
      <c r="L281" s="23"/>
      <c r="M281" s="25">
        <v>4055294</v>
      </c>
      <c r="N281" s="26">
        <f t="shared" si="36"/>
        <v>4.681515857265703</v>
      </c>
      <c r="O281" s="23"/>
      <c r="P281" s="25">
        <v>9378000</v>
      </c>
      <c r="Q281" s="25">
        <f t="shared" si="37"/>
        <v>2461.8342490406148</v>
      </c>
      <c r="R281" s="27">
        <f t="shared" si="38"/>
        <v>2.8764936811879576</v>
      </c>
      <c r="S281" s="28">
        <f t="shared" si="39"/>
        <v>0.69537482590127309</v>
      </c>
      <c r="T281" s="23"/>
      <c r="U281" s="43">
        <f t="shared" si="34"/>
        <v>4.1203652493644816</v>
      </c>
      <c r="V281" s="23"/>
      <c r="W281" s="57">
        <f>G281-'[7](A) Current Law'!G281</f>
        <v>9.9999999999999978E-2</v>
      </c>
      <c r="X281" s="58">
        <f>I281-'[7](A) Current Law'!I281</f>
        <v>5083700</v>
      </c>
      <c r="Y281" s="43">
        <f>N281-'[7](A) Current Law'!N281</f>
        <v>1.2314564521347489</v>
      </c>
      <c r="Z281" s="58">
        <f>P281-'[7](A) Current Law'!P281</f>
        <v>0</v>
      </c>
      <c r="AA281" s="58">
        <f>M281-'[7](A) Current Law'!M281</f>
        <v>1068882</v>
      </c>
      <c r="AB281" s="43">
        <f>R281-'[7](A) Current Law'!R281</f>
        <v>0</v>
      </c>
    </row>
    <row r="282" spans="1:28">
      <c r="A282" s="29" t="s">
        <v>570</v>
      </c>
      <c r="B282" s="30" t="s">
        <v>571</v>
      </c>
      <c r="C282" s="31">
        <v>600949093</v>
      </c>
      <c r="D282" s="22">
        <v>3169.07</v>
      </c>
      <c r="E282" s="23"/>
      <c r="F282" s="23"/>
      <c r="G282" s="56">
        <v>0.38</v>
      </c>
      <c r="H282" s="23"/>
      <c r="I282" s="24">
        <v>12675265</v>
      </c>
      <c r="J282" s="25">
        <f t="shared" si="35"/>
        <v>3999.6797167623308</v>
      </c>
      <c r="K282" s="27">
        <f t="shared" si="29"/>
        <v>21.092077761069188</v>
      </c>
      <c r="L282" s="23"/>
      <c r="M282" s="25">
        <v>5304598</v>
      </c>
      <c r="N282" s="26">
        <f t="shared" si="36"/>
        <v>12.265043887835603</v>
      </c>
      <c r="O282" s="23"/>
      <c r="P282" s="25">
        <v>620000</v>
      </c>
      <c r="Q282" s="25">
        <f t="shared" si="37"/>
        <v>1869.5068269239871</v>
      </c>
      <c r="R282" s="27">
        <f t="shared" si="38"/>
        <v>1.0317013657594454</v>
      </c>
      <c r="S282" s="28">
        <f t="shared" si="39"/>
        <v>0.4674141329589559</v>
      </c>
      <c r="T282" s="23"/>
      <c r="U282" s="43">
        <f t="shared" si="34"/>
        <v>9.8587352389930309</v>
      </c>
      <c r="V282" s="23"/>
      <c r="W282" s="57">
        <f>G282-'[7](A) Current Law'!G282</f>
        <v>9.9999999999999978E-2</v>
      </c>
      <c r="X282" s="58">
        <f>I282-'[7](A) Current Law'!I282</f>
        <v>3335596</v>
      </c>
      <c r="Y282" s="43">
        <f>N282-'[7](A) Current Law'!N282</f>
        <v>3.2273166273004072</v>
      </c>
      <c r="Z282" s="58">
        <f>P282-'[7](A) Current Law'!P282</f>
        <v>0</v>
      </c>
      <c r="AA282" s="58">
        <f>M282-'[7](A) Current Law'!M282</f>
        <v>1396143</v>
      </c>
      <c r="AB282" s="43">
        <f>R282-'[7](A) Current Law'!R282</f>
        <v>0</v>
      </c>
    </row>
    <row r="283" spans="1:28">
      <c r="A283" s="29" t="s">
        <v>572</v>
      </c>
      <c r="B283" s="30" t="s">
        <v>573</v>
      </c>
      <c r="C283" s="31">
        <v>329068149</v>
      </c>
      <c r="D283" s="22">
        <v>906.65</v>
      </c>
      <c r="E283" s="23"/>
      <c r="F283" s="23"/>
      <c r="G283" s="56">
        <v>0.38</v>
      </c>
      <c r="H283" s="23"/>
      <c r="I283" s="24">
        <v>3572456</v>
      </c>
      <c r="J283" s="25">
        <f t="shared" si="35"/>
        <v>3940.2812551701318</v>
      </c>
      <c r="K283" s="27">
        <f t="shared" si="29"/>
        <v>10.856280107498341</v>
      </c>
      <c r="L283" s="23"/>
      <c r="M283" s="25">
        <v>1220545</v>
      </c>
      <c r="N283" s="26">
        <f t="shared" si="36"/>
        <v>7.1471851868592724</v>
      </c>
      <c r="O283" s="23"/>
      <c r="P283" s="25">
        <v>927000</v>
      </c>
      <c r="Q283" s="25">
        <f t="shared" si="37"/>
        <v>2368.6593503557051</v>
      </c>
      <c r="R283" s="27">
        <f t="shared" si="38"/>
        <v>2.817045657007661</v>
      </c>
      <c r="S283" s="28">
        <f t="shared" si="39"/>
        <v>0.60113966414141984</v>
      </c>
      <c r="T283" s="23"/>
      <c r="U283" s="43">
        <f t="shared" si="34"/>
        <v>6.5261405776467294</v>
      </c>
      <c r="V283" s="23"/>
      <c r="W283" s="57">
        <f>G283-'[7](A) Current Law'!G283</f>
        <v>9.9999999999999978E-2</v>
      </c>
      <c r="X283" s="58">
        <f>I283-'[7](A) Current Law'!I283</f>
        <v>940120</v>
      </c>
      <c r="Y283" s="43">
        <f>N283-'[7](A) Current Law'!N283</f>
        <v>1.8806043729258031</v>
      </c>
      <c r="Z283" s="58">
        <f>P283-'[7](A) Current Law'!P283</f>
        <v>0</v>
      </c>
      <c r="AA283" s="58">
        <f>M283-'[7](A) Current Law'!M283</f>
        <v>321273</v>
      </c>
      <c r="AB283" s="43">
        <f>R283-'[7](A) Current Law'!R283</f>
        <v>0</v>
      </c>
    </row>
    <row r="284" spans="1:28">
      <c r="A284" s="29" t="s">
        <v>574</v>
      </c>
      <c r="B284" s="30" t="s">
        <v>575</v>
      </c>
      <c r="C284" s="31">
        <v>2274333436</v>
      </c>
      <c r="D284" s="22">
        <v>2843.62</v>
      </c>
      <c r="E284" s="23"/>
      <c r="F284" s="23"/>
      <c r="G284" s="56">
        <v>0.38</v>
      </c>
      <c r="H284" s="23"/>
      <c r="I284" s="24">
        <v>9650485</v>
      </c>
      <c r="J284" s="25">
        <f t="shared" si="35"/>
        <v>3393.7322849044531</v>
      </c>
      <c r="K284" s="27">
        <f t="shared" si="29"/>
        <v>4.2432146699530824</v>
      </c>
      <c r="L284" s="23"/>
      <c r="M284" s="25">
        <v>916387</v>
      </c>
      <c r="N284" s="26">
        <f t="shared" si="36"/>
        <v>3.8402891421941883</v>
      </c>
      <c r="O284" s="23"/>
      <c r="P284" s="25">
        <v>5092212</v>
      </c>
      <c r="Q284" s="25">
        <f t="shared" si="37"/>
        <v>2113.0105288329664</v>
      </c>
      <c r="R284" s="27">
        <f t="shared" si="38"/>
        <v>2.2389909585799188</v>
      </c>
      <c r="S284" s="28">
        <f t="shared" si="39"/>
        <v>0.62262145374040789</v>
      </c>
      <c r="T284" s="23"/>
      <c r="U284" s="43">
        <f t="shared" si="34"/>
        <v>2.6419164863388134</v>
      </c>
      <c r="V284" s="23"/>
      <c r="W284" s="57">
        <f>G284-'[7](A) Current Law'!G284</f>
        <v>9.9999999999999978E-2</v>
      </c>
      <c r="X284" s="58">
        <f>I284-'[7](A) Current Law'!I284</f>
        <v>2539601</v>
      </c>
      <c r="Y284" s="43">
        <f>N284-'[7](A) Current Law'!N284</f>
        <v>1.0097644275234585</v>
      </c>
      <c r="Z284" s="58">
        <f>P284-'[7](A) Current Law'!P284</f>
        <v>0</v>
      </c>
      <c r="AA284" s="58">
        <f>M284-'[7](A) Current Law'!M284</f>
        <v>243060</v>
      </c>
      <c r="AB284" s="43">
        <f>R284-'[7](A) Current Law'!R284</f>
        <v>0</v>
      </c>
    </row>
    <row r="285" spans="1:28">
      <c r="A285" s="29" t="s">
        <v>576</v>
      </c>
      <c r="B285" s="30" t="s">
        <v>577</v>
      </c>
      <c r="C285" s="31">
        <v>40335868</v>
      </c>
      <c r="D285" s="22">
        <v>58.56</v>
      </c>
      <c r="E285" s="23"/>
      <c r="F285" s="23"/>
      <c r="G285" s="56">
        <v>0.38</v>
      </c>
      <c r="H285" s="23"/>
      <c r="I285" s="24">
        <v>727996</v>
      </c>
      <c r="J285" s="25">
        <f t="shared" si="35"/>
        <v>12431.625683060109</v>
      </c>
      <c r="K285" s="27">
        <f t="shared" si="29"/>
        <v>18.048353391081108</v>
      </c>
      <c r="L285" s="23"/>
      <c r="M285" s="25">
        <v>294659</v>
      </c>
      <c r="N285" s="26">
        <f t="shared" si="36"/>
        <v>10.743217426237115</v>
      </c>
      <c r="O285" s="23"/>
      <c r="P285" s="25">
        <v>150000</v>
      </c>
      <c r="Q285" s="25">
        <f t="shared" si="37"/>
        <v>7593.2206284152999</v>
      </c>
      <c r="R285" s="27">
        <f t="shared" si="38"/>
        <v>3.7187745656049844</v>
      </c>
      <c r="S285" s="28">
        <f t="shared" si="39"/>
        <v>0.6107986857070643</v>
      </c>
      <c r="T285" s="23"/>
      <c r="U285" s="43">
        <f t="shared" si="34"/>
        <v>11.02391053044898</v>
      </c>
      <c r="V285" s="23"/>
      <c r="W285" s="57">
        <f>G285-'[7](A) Current Law'!G285</f>
        <v>9.9999999999999978E-2</v>
      </c>
      <c r="X285" s="58">
        <f>I285-'[7](A) Current Law'!I285</f>
        <v>191578</v>
      </c>
      <c r="Y285" s="43">
        <f>N285-'[7](A) Current Law'!N285</f>
        <v>2.8267397146380988</v>
      </c>
      <c r="Z285" s="58">
        <f>P285-'[7](A) Current Law'!P285</f>
        <v>0</v>
      </c>
      <c r="AA285" s="58">
        <f>M285-'[7](A) Current Law'!M285</f>
        <v>77559</v>
      </c>
      <c r="AB285" s="43">
        <f>R285-'[7](A) Current Law'!R285</f>
        <v>0</v>
      </c>
    </row>
    <row r="286" spans="1:28">
      <c r="A286" s="29" t="s">
        <v>578</v>
      </c>
      <c r="B286" s="30" t="s">
        <v>579</v>
      </c>
      <c r="C286" s="31">
        <v>157741940</v>
      </c>
      <c r="D286" s="22">
        <v>255.60000000000002</v>
      </c>
      <c r="E286" s="23"/>
      <c r="F286" s="23"/>
      <c r="G286" s="56">
        <v>0.38</v>
      </c>
      <c r="H286" s="23"/>
      <c r="I286" s="24">
        <v>1182931</v>
      </c>
      <c r="J286" s="25">
        <f t="shared" si="35"/>
        <v>4628.0555555555547</v>
      </c>
      <c r="K286" s="27">
        <f t="shared" si="29"/>
        <v>7.4991533640324191</v>
      </c>
      <c r="L286" s="23"/>
      <c r="M286" s="25">
        <v>320338</v>
      </c>
      <c r="N286" s="26">
        <f t="shared" si="36"/>
        <v>5.4683808250361317</v>
      </c>
      <c r="O286" s="23"/>
      <c r="P286" s="25">
        <v>583000</v>
      </c>
      <c r="Q286" s="25">
        <f t="shared" si="37"/>
        <v>3534.1862284820027</v>
      </c>
      <c r="R286" s="27">
        <f t="shared" si="38"/>
        <v>3.695909914636526</v>
      </c>
      <c r="S286" s="28">
        <f t="shared" si="39"/>
        <v>0.76364386426596309</v>
      </c>
      <c r="T286" s="23"/>
      <c r="U286" s="43">
        <f t="shared" si="34"/>
        <v>5.7266824536328134</v>
      </c>
      <c r="V286" s="23"/>
      <c r="W286" s="57">
        <f>G286-'[7](A) Current Law'!G286</f>
        <v>1.9999999999999962E-2</v>
      </c>
      <c r="X286" s="58">
        <f>I286-'[7](A) Current Law'!I286</f>
        <v>62260</v>
      </c>
      <c r="Y286" s="43">
        <f>N286-'[7](A) Current Law'!N286</f>
        <v>-0.14015930069073601</v>
      </c>
      <c r="Z286" s="58">
        <f>P286-'[7](A) Current Law'!P286</f>
        <v>0</v>
      </c>
      <c r="AA286" s="58">
        <f>M286-'[7](A) Current Law'!M286</f>
        <v>84369</v>
      </c>
      <c r="AB286" s="43">
        <f>R286-'[7](A) Current Law'!R286</f>
        <v>0</v>
      </c>
    </row>
    <row r="287" spans="1:28">
      <c r="A287" s="29" t="s">
        <v>580</v>
      </c>
      <c r="B287" s="30" t="s">
        <v>581</v>
      </c>
      <c r="C287" s="31">
        <v>13170506</v>
      </c>
      <c r="D287" s="22">
        <v>599.20000000000005</v>
      </c>
      <c r="E287" s="23"/>
      <c r="F287" s="23"/>
      <c r="G287" s="56">
        <v>0.38</v>
      </c>
      <c r="H287" s="23"/>
      <c r="I287" s="24">
        <v>2370781</v>
      </c>
      <c r="J287" s="25">
        <f t="shared" si="35"/>
        <v>3956.5771028037379</v>
      </c>
      <c r="K287" s="27">
        <f t="shared" si="29"/>
        <v>180.00682737626025</v>
      </c>
      <c r="L287" s="23"/>
      <c r="M287" s="25">
        <v>1162751</v>
      </c>
      <c r="N287" s="26">
        <f t="shared" si="36"/>
        <v>91.722368145916334</v>
      </c>
      <c r="O287" s="23"/>
      <c r="P287" s="25">
        <v>0</v>
      </c>
      <c r="Q287" s="25">
        <f t="shared" si="37"/>
        <v>1940.5056742323095</v>
      </c>
      <c r="R287" s="27">
        <f t="shared" si="38"/>
        <v>0</v>
      </c>
      <c r="S287" s="28">
        <f t="shared" si="39"/>
        <v>0.49045061521920413</v>
      </c>
      <c r="T287" s="23"/>
      <c r="U287" s="43">
        <f t="shared" si="34"/>
        <v>88.284459230343927</v>
      </c>
      <c r="V287" s="23"/>
      <c r="W287" s="57">
        <f>G287-'[7](A) Current Law'!G287</f>
        <v>9.9999999999999978E-2</v>
      </c>
      <c r="X287" s="58">
        <f>I287-'[7](A) Current Law'!I287</f>
        <v>623890</v>
      </c>
      <c r="Y287" s="43">
        <f>N287-'[7](A) Current Law'!N287</f>
        <v>24.137113638610387</v>
      </c>
      <c r="Z287" s="58">
        <f>P287-'[7](A) Current Law'!P287</f>
        <v>0</v>
      </c>
      <c r="AA287" s="58">
        <f>M287-'[7](A) Current Law'!M287</f>
        <v>305992</v>
      </c>
      <c r="AB287" s="43">
        <f>R287-'[7](A) Current Law'!R287</f>
        <v>0</v>
      </c>
    </row>
    <row r="288" spans="1:28">
      <c r="A288" s="29" t="s">
        <v>582</v>
      </c>
      <c r="B288" s="30" t="s">
        <v>583</v>
      </c>
      <c r="C288" s="31">
        <v>4546827496</v>
      </c>
      <c r="D288" s="22">
        <v>7354.2400000000007</v>
      </c>
      <c r="E288" s="23"/>
      <c r="F288" s="23"/>
      <c r="G288" s="56">
        <v>0.38</v>
      </c>
      <c r="H288" s="23"/>
      <c r="I288" s="24">
        <v>25810451</v>
      </c>
      <c r="J288" s="25">
        <f t="shared" si="35"/>
        <v>3509.6014000087021</v>
      </c>
      <c r="K288" s="27">
        <f t="shared" si="29"/>
        <v>5.6765846126131549</v>
      </c>
      <c r="L288" s="23"/>
      <c r="M288" s="25">
        <v>5088425</v>
      </c>
      <c r="N288" s="26">
        <f t="shared" si="36"/>
        <v>4.557469140456698</v>
      </c>
      <c r="O288" s="23"/>
      <c r="P288" s="25">
        <v>10187000</v>
      </c>
      <c r="Q288" s="25">
        <f t="shared" si="37"/>
        <v>2077.0909026629533</v>
      </c>
      <c r="R288" s="27">
        <f t="shared" si="38"/>
        <v>2.240463270040892</v>
      </c>
      <c r="S288" s="28">
        <f t="shared" si="39"/>
        <v>0.591830999001141</v>
      </c>
      <c r="T288" s="23"/>
      <c r="U288" s="43">
        <f t="shared" si="34"/>
        <v>3.3595787421973484</v>
      </c>
      <c r="V288" s="23"/>
      <c r="W288" s="57">
        <f>G288-'[7](A) Current Law'!G288</f>
        <v>9.9999999999999978E-2</v>
      </c>
      <c r="X288" s="58">
        <f>I288-'[7](A) Current Law'!I288</f>
        <v>6792224</v>
      </c>
      <c r="Y288" s="43">
        <f>N288-'[7](A) Current Law'!N288</f>
        <v>1.1988697624432594</v>
      </c>
      <c r="Z288" s="58">
        <f>P288-'[7](A) Current Law'!P288</f>
        <v>0</v>
      </c>
      <c r="AA288" s="58">
        <f>M288-'[7](A) Current Law'!M288</f>
        <v>1341170</v>
      </c>
      <c r="AB288" s="43">
        <f>R288-'[7](A) Current Law'!R288</f>
        <v>0</v>
      </c>
    </row>
    <row r="289" spans="1:28" ht="31.2">
      <c r="A289" s="29" t="s">
        <v>584</v>
      </c>
      <c r="B289" s="30" t="s">
        <v>585</v>
      </c>
      <c r="C289" s="31">
        <v>1883711192</v>
      </c>
      <c r="D289" s="22">
        <v>3515.33</v>
      </c>
      <c r="E289" s="23"/>
      <c r="F289" s="23"/>
      <c r="G289" s="56">
        <v>0.38</v>
      </c>
      <c r="H289" s="23"/>
      <c r="I289" s="24">
        <v>11606834</v>
      </c>
      <c r="J289" s="25">
        <f t="shared" si="35"/>
        <v>3301.7765046240324</v>
      </c>
      <c r="K289" s="27">
        <f t="shared" si="29"/>
        <v>6.1616844712148424</v>
      </c>
      <c r="L289" s="23"/>
      <c r="M289" s="25">
        <v>2565483</v>
      </c>
      <c r="N289" s="26">
        <f t="shared" si="36"/>
        <v>4.7997543563992373</v>
      </c>
      <c r="O289" s="23"/>
      <c r="P289" s="25">
        <v>7500000</v>
      </c>
      <c r="Q289" s="25">
        <f t="shared" si="37"/>
        <v>2863.3109836060912</v>
      </c>
      <c r="R289" s="27">
        <f t="shared" si="38"/>
        <v>3.9815020645691424</v>
      </c>
      <c r="S289" s="28">
        <f t="shared" si="39"/>
        <v>0.86720314945488153</v>
      </c>
      <c r="T289" s="23"/>
      <c r="U289" s="43">
        <f t="shared" si="34"/>
        <v>5.343432179384747</v>
      </c>
      <c r="V289" s="23"/>
      <c r="W289" s="57">
        <f>G289-'[7](A) Current Law'!G289</f>
        <v>5.7999999999999996E-2</v>
      </c>
      <c r="X289" s="58">
        <f>I289-'[7](A) Current Law'!I289</f>
        <v>1771570</v>
      </c>
      <c r="Y289" s="43">
        <f>N289-'[7](A) Current Law'!N289</f>
        <v>0.58157959917244018</v>
      </c>
      <c r="Z289" s="58">
        <f>P289-'[7](A) Current Law'!P289</f>
        <v>0</v>
      </c>
      <c r="AA289" s="58">
        <f>M289-'[7](A) Current Law'!M289</f>
        <v>676042</v>
      </c>
      <c r="AB289" s="43">
        <f>R289-'[7](A) Current Law'!R289</f>
        <v>0</v>
      </c>
    </row>
    <row r="290" spans="1:28" ht="31.2">
      <c r="A290" s="29" t="s">
        <v>586</v>
      </c>
      <c r="B290" s="30" t="s">
        <v>587</v>
      </c>
      <c r="C290" s="31">
        <v>2543203119</v>
      </c>
      <c r="D290" s="22">
        <v>4756</v>
      </c>
      <c r="E290" s="23"/>
      <c r="F290" s="23"/>
      <c r="G290" s="56">
        <v>0.38</v>
      </c>
      <c r="H290" s="23"/>
      <c r="I290" s="24">
        <v>15182392</v>
      </c>
      <c r="J290" s="25">
        <f t="shared" si="35"/>
        <v>3192.260723296888</v>
      </c>
      <c r="K290" s="27">
        <f t="shared" si="29"/>
        <v>5.9697913574318795</v>
      </c>
      <c r="L290" s="23"/>
      <c r="M290" s="25">
        <v>3219583</v>
      </c>
      <c r="N290" s="26">
        <f t="shared" si="36"/>
        <v>4.7038354548353318</v>
      </c>
      <c r="O290" s="23"/>
      <c r="P290" s="25">
        <v>6700000</v>
      </c>
      <c r="Q290" s="25">
        <f t="shared" si="37"/>
        <v>2085.6986963835157</v>
      </c>
      <c r="R290" s="27">
        <f t="shared" si="38"/>
        <v>2.6344730194552737</v>
      </c>
      <c r="S290" s="28">
        <f t="shared" si="39"/>
        <v>0.65336101188798179</v>
      </c>
      <c r="T290" s="23"/>
      <c r="U290" s="43">
        <f t="shared" si="34"/>
        <v>3.9004289220518213</v>
      </c>
      <c r="V290" s="23"/>
      <c r="W290" s="57">
        <f>G290-'[7](A) Current Law'!G290</f>
        <v>9.9999999999999978E-2</v>
      </c>
      <c r="X290" s="58">
        <f>I290-'[7](A) Current Law'!I290</f>
        <v>3995366</v>
      </c>
      <c r="Y290" s="43">
        <f>N290-'[7](A) Current Law'!N290</f>
        <v>1.2372098699050076</v>
      </c>
      <c r="Z290" s="58">
        <f>P290-'[7](A) Current Law'!P290</f>
        <v>0</v>
      </c>
      <c r="AA290" s="58">
        <f>M290-'[7](A) Current Law'!M290</f>
        <v>848890</v>
      </c>
      <c r="AB290" s="43">
        <f>R290-'[7](A) Current Law'!R290</f>
        <v>0</v>
      </c>
    </row>
    <row r="291" spans="1:28">
      <c r="A291" s="29" t="s">
        <v>588</v>
      </c>
      <c r="B291" s="30" t="s">
        <v>589</v>
      </c>
      <c r="C291" s="31">
        <v>562560058</v>
      </c>
      <c r="D291" s="22">
        <v>382.89</v>
      </c>
      <c r="E291" s="23"/>
      <c r="F291" s="23"/>
      <c r="G291" s="56">
        <v>0.38</v>
      </c>
      <c r="H291" s="23"/>
      <c r="I291" s="24">
        <v>1892413</v>
      </c>
      <c r="J291" s="25">
        <f t="shared" si="35"/>
        <v>4942.4456110109959</v>
      </c>
      <c r="K291" s="27">
        <f t="shared" si="29"/>
        <v>3.3639306116539118</v>
      </c>
      <c r="L291" s="23"/>
      <c r="M291" s="25">
        <v>0</v>
      </c>
      <c r="N291" s="26">
        <f t="shared" si="36"/>
        <v>3.3639306116539118</v>
      </c>
      <c r="O291" s="23"/>
      <c r="P291" s="25">
        <v>964460</v>
      </c>
      <c r="Q291" s="25">
        <f t="shared" si="37"/>
        <v>2518.8957664081067</v>
      </c>
      <c r="R291" s="27">
        <f t="shared" si="38"/>
        <v>1.714412508113045</v>
      </c>
      <c r="S291" s="28">
        <f t="shared" si="39"/>
        <v>0.50964562175381378</v>
      </c>
      <c r="T291" s="23"/>
      <c r="U291" s="43">
        <f t="shared" si="34"/>
        <v>1.714412508113045</v>
      </c>
      <c r="V291" s="23"/>
      <c r="W291" s="57">
        <f>G291-'[7](A) Current Law'!G291</f>
        <v>4.5699999999999963E-2</v>
      </c>
      <c r="X291" s="58">
        <f>I291-'[7](A) Current Law'!I291</f>
        <v>227588</v>
      </c>
      <c r="Y291" s="43">
        <f>N291-'[7](A) Current Law'!N291</f>
        <v>0.40455769435376432</v>
      </c>
      <c r="Z291" s="58">
        <f>P291-'[7](A) Current Law'!P291</f>
        <v>0</v>
      </c>
      <c r="AA291" s="58">
        <f>M291-'[7](A) Current Law'!M291</f>
        <v>0</v>
      </c>
      <c r="AB291" s="43">
        <f>R291-'[7](A) Current Law'!R291</f>
        <v>0</v>
      </c>
    </row>
    <row r="292" spans="1:28">
      <c r="A292" s="29" t="s">
        <v>590</v>
      </c>
      <c r="B292" s="30" t="s">
        <v>591</v>
      </c>
      <c r="C292" s="31">
        <v>3004500255</v>
      </c>
      <c r="D292" s="22">
        <v>3800.6</v>
      </c>
      <c r="E292" s="23"/>
      <c r="F292" s="23"/>
      <c r="G292" s="56">
        <v>0.38</v>
      </c>
      <c r="H292" s="23"/>
      <c r="I292" s="24">
        <v>12370948</v>
      </c>
      <c r="J292" s="25">
        <f t="shared" si="35"/>
        <v>3254.9986844182499</v>
      </c>
      <c r="K292" s="27">
        <f t="shared" si="29"/>
        <v>4.1174727741868669</v>
      </c>
      <c r="L292" s="23"/>
      <c r="M292" s="25">
        <v>1021399</v>
      </c>
      <c r="N292" s="26">
        <f t="shared" si="36"/>
        <v>3.7775164043046487</v>
      </c>
      <c r="O292" s="23"/>
      <c r="P292" s="25">
        <v>8200000</v>
      </c>
      <c r="Q292" s="25">
        <f t="shared" si="37"/>
        <v>2426.3008472346473</v>
      </c>
      <c r="R292" s="27">
        <f t="shared" si="38"/>
        <v>2.7292392424842715</v>
      </c>
      <c r="S292" s="28">
        <f t="shared" si="39"/>
        <v>0.74540762761269386</v>
      </c>
      <c r="T292" s="23"/>
      <c r="U292" s="43">
        <f t="shared" si="34"/>
        <v>3.0691956123664896</v>
      </c>
      <c r="V292" s="23"/>
      <c r="W292" s="57">
        <f>G292-'[7](A) Current Law'!G292</f>
        <v>9.2299999999999993E-2</v>
      </c>
      <c r="X292" s="58">
        <f>I292-'[7](A) Current Law'!I292</f>
        <v>3004838</v>
      </c>
      <c r="Y292" s="43">
        <f>N292-'[7](A) Current Law'!N292</f>
        <v>0.91015003092419455</v>
      </c>
      <c r="Z292" s="58">
        <f>P292-'[7](A) Current Law'!P292</f>
        <v>0</v>
      </c>
      <c r="AA292" s="58">
        <f>M292-'[7](A) Current Law'!M292</f>
        <v>270292</v>
      </c>
      <c r="AB292" s="43">
        <f>R292-'[7](A) Current Law'!R292</f>
        <v>0</v>
      </c>
    </row>
    <row r="293" spans="1:28">
      <c r="A293" s="29" t="s">
        <v>592</v>
      </c>
      <c r="B293" s="30" t="s">
        <v>593</v>
      </c>
      <c r="C293" s="31">
        <v>1335736163</v>
      </c>
      <c r="D293" s="22">
        <v>1133.53</v>
      </c>
      <c r="E293" s="23"/>
      <c r="F293" s="23"/>
      <c r="G293" s="56">
        <v>0.38</v>
      </c>
      <c r="H293" s="23"/>
      <c r="I293" s="24">
        <v>4339909</v>
      </c>
      <c r="J293" s="25">
        <f t="shared" si="35"/>
        <v>3828.6670842412641</v>
      </c>
      <c r="K293" s="27">
        <f t="shared" si="29"/>
        <v>3.2490765169169116</v>
      </c>
      <c r="L293" s="23"/>
      <c r="M293" s="25">
        <v>0</v>
      </c>
      <c r="N293" s="26">
        <f t="shared" si="36"/>
        <v>3.2490765169169116</v>
      </c>
      <c r="O293" s="23"/>
      <c r="P293" s="25">
        <v>2395000</v>
      </c>
      <c r="Q293" s="25">
        <f t="shared" si="37"/>
        <v>2112.8686492638044</v>
      </c>
      <c r="R293" s="27">
        <f t="shared" si="38"/>
        <v>1.7930187609961414</v>
      </c>
      <c r="S293" s="28">
        <f t="shared" si="39"/>
        <v>0.5518548891232512</v>
      </c>
      <c r="T293" s="23"/>
      <c r="U293" s="43">
        <f t="shared" si="34"/>
        <v>1.7930187609961414</v>
      </c>
      <c r="V293" s="23"/>
      <c r="W293" s="57">
        <f>G293-'[7](A) Current Law'!G293</f>
        <v>9.9999999999999978E-2</v>
      </c>
      <c r="X293" s="58">
        <f>I293-'[7](A) Current Law'!I293</f>
        <v>1142081</v>
      </c>
      <c r="Y293" s="43">
        <f>N293-'[7](A) Current Law'!N293</f>
        <v>0.85501989961471159</v>
      </c>
      <c r="Z293" s="58">
        <f>P293-'[7](A) Current Law'!P293</f>
        <v>0</v>
      </c>
      <c r="AA293" s="58">
        <f>M293-'[7](A) Current Law'!M293</f>
        <v>0</v>
      </c>
      <c r="AB293" s="43">
        <f>R293-'[7](A) Current Law'!R293</f>
        <v>0</v>
      </c>
    </row>
    <row r="294" spans="1:28">
      <c r="A294" s="29" t="s">
        <v>594</v>
      </c>
      <c r="B294" s="30" t="s">
        <v>595</v>
      </c>
      <c r="C294" s="31">
        <v>152336728</v>
      </c>
      <c r="D294" s="22">
        <v>211.239</v>
      </c>
      <c r="E294" s="23"/>
      <c r="F294" s="23"/>
      <c r="G294" s="56">
        <v>0.38</v>
      </c>
      <c r="H294" s="23"/>
      <c r="I294" s="24">
        <v>1004928</v>
      </c>
      <c r="J294" s="25">
        <f t="shared" si="35"/>
        <v>4757.3033388720833</v>
      </c>
      <c r="K294" s="27">
        <f t="shared" si="29"/>
        <v>6.596754526590594</v>
      </c>
      <c r="L294" s="23"/>
      <c r="M294" s="25">
        <v>240567</v>
      </c>
      <c r="N294" s="26">
        <f t="shared" si="36"/>
        <v>5.0175752757404632</v>
      </c>
      <c r="O294" s="23"/>
      <c r="P294" s="25">
        <v>470000</v>
      </c>
      <c r="Q294" s="25">
        <f t="shared" si="37"/>
        <v>3363.8059259890456</v>
      </c>
      <c r="R294" s="27">
        <f t="shared" si="38"/>
        <v>3.0852704148929866</v>
      </c>
      <c r="S294" s="28">
        <f t="shared" si="39"/>
        <v>0.7070824974525538</v>
      </c>
      <c r="T294" s="23"/>
      <c r="U294" s="43">
        <f t="shared" si="34"/>
        <v>4.664449665743116</v>
      </c>
      <c r="V294" s="23"/>
      <c r="W294" s="57">
        <f>G294-'[7](A) Current Law'!G294</f>
        <v>9.9999999999999978E-2</v>
      </c>
      <c r="X294" s="58">
        <f>I294-'[7](A) Current Law'!I294</f>
        <v>264455</v>
      </c>
      <c r="Y294" s="43">
        <f>N294-'[7](A) Current Law'!N294</f>
        <v>1.3199968427837043</v>
      </c>
      <c r="Z294" s="58">
        <f>P294-'[7](A) Current Law'!P294</f>
        <v>0</v>
      </c>
      <c r="AA294" s="58">
        <f>M294-'[7](A) Current Law'!M294</f>
        <v>63371</v>
      </c>
      <c r="AB294" s="43">
        <f>R294-'[7](A) Current Law'!R294</f>
        <v>0</v>
      </c>
    </row>
    <row r="295" spans="1:28">
      <c r="A295" s="29" t="s">
        <v>596</v>
      </c>
      <c r="B295" s="30" t="s">
        <v>597</v>
      </c>
      <c r="C295" s="31">
        <v>226434021</v>
      </c>
      <c r="D295" s="22">
        <v>302.13</v>
      </c>
      <c r="E295" s="23"/>
      <c r="F295" s="23"/>
      <c r="G295" s="56">
        <v>0.38</v>
      </c>
      <c r="H295" s="23"/>
      <c r="I295" s="24">
        <v>1414235</v>
      </c>
      <c r="J295" s="25">
        <f t="shared" si="35"/>
        <v>4680.8824016151984</v>
      </c>
      <c r="K295" s="27">
        <f t="shared" si="29"/>
        <v>6.245682489558404</v>
      </c>
      <c r="L295" s="23"/>
      <c r="M295" s="25">
        <v>317897</v>
      </c>
      <c r="N295" s="26">
        <f t="shared" si="36"/>
        <v>4.8417547644044179</v>
      </c>
      <c r="O295" s="23"/>
      <c r="P295" s="25">
        <v>613000</v>
      </c>
      <c r="Q295" s="25">
        <f t="shared" si="37"/>
        <v>3081.1140899612751</v>
      </c>
      <c r="R295" s="27">
        <f t="shared" si="38"/>
        <v>2.7071903651792679</v>
      </c>
      <c r="S295" s="28">
        <f t="shared" si="39"/>
        <v>0.65823360332617986</v>
      </c>
      <c r="T295" s="23"/>
      <c r="U295" s="43">
        <f t="shared" si="34"/>
        <v>4.111118090333254</v>
      </c>
      <c r="V295" s="23"/>
      <c r="W295" s="57">
        <f>G295-'[7](A) Current Law'!G295</f>
        <v>9.9999999999999978E-2</v>
      </c>
      <c r="X295" s="58">
        <f>I295-'[7](A) Current Law'!I295</f>
        <v>372167</v>
      </c>
      <c r="Y295" s="43">
        <f>N295-'[7](A) Current Law'!N295</f>
        <v>1.2736911119906313</v>
      </c>
      <c r="Z295" s="58">
        <f>P295-'[7](A) Current Law'!P295</f>
        <v>0</v>
      </c>
      <c r="AA295" s="58">
        <f>M295-'[7](A) Current Law'!M295</f>
        <v>83760</v>
      </c>
      <c r="AB295" s="43">
        <f>R295-'[7](A) Current Law'!R295</f>
        <v>0</v>
      </c>
    </row>
    <row r="296" spans="1:28">
      <c r="A296" s="29" t="s">
        <v>598</v>
      </c>
      <c r="B296" s="30" t="s">
        <v>599</v>
      </c>
      <c r="C296" s="31">
        <v>66397719</v>
      </c>
      <c r="D296" s="22">
        <v>118.24</v>
      </c>
      <c r="E296" s="23"/>
      <c r="F296" s="23"/>
      <c r="G296" s="56">
        <v>0.38</v>
      </c>
      <c r="H296" s="23"/>
      <c r="I296" s="24">
        <v>845666</v>
      </c>
      <c r="J296" s="25">
        <f t="shared" si="35"/>
        <v>7152.1143437077135</v>
      </c>
      <c r="K296" s="27">
        <f t="shared" si="29"/>
        <v>12.73637125998259</v>
      </c>
      <c r="L296" s="23"/>
      <c r="M296" s="25">
        <v>308692</v>
      </c>
      <c r="N296" s="26">
        <f t="shared" si="36"/>
        <v>8.0872356473571028</v>
      </c>
      <c r="O296" s="23"/>
      <c r="P296" s="25">
        <v>220000</v>
      </c>
      <c r="Q296" s="25">
        <f t="shared" si="37"/>
        <v>4471.3464140730721</v>
      </c>
      <c r="R296" s="27">
        <f t="shared" si="38"/>
        <v>3.3133668341829634</v>
      </c>
      <c r="S296" s="28">
        <f t="shared" si="39"/>
        <v>0.62517826186697822</v>
      </c>
      <c r="T296" s="23"/>
      <c r="U296" s="43">
        <f t="shared" si="34"/>
        <v>7.9625024468084513</v>
      </c>
      <c r="V296" s="23"/>
      <c r="W296" s="57">
        <f>G296-'[7](A) Current Law'!G296</f>
        <v>9.9999999999999978E-2</v>
      </c>
      <c r="X296" s="58">
        <f>I296-'[7](A) Current Law'!I296</f>
        <v>222544</v>
      </c>
      <c r="Y296" s="43">
        <f>N296-'[7](A) Current Law'!N296</f>
        <v>2.1277989986372878</v>
      </c>
      <c r="Z296" s="58">
        <f>P296-'[7](A) Current Law'!P296</f>
        <v>0</v>
      </c>
      <c r="AA296" s="58">
        <f>M296-'[7](A) Current Law'!M296</f>
        <v>81263</v>
      </c>
      <c r="AB296" s="43">
        <f>R296-'[7](A) Current Law'!R296</f>
        <v>0</v>
      </c>
    </row>
    <row r="297" spans="1:28">
      <c r="A297" s="29" t="s">
        <v>600</v>
      </c>
      <c r="B297" s="30" t="s">
        <v>601</v>
      </c>
      <c r="C297" s="31">
        <v>371911778</v>
      </c>
      <c r="D297" s="22">
        <v>723.9</v>
      </c>
      <c r="E297" s="23"/>
      <c r="F297" s="23"/>
      <c r="G297" s="56">
        <v>0.38</v>
      </c>
      <c r="H297" s="23"/>
      <c r="I297" s="24">
        <v>2839827</v>
      </c>
      <c r="J297" s="25">
        <f t="shared" si="35"/>
        <v>3922.9548280149193</v>
      </c>
      <c r="K297" s="27">
        <f t="shared" si="29"/>
        <v>7.6357544127037569</v>
      </c>
      <c r="L297" s="23"/>
      <c r="M297" s="25">
        <v>780618</v>
      </c>
      <c r="N297" s="26">
        <f t="shared" si="36"/>
        <v>5.5368211543975354</v>
      </c>
      <c r="O297" s="23"/>
      <c r="P297" s="25">
        <v>700000</v>
      </c>
      <c r="Q297" s="25">
        <f t="shared" si="37"/>
        <v>2045.3349910208592</v>
      </c>
      <c r="R297" s="27">
        <f t="shared" si="38"/>
        <v>1.8821667970945519</v>
      </c>
      <c r="S297" s="28">
        <f t="shared" si="39"/>
        <v>0.52137612608091977</v>
      </c>
      <c r="T297" s="23"/>
      <c r="U297" s="43">
        <f t="shared" si="34"/>
        <v>3.9811000554007729</v>
      </c>
      <c r="V297" s="23"/>
      <c r="W297" s="57">
        <f>G297-'[7](A) Current Law'!G297</f>
        <v>9.9999999999999978E-2</v>
      </c>
      <c r="X297" s="58">
        <f>I297-'[7](A) Current Law'!I297</f>
        <v>747323</v>
      </c>
      <c r="Y297" s="43">
        <f>N297-'[7](A) Current Law'!N297</f>
        <v>1.4565712409355314</v>
      </c>
      <c r="Z297" s="58">
        <f>P297-'[7](A) Current Law'!P297</f>
        <v>0</v>
      </c>
      <c r="AA297" s="58">
        <f>M297-'[7](A) Current Law'!M297</f>
        <v>205607</v>
      </c>
      <c r="AB297" s="43">
        <f>R297-'[7](A) Current Law'!R297</f>
        <v>0</v>
      </c>
    </row>
    <row r="298" spans="1:28">
      <c r="A298" s="29" t="s">
        <v>602</v>
      </c>
      <c r="B298" s="30" t="s">
        <v>603</v>
      </c>
      <c r="C298" s="31">
        <v>76459869</v>
      </c>
      <c r="D298" s="22">
        <v>127.99</v>
      </c>
      <c r="E298" s="23"/>
      <c r="F298" s="23"/>
      <c r="G298" s="56">
        <v>0.38</v>
      </c>
      <c r="H298" s="23"/>
      <c r="I298" s="24">
        <v>747896</v>
      </c>
      <c r="J298" s="25">
        <f t="shared" si="35"/>
        <v>5843.3940151574343</v>
      </c>
      <c r="K298" s="27">
        <f t="shared" si="29"/>
        <v>9.7815495864896125</v>
      </c>
      <c r="L298" s="23"/>
      <c r="M298" s="25">
        <v>242520</v>
      </c>
      <c r="N298" s="26">
        <f t="shared" si="36"/>
        <v>6.6096895876188331</v>
      </c>
      <c r="O298" s="23"/>
      <c r="P298" s="25">
        <v>335000</v>
      </c>
      <c r="Q298" s="25">
        <f t="shared" si="37"/>
        <v>4512.2275177748261</v>
      </c>
      <c r="R298" s="27">
        <f t="shared" si="38"/>
        <v>4.3813833895007068</v>
      </c>
      <c r="S298" s="28">
        <f t="shared" si="39"/>
        <v>0.77219292521954919</v>
      </c>
      <c r="T298" s="23"/>
      <c r="U298" s="43">
        <f t="shared" si="34"/>
        <v>7.5532433883714871</v>
      </c>
      <c r="V298" s="23"/>
      <c r="W298" s="57">
        <f>G298-'[7](A) Current Law'!G298</f>
        <v>9.9999999999999978E-2</v>
      </c>
      <c r="X298" s="58">
        <f>I298-'[7](A) Current Law'!I298</f>
        <v>196815</v>
      </c>
      <c r="Y298" s="43">
        <f>N298-'[7](A) Current Law'!N298</f>
        <v>1.73906915796573</v>
      </c>
      <c r="Z298" s="58">
        <f>P298-'[7](A) Current Law'!P298</f>
        <v>0</v>
      </c>
      <c r="AA298" s="58">
        <f>M298-'[7](A) Current Law'!M298</f>
        <v>63846</v>
      </c>
      <c r="AB298" s="43">
        <f>R298-'[7](A) Current Law'!R298</f>
        <v>0</v>
      </c>
    </row>
    <row r="299" spans="1:28">
      <c r="A299" s="29" t="s">
        <v>604</v>
      </c>
      <c r="B299" s="30" t="s">
        <v>605</v>
      </c>
      <c r="C299" s="31">
        <v>33121664</v>
      </c>
      <c r="D299" s="22">
        <v>67.75</v>
      </c>
      <c r="E299" s="23"/>
      <c r="F299" s="23"/>
      <c r="G299" s="56">
        <v>0.38</v>
      </c>
      <c r="H299" s="23"/>
      <c r="I299" s="24">
        <v>786387</v>
      </c>
      <c r="J299" s="25">
        <f t="shared" si="35"/>
        <v>11607.188191881918</v>
      </c>
      <c r="K299" s="27">
        <f t="shared" si="29"/>
        <v>23.742375986906939</v>
      </c>
      <c r="L299" s="23"/>
      <c r="M299" s="25">
        <v>336257</v>
      </c>
      <c r="N299" s="26">
        <f t="shared" si="36"/>
        <v>13.590198849912856</v>
      </c>
      <c r="O299" s="23"/>
      <c r="P299" s="25">
        <v>0</v>
      </c>
      <c r="Q299" s="25">
        <f t="shared" si="37"/>
        <v>4963.20295202952</v>
      </c>
      <c r="R299" s="27">
        <f t="shared" si="38"/>
        <v>0</v>
      </c>
      <c r="S299" s="28">
        <f t="shared" si="39"/>
        <v>0.42759735346591438</v>
      </c>
      <c r="T299" s="23"/>
      <c r="U299" s="43">
        <f t="shared" si="34"/>
        <v>10.152177136994084</v>
      </c>
      <c r="V299" s="23"/>
      <c r="W299" s="57">
        <f>G299-'[7](A) Current Law'!G299</f>
        <v>9.9999999999999978E-2</v>
      </c>
      <c r="X299" s="58">
        <f>I299-'[7](A) Current Law'!I299</f>
        <v>206944</v>
      </c>
      <c r="Y299" s="43">
        <f>N299-'[7](A) Current Law'!N299</f>
        <v>3.5759978725706549</v>
      </c>
      <c r="Z299" s="58">
        <f>P299-'[7](A) Current Law'!P299</f>
        <v>0</v>
      </c>
      <c r="AA299" s="58">
        <f>M299-'[7](A) Current Law'!M299</f>
        <v>88501</v>
      </c>
      <c r="AB299" s="43">
        <f>R299-'[7](A) Current Law'!R299</f>
        <v>0</v>
      </c>
    </row>
    <row r="300" spans="1:28">
      <c r="A300" s="29" t="s">
        <v>606</v>
      </c>
      <c r="B300" s="30" t="s">
        <v>607</v>
      </c>
      <c r="C300" s="31">
        <v>1544042627</v>
      </c>
      <c r="D300" s="22">
        <v>2053.52</v>
      </c>
      <c r="E300" s="23"/>
      <c r="F300" s="23"/>
      <c r="G300" s="56">
        <v>0.38</v>
      </c>
      <c r="H300" s="23"/>
      <c r="I300" s="24">
        <v>6772754</v>
      </c>
      <c r="J300" s="25">
        <f t="shared" si="35"/>
        <v>3298.1193268144457</v>
      </c>
      <c r="K300" s="27">
        <f t="shared" si="29"/>
        <v>4.3863776048457499</v>
      </c>
      <c r="L300" s="23"/>
      <c r="M300" s="25">
        <v>731939</v>
      </c>
      <c r="N300" s="26">
        <f t="shared" si="36"/>
        <v>3.9123369357599995</v>
      </c>
      <c r="O300" s="23"/>
      <c r="P300" s="25">
        <v>2950000</v>
      </c>
      <c r="Q300" s="25">
        <f t="shared" si="37"/>
        <v>1792.9891113794849</v>
      </c>
      <c r="R300" s="27">
        <f t="shared" si="38"/>
        <v>1.9105690143618037</v>
      </c>
      <c r="S300" s="28">
        <f t="shared" si="39"/>
        <v>0.54363985462929854</v>
      </c>
      <c r="T300" s="23"/>
      <c r="U300" s="43">
        <f t="shared" si="34"/>
        <v>2.3846096834475543</v>
      </c>
      <c r="V300" s="23"/>
      <c r="W300" s="57">
        <f>G300-'[7](A) Current Law'!G300</f>
        <v>9.9999999999999978E-2</v>
      </c>
      <c r="X300" s="58">
        <f>I300-'[7](A) Current Law'!I300</f>
        <v>1782303</v>
      </c>
      <c r="Y300" s="43">
        <f>N300-'[7](A) Current Law'!N300</f>
        <v>1.0292759877282847</v>
      </c>
      <c r="Z300" s="58">
        <f>P300-'[7](A) Current Law'!P300</f>
        <v>0</v>
      </c>
      <c r="AA300" s="58">
        <f>M300-'[7](A) Current Law'!M300</f>
        <v>193057</v>
      </c>
      <c r="AB300" s="43">
        <f>R300-'[7](A) Current Law'!R300</f>
        <v>0</v>
      </c>
    </row>
    <row r="301" spans="1:28">
      <c r="A301" s="29" t="s">
        <v>608</v>
      </c>
      <c r="B301" s="30" t="s">
        <v>609</v>
      </c>
      <c r="C301" s="31">
        <v>4793231338</v>
      </c>
      <c r="D301" s="22">
        <v>13926.949999999999</v>
      </c>
      <c r="E301" s="23"/>
      <c r="F301" s="23"/>
      <c r="G301" s="56">
        <v>0.38</v>
      </c>
      <c r="H301" s="23"/>
      <c r="I301" s="24">
        <v>58118224</v>
      </c>
      <c r="J301" s="25">
        <f t="shared" si="35"/>
        <v>4173.0762298995833</v>
      </c>
      <c r="K301" s="27">
        <f t="shared" si="29"/>
        <v>12.1250613420737</v>
      </c>
      <c r="L301" s="23"/>
      <c r="M301" s="25">
        <v>20820185</v>
      </c>
      <c r="N301" s="26">
        <f t="shared" si="36"/>
        <v>7.7813976355171697</v>
      </c>
      <c r="O301" s="23"/>
      <c r="P301" s="25">
        <v>12677756</v>
      </c>
      <c r="Q301" s="25">
        <f t="shared" si="37"/>
        <v>2405.2603764643372</v>
      </c>
      <c r="R301" s="27">
        <f t="shared" si="38"/>
        <v>2.6449288811688896</v>
      </c>
      <c r="S301" s="28">
        <f t="shared" si="39"/>
        <v>0.57637585415548831</v>
      </c>
      <c r="T301" s="23"/>
      <c r="U301" s="43">
        <f t="shared" si="34"/>
        <v>6.9885925877254209</v>
      </c>
      <c r="V301" s="23"/>
      <c r="W301" s="57">
        <f>G301-'[7](A) Current Law'!G301</f>
        <v>9.9999999999999978E-2</v>
      </c>
      <c r="X301" s="58">
        <f>I301-'[7](A) Current Law'!I301</f>
        <v>15294269</v>
      </c>
      <c r="Y301" s="43">
        <f>N301-'[7](A) Current Law'!N301</f>
        <v>2.0472337569449479</v>
      </c>
      <c r="Z301" s="58">
        <f>P301-'[7](A) Current Law'!P301</f>
        <v>0</v>
      </c>
      <c r="AA301" s="58">
        <f>M301-'[7](A) Current Law'!M301</f>
        <v>5481404</v>
      </c>
      <c r="AB301" s="43">
        <f>R301-'[7](A) Current Law'!R301</f>
        <v>0</v>
      </c>
    </row>
    <row r="302" spans="1:28">
      <c r="A302" s="29" t="s">
        <v>610</v>
      </c>
      <c r="B302" s="30" t="s">
        <v>611</v>
      </c>
      <c r="C302" s="31">
        <v>3170829684</v>
      </c>
      <c r="D302" s="22">
        <v>5232.0200000000004</v>
      </c>
      <c r="E302" s="23"/>
      <c r="F302" s="23"/>
      <c r="G302" s="56">
        <v>0.38</v>
      </c>
      <c r="H302" s="23"/>
      <c r="I302" s="24">
        <v>16628645</v>
      </c>
      <c r="J302" s="25">
        <f t="shared" si="35"/>
        <v>3178.2456871342233</v>
      </c>
      <c r="K302" s="27">
        <f t="shared" si="29"/>
        <v>5.2442567583834938</v>
      </c>
      <c r="L302" s="23"/>
      <c r="M302" s="25">
        <v>2863400</v>
      </c>
      <c r="N302" s="26">
        <f t="shared" si="36"/>
        <v>4.3412123550688948</v>
      </c>
      <c r="O302" s="23"/>
      <c r="P302" s="25">
        <v>8085000</v>
      </c>
      <c r="Q302" s="25">
        <f t="shared" si="37"/>
        <v>2092.5760987152189</v>
      </c>
      <c r="R302" s="27">
        <f t="shared" si="38"/>
        <v>2.5498058255215956</v>
      </c>
      <c r="S302" s="28">
        <f t="shared" si="39"/>
        <v>0.65840602165720663</v>
      </c>
      <c r="T302" s="23"/>
      <c r="U302" s="43">
        <f t="shared" si="34"/>
        <v>3.4528502288361951</v>
      </c>
      <c r="V302" s="23"/>
      <c r="W302" s="57">
        <f>G302-'[7](A) Current Law'!G302</f>
        <v>9.9999999999999978E-2</v>
      </c>
      <c r="X302" s="58">
        <f>I302-'[7](A) Current Law'!I302</f>
        <v>4375959</v>
      </c>
      <c r="Y302" s="43">
        <f>N302-'[7](A) Current Law'!N302</f>
        <v>1.1420556639395962</v>
      </c>
      <c r="Z302" s="58">
        <f>P302-'[7](A) Current Law'!P302</f>
        <v>0</v>
      </c>
      <c r="AA302" s="58">
        <f>M302-'[7](A) Current Law'!M302</f>
        <v>754695</v>
      </c>
      <c r="AB302" s="43">
        <f>R302-'[7](A) Current Law'!R302</f>
        <v>0</v>
      </c>
    </row>
    <row r="303" spans="1:28">
      <c r="A303" s="1" t="s">
        <v>612</v>
      </c>
      <c r="B303" s="2" t="s">
        <v>613</v>
      </c>
      <c r="C303" s="21">
        <v>377611961</v>
      </c>
      <c r="D303" s="22">
        <v>1307.4099999999999</v>
      </c>
      <c r="E303" s="23"/>
      <c r="F303" s="23"/>
      <c r="G303" s="56">
        <v>0.38</v>
      </c>
      <c r="H303" s="23"/>
      <c r="I303" s="24">
        <v>4231057</v>
      </c>
      <c r="J303" s="25">
        <f t="shared" si="35"/>
        <v>3236.2128177082936</v>
      </c>
      <c r="K303" s="27">
        <f t="shared" si="29"/>
        <v>11.204774840275782</v>
      </c>
      <c r="L303" s="23"/>
      <c r="M303" s="25">
        <v>1466369</v>
      </c>
      <c r="N303" s="26">
        <f t="shared" si="36"/>
        <v>7.3215053693704366</v>
      </c>
      <c r="O303" s="23"/>
      <c r="P303" s="25">
        <v>725000</v>
      </c>
      <c r="Q303" s="25">
        <f t="shared" si="37"/>
        <v>1676.1146082713153</v>
      </c>
      <c r="R303" s="27">
        <f t="shared" si="38"/>
        <v>1.9199603690519751</v>
      </c>
      <c r="S303" s="28">
        <f t="shared" si="39"/>
        <v>0.51792471715696575</v>
      </c>
      <c r="T303" s="23"/>
      <c r="U303" s="43">
        <f t="shared" si="34"/>
        <v>5.8032298399573206</v>
      </c>
      <c r="V303" s="23"/>
      <c r="W303" s="57">
        <f>G303-'[7](A) Current Law'!G303</f>
        <v>9.9999999999999978E-2</v>
      </c>
      <c r="X303" s="58">
        <f>I303-'[7](A) Current Law'!I303</f>
        <v>1113435</v>
      </c>
      <c r="Y303" s="43">
        <f>N303-'[7](A) Current Law'!N303</f>
        <v>1.9264061394495915</v>
      </c>
      <c r="Z303" s="58">
        <f>P303-'[7](A) Current Law'!P303</f>
        <v>0</v>
      </c>
      <c r="AA303" s="58">
        <f>M303-'[7](A) Current Law'!M303</f>
        <v>386001</v>
      </c>
      <c r="AB303" s="43">
        <f>R303-'[7](A) Current Law'!R303</f>
        <v>0</v>
      </c>
    </row>
  </sheetData>
  <mergeCells count="5">
    <mergeCell ref="B3:D3"/>
    <mergeCell ref="I3:K3"/>
    <mergeCell ref="M3:N3"/>
    <mergeCell ref="P3:S3"/>
    <mergeCell ref="W3:AB3"/>
  </mergeCells>
  <pageMargins left="0.7" right="0.7" top="0.75" bottom="0.75" header="0.3" footer="0.3"/>
  <pageSetup paperSize="5" scale="51" fitToHeight="6" orientation="landscape" r:id="rId1"/>
  <headerFooter>
    <oddFooter>&amp;L&amp;"-,Regular"&amp;8Levy and Local Effort Assistance Technical Working Group&amp;C&amp;"-,Regular"&amp;8Technical Appendix for Option 1
&amp;R&amp;"-,Regular"&amp;8Tab F:38% Lid 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Cover</vt:lpstr>
      <vt:lpstr>(A) Current Law</vt:lpstr>
      <vt:lpstr>(B) Modified Lid and Levy Base </vt:lpstr>
      <vt:lpstr>(C) Sum of Base &amp; Lid Changes</vt:lpstr>
      <vt:lpstr>(D)Lift to 30%</vt:lpstr>
      <vt:lpstr>(E) Lift to 34%</vt:lpstr>
      <vt:lpstr>(F) Lift to 38%</vt:lpstr>
      <vt:lpstr>'(A) Current Law'!Print_Area</vt:lpstr>
      <vt:lpstr>'(B) Modified Lid and Levy Base '!Print_Area</vt:lpstr>
      <vt:lpstr>'(C) Sum of Base &amp; Lid Changes'!Print_Area</vt:lpstr>
      <vt:lpstr>'(D)Lift to 30%'!Print_Area</vt:lpstr>
      <vt:lpstr>'(E) Lift to 34%'!Print_Area</vt:lpstr>
      <vt:lpstr>'(F) Lift to 38%'!Print_Area</vt:lpstr>
      <vt:lpstr>Cover!Print_Area</vt:lpstr>
      <vt:lpstr>'(A) Current Law'!Print_Titles</vt:lpstr>
      <vt:lpstr>'(B) Modified Lid and Levy Base '!Print_Titles</vt:lpstr>
      <vt:lpstr>'(C) Sum of Base &amp; Lid Changes'!Print_Titles</vt:lpstr>
      <vt:lpstr>'(D)Lift to 30%'!Print_Titles</vt:lpstr>
      <vt:lpstr>'(E) Lift to 34%'!Print_Titles</vt:lpstr>
      <vt:lpstr>'(F) Lift to 38%'!Print_Titles</vt:lpstr>
    </vt:vector>
  </TitlesOfParts>
  <Company>Office of Financial Management, State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Paula</dc:creator>
  <cp:lastModifiedBy>Moore, Paula</cp:lastModifiedBy>
  <cp:lastPrinted>2011-07-12T15:56:42Z</cp:lastPrinted>
  <dcterms:created xsi:type="dcterms:W3CDTF">2011-06-23T18:17:24Z</dcterms:created>
  <dcterms:modified xsi:type="dcterms:W3CDTF">2011-07-12T16:22:11Z</dcterms:modified>
</cp:coreProperties>
</file>